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BB5D0CC5-143B-4CB7-8DFA-774EDDF68EB1}" xr6:coauthVersionLast="46" xr6:coauthVersionMax="46" xr10:uidLastSave="{00000000-0000-0000-0000-000000000000}"/>
  <bookViews>
    <workbookView xWindow="1520" yWindow="152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V99" i="1" s="1"/>
  <c r="Q100" i="1"/>
  <c r="R100" i="1"/>
  <c r="S100" i="1"/>
  <c r="Q101" i="1"/>
  <c r="R101" i="1"/>
  <c r="S101" i="1"/>
  <c r="V101" i="1" s="1"/>
  <c r="Q102" i="1"/>
  <c r="R102" i="1"/>
  <c r="S102" i="1"/>
  <c r="Q103" i="1"/>
  <c r="R103" i="1"/>
  <c r="S103" i="1"/>
  <c r="V103" i="1" s="1"/>
  <c r="Q104" i="1"/>
  <c r="R104" i="1"/>
  <c r="S104" i="1"/>
  <c r="Q105" i="1"/>
  <c r="R105" i="1"/>
  <c r="S105" i="1"/>
  <c r="V105" i="1" s="1"/>
  <c r="Q106" i="1"/>
  <c r="R106" i="1"/>
  <c r="S106" i="1"/>
  <c r="Q107" i="1"/>
  <c r="R107" i="1"/>
  <c r="S107" i="1"/>
  <c r="V107" i="1" s="1"/>
  <c r="Q108" i="1"/>
  <c r="R108" i="1"/>
  <c r="S108" i="1"/>
  <c r="Q109" i="1"/>
  <c r="R109" i="1"/>
  <c r="S109" i="1"/>
  <c r="V109" i="1" s="1"/>
  <c r="Q110" i="1"/>
  <c r="R110" i="1"/>
  <c r="S110" i="1"/>
  <c r="Q111" i="1"/>
  <c r="R111" i="1"/>
  <c r="S111" i="1"/>
  <c r="V111" i="1" s="1"/>
  <c r="Q112" i="1"/>
  <c r="R112" i="1"/>
  <c r="S112" i="1"/>
  <c r="Q113" i="1"/>
  <c r="R113" i="1"/>
  <c r="S113" i="1"/>
  <c r="V113" i="1" s="1"/>
  <c r="Q114" i="1"/>
  <c r="R114" i="1"/>
  <c r="S114" i="1"/>
  <c r="Q115" i="1"/>
  <c r="R115" i="1"/>
  <c r="S115" i="1"/>
  <c r="V115" i="1" s="1"/>
  <c r="Q116" i="1"/>
  <c r="R116" i="1"/>
  <c r="S116" i="1"/>
  <c r="Q117" i="1"/>
  <c r="R117" i="1"/>
  <c r="S117" i="1"/>
  <c r="V117" i="1" s="1"/>
  <c r="Q118" i="1"/>
  <c r="R118" i="1"/>
  <c r="S118" i="1"/>
  <c r="Q119" i="1"/>
  <c r="R119" i="1"/>
  <c r="S119" i="1"/>
  <c r="V119" i="1" s="1"/>
  <c r="Q120" i="1"/>
  <c r="R120" i="1"/>
  <c r="S120" i="1"/>
  <c r="Q121" i="1"/>
  <c r="R121" i="1"/>
  <c r="S121" i="1"/>
  <c r="V121" i="1" s="1"/>
  <c r="Q122" i="1"/>
  <c r="R122" i="1"/>
  <c r="U122" i="1" s="1"/>
  <c r="S122" i="1"/>
  <c r="Q123" i="1"/>
  <c r="R123" i="1"/>
  <c r="S123" i="1"/>
  <c r="V123" i="1" s="1"/>
  <c r="Q124" i="1"/>
  <c r="R124" i="1"/>
  <c r="U124" i="1" s="1"/>
  <c r="S124" i="1"/>
  <c r="Q125" i="1"/>
  <c r="R125" i="1"/>
  <c r="S125" i="1"/>
  <c r="V125" i="1" s="1"/>
  <c r="Q126" i="1"/>
  <c r="R126" i="1"/>
  <c r="U126" i="1" s="1"/>
  <c r="S126" i="1"/>
  <c r="Q127" i="1"/>
  <c r="R127" i="1"/>
  <c r="S127" i="1"/>
  <c r="V127" i="1" s="1"/>
  <c r="Q128" i="1"/>
  <c r="R128" i="1"/>
  <c r="U128" i="1" s="1"/>
  <c r="S128" i="1"/>
  <c r="Q129" i="1"/>
  <c r="R129" i="1"/>
  <c r="S129" i="1"/>
  <c r="V129" i="1" s="1"/>
  <c r="Q130" i="1"/>
  <c r="R130" i="1"/>
  <c r="U130" i="1" s="1"/>
  <c r="S130" i="1"/>
  <c r="Q131" i="1"/>
  <c r="R131" i="1"/>
  <c r="S131" i="1"/>
  <c r="V131" i="1" s="1"/>
  <c r="Q132" i="1"/>
  <c r="R132" i="1"/>
  <c r="U132" i="1" s="1"/>
  <c r="S132" i="1"/>
  <c r="Q133" i="1"/>
  <c r="R133" i="1"/>
  <c r="S133" i="1"/>
  <c r="V133" i="1" s="1"/>
  <c r="Q134" i="1"/>
  <c r="R134" i="1"/>
  <c r="U134" i="1" s="1"/>
  <c r="S134" i="1"/>
  <c r="Q135" i="1"/>
  <c r="R135" i="1"/>
  <c r="S135" i="1"/>
  <c r="V135" i="1" s="1"/>
  <c r="Q136" i="1"/>
  <c r="R136" i="1"/>
  <c r="U136" i="1" s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T100" i="1"/>
  <c r="U100" i="1"/>
  <c r="V100" i="1"/>
  <c r="T101" i="1"/>
  <c r="U101" i="1"/>
  <c r="T102" i="1"/>
  <c r="U102" i="1"/>
  <c r="V102" i="1"/>
  <c r="T103" i="1"/>
  <c r="U103" i="1"/>
  <c r="T104" i="1"/>
  <c r="U104" i="1"/>
  <c r="V104" i="1"/>
  <c r="T105" i="1"/>
  <c r="U105" i="1"/>
  <c r="T106" i="1"/>
  <c r="U106" i="1"/>
  <c r="V106" i="1"/>
  <c r="T107" i="1"/>
  <c r="U107" i="1"/>
  <c r="T108" i="1"/>
  <c r="U108" i="1"/>
  <c r="V108" i="1"/>
  <c r="T109" i="1"/>
  <c r="U109" i="1"/>
  <c r="T110" i="1"/>
  <c r="U110" i="1"/>
  <c r="V110" i="1"/>
  <c r="T111" i="1"/>
  <c r="U111" i="1"/>
  <c r="T112" i="1"/>
  <c r="U112" i="1"/>
  <c r="V112" i="1"/>
  <c r="T113" i="1"/>
  <c r="U113" i="1"/>
  <c r="T114" i="1"/>
  <c r="U114" i="1"/>
  <c r="V114" i="1"/>
  <c r="T115" i="1"/>
  <c r="U115" i="1"/>
  <c r="T116" i="1"/>
  <c r="U116" i="1"/>
  <c r="V116" i="1"/>
  <c r="T117" i="1"/>
  <c r="U117" i="1"/>
  <c r="T118" i="1"/>
  <c r="U118" i="1"/>
  <c r="V118" i="1"/>
  <c r="T119" i="1"/>
  <c r="U119" i="1"/>
  <c r="T120" i="1"/>
  <c r="U120" i="1"/>
  <c r="V120" i="1"/>
  <c r="T121" i="1"/>
  <c r="U121" i="1"/>
  <c r="T122" i="1"/>
  <c r="V122" i="1"/>
  <c r="T123" i="1"/>
  <c r="U123" i="1"/>
  <c r="T124" i="1"/>
  <c r="V124" i="1"/>
  <c r="T125" i="1"/>
  <c r="U125" i="1"/>
  <c r="T126" i="1"/>
  <c r="V126" i="1"/>
  <c r="T127" i="1"/>
  <c r="U127" i="1"/>
  <c r="T128" i="1"/>
  <c r="V128" i="1"/>
  <c r="T129" i="1"/>
  <c r="U129" i="1"/>
  <c r="T130" i="1"/>
  <c r="V130" i="1"/>
  <c r="T131" i="1"/>
  <c r="U131" i="1"/>
  <c r="T132" i="1"/>
  <c r="V132" i="1"/>
  <c r="T133" i="1"/>
  <c r="U133" i="1"/>
  <c r="T134" i="1"/>
  <c r="V134" i="1"/>
  <c r="T135" i="1"/>
  <c r="U135" i="1"/>
  <c r="T136" i="1"/>
  <c r="V136" i="1"/>
  <c r="AC4" i="1"/>
  <c r="AB4" i="1"/>
  <c r="AF1" i="1" l="1"/>
  <c r="AF4" i="1" s="1"/>
  <c r="Z1" i="1"/>
  <c r="AE1" i="1"/>
  <c r="AE4" i="1" s="1"/>
  <c r="Y1" i="1"/>
  <c r="AD1" i="1"/>
  <c r="AD4" i="1" s="1"/>
  <c r="AI2" i="1" l="1"/>
</calcChain>
</file>

<file path=xl/sharedStrings.xml><?xml version="1.0" encoding="utf-8"?>
<sst xmlns="http://schemas.openxmlformats.org/spreadsheetml/2006/main" count="1042" uniqueCount="293">
  <si>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</si>
  <si>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</si>
  <si>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</si>
  <si>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</si>
  <si>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</si>
  <si>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</si>
  <si>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</si>
  <si>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</si>
  <si>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</si>
  <si>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</si>
  <si>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</si>
  <si>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</si>
  <si>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</si>
  <si>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</si>
  <si>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</si>
  <si>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</si>
  <si>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</si>
  <si>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</si>
  <si>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</si>
  <si>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</si>
  <si>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</si>
  <si>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</si>
  <si>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</si>
  <si>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16-01-2021</t>
  </si>
  <si>
    <t>Tondela</t>
  </si>
  <si>
    <t>Boavista</t>
  </si>
  <si>
    <t>1864</t>
  </si>
  <si>
    <t>betano</t>
  </si>
  <si>
    <t>ROI</t>
  </si>
  <si>
    <t>N</t>
  </si>
  <si>
    <t>exp</t>
  </si>
  <si>
    <t>mult</t>
  </si>
  <si>
    <t>max</t>
  </si>
  <si>
    <t>avg1</t>
  </si>
  <si>
    <t>avg2</t>
  </si>
  <si>
    <t>cost func</t>
  </si>
  <si>
    <t>Fluminense</t>
  </si>
  <si>
    <t>Sport Recife</t>
  </si>
  <si>
    <t>2105</t>
  </si>
  <si>
    <t>luckia</t>
  </si>
  <si>
    <t>Guadalajara Chivas</t>
  </si>
  <si>
    <t>Toluca</t>
  </si>
  <si>
    <t>1975</t>
  </si>
  <si>
    <t>17-01-2021</t>
  </si>
  <si>
    <t>Yeni Malatyaspor</t>
  </si>
  <si>
    <t>Rizespor</t>
  </si>
  <si>
    <t>1882</t>
  </si>
  <si>
    <t>Groningen</t>
  </si>
  <si>
    <t>Twente</t>
  </si>
  <si>
    <t>1849</t>
  </si>
  <si>
    <t>Venlo</t>
  </si>
  <si>
    <t>Heerenveen</t>
  </si>
  <si>
    <t>Crotone</t>
  </si>
  <si>
    <t>Benevento</t>
  </si>
  <si>
    <t>1854</t>
  </si>
  <si>
    <t>Sassuolo</t>
  </si>
  <si>
    <t>Parma</t>
  </si>
  <si>
    <t>Pescara</t>
  </si>
  <si>
    <t>Cremonese</t>
  </si>
  <si>
    <t>1856</t>
  </si>
  <si>
    <t>Strasbourg</t>
  </si>
  <si>
    <t>St Etienne</t>
  </si>
  <si>
    <t>1843</t>
  </si>
  <si>
    <t>Nice</t>
  </si>
  <si>
    <t>Bordeaux</t>
  </si>
  <si>
    <t>Sheffield Utd</t>
  </si>
  <si>
    <t>Tottenham</t>
  </si>
  <si>
    <t>2411</t>
  </si>
  <si>
    <t>Nantes</t>
  </si>
  <si>
    <t>Lens</t>
  </si>
  <si>
    <t>Bayern Munich</t>
  </si>
  <si>
    <t>Freiburg</t>
  </si>
  <si>
    <t>1845</t>
  </si>
  <si>
    <t>Cercle Brugge KSV</t>
  </si>
  <si>
    <t>St. Liege</t>
  </si>
  <si>
    <t>1832</t>
  </si>
  <si>
    <t>Sion</t>
  </si>
  <si>
    <t>Lugano</t>
  </si>
  <si>
    <t>1879</t>
  </si>
  <si>
    <t>Nacional</t>
  </si>
  <si>
    <t>Moreirense</t>
  </si>
  <si>
    <t>Ajax</t>
  </si>
  <si>
    <t>Feyenoord</t>
  </si>
  <si>
    <t>Wolfsberger AC</t>
  </si>
  <si>
    <t>Sturm Graz</t>
  </si>
  <si>
    <t>1827</t>
  </si>
  <si>
    <t>Lille</t>
  </si>
  <si>
    <t>Reims</t>
  </si>
  <si>
    <t>Besiktas</t>
  </si>
  <si>
    <t>Galatasaray</t>
  </si>
  <si>
    <t>Liverpool</t>
  </si>
  <si>
    <t>Manchester Utd</t>
  </si>
  <si>
    <t>Eintracht Frankfurt</t>
  </si>
  <si>
    <t>Schalke</t>
  </si>
  <si>
    <t>Atalanta</t>
  </si>
  <si>
    <t>Genoa</t>
  </si>
  <si>
    <t>Beerschot VA</t>
  </si>
  <si>
    <t>Club Brugge KV</t>
  </si>
  <si>
    <t>Santa Clara</t>
  </si>
  <si>
    <t>Famalicao</t>
  </si>
  <si>
    <t>U.N.A.M.- Pumas</t>
  </si>
  <si>
    <t>Mazatlan FC</t>
  </si>
  <si>
    <t>Santos</t>
  </si>
  <si>
    <t>Botafogo RJ</t>
  </si>
  <si>
    <t>Athletico-PR</t>
  </si>
  <si>
    <t>Sao Paulo</t>
  </si>
  <si>
    <t>Manchester City</t>
  </si>
  <si>
    <t>Crystal Palace</t>
  </si>
  <si>
    <t>Inter</t>
  </si>
  <si>
    <t>Juventus</t>
  </si>
  <si>
    <t>St. Truiden</t>
  </si>
  <si>
    <t>Leuven</t>
  </si>
  <si>
    <t>Lyon</t>
  </si>
  <si>
    <t>Metz</t>
  </si>
  <si>
    <t>Gil Vicente</t>
  </si>
  <si>
    <t>Maritimo</t>
  </si>
  <si>
    <t>Empoli</t>
  </si>
  <si>
    <t>Salernitana</t>
  </si>
  <si>
    <t>Atletico-MG</t>
  </si>
  <si>
    <t>Atletico GO</t>
  </si>
  <si>
    <t>Ceara</t>
  </si>
  <si>
    <t>Bragantino</t>
  </si>
  <si>
    <t>Internacional</t>
  </si>
  <si>
    <t>Fortaleza</t>
  </si>
  <si>
    <t>18-01-2021</t>
  </si>
  <si>
    <t>Fenerbahce</t>
  </si>
  <si>
    <t>Ankaragucu</t>
  </si>
  <si>
    <t>Kasimpasa</t>
  </si>
  <si>
    <t>Erzurum BB</t>
  </si>
  <si>
    <t>Hamburger SV</t>
  </si>
  <si>
    <t>VfL Osnabruck</t>
  </si>
  <si>
    <t>1846</t>
  </si>
  <si>
    <t>Cagliari</t>
  </si>
  <si>
    <t>AC Milan</t>
  </si>
  <si>
    <t>Arsenal</t>
  </si>
  <si>
    <t>Newcastle</t>
  </si>
  <si>
    <t>Spal</t>
  </si>
  <si>
    <t>Reggiana</t>
  </si>
  <si>
    <t>Portimonense</t>
  </si>
  <si>
    <t>Belenenses</t>
  </si>
  <si>
    <t>Palmeiras</t>
  </si>
  <si>
    <t>Corinthians</t>
  </si>
  <si>
    <t>Goias</t>
  </si>
  <si>
    <t>Flamengo RJ</t>
  </si>
  <si>
    <t>19-01-2021</t>
  </si>
  <si>
    <t>Central Coast Mariners</t>
  </si>
  <si>
    <t>WS Wanderers</t>
  </si>
  <si>
    <t>1948</t>
  </si>
  <si>
    <t>Goztepe</t>
  </si>
  <si>
    <t>Genclerbirligi</t>
  </si>
  <si>
    <t>Kayserispor</t>
  </si>
  <si>
    <t>Basaksehir</t>
  </si>
  <si>
    <t>Trabzonspor</t>
  </si>
  <si>
    <t>Konyaspor</t>
  </si>
  <si>
    <t>B. Monchengladbach</t>
  </si>
  <si>
    <t>Werder Bremen</t>
  </si>
  <si>
    <t>Hull</t>
  </si>
  <si>
    <t>Accrington</t>
  </si>
  <si>
    <t>2413</t>
  </si>
  <si>
    <t>Mouscron</t>
  </si>
  <si>
    <t>Waasland-Beveren</t>
  </si>
  <si>
    <t>West Ham</t>
  </si>
  <si>
    <t>West Brom</t>
  </si>
  <si>
    <t>Derby</t>
  </si>
  <si>
    <t>Bournemouth</t>
  </si>
  <si>
    <t>2412</t>
  </si>
  <si>
    <t>Reading</t>
  </si>
  <si>
    <t>Coventry</t>
  </si>
  <si>
    <t>Cadiz CF</t>
  </si>
  <si>
    <t>Levante</t>
  </si>
  <si>
    <t>1869</t>
  </si>
  <si>
    <t>Valladolid</t>
  </si>
  <si>
    <t>Elche</t>
  </si>
  <si>
    <t>Mirandes</t>
  </si>
  <si>
    <t>Rayo Vallecano</t>
  </si>
  <si>
    <t>1871</t>
  </si>
  <si>
    <t>Peterborough</t>
  </si>
  <si>
    <t>Charlton</t>
  </si>
  <si>
    <t>Sunderland</t>
  </si>
  <si>
    <t>Plymouth</t>
  </si>
  <si>
    <t>MK Dons</t>
  </si>
  <si>
    <t>Fleetwood</t>
  </si>
  <si>
    <t>Portsmouth</t>
  </si>
  <si>
    <t>AFC Wimbledon</t>
  </si>
  <si>
    <t>Southend</t>
  </si>
  <si>
    <t>Cambridge Utd</t>
  </si>
  <si>
    <t>2414</t>
  </si>
  <si>
    <t>Morecambe</t>
  </si>
  <si>
    <t>Walsall</t>
  </si>
  <si>
    <t>Crewe</t>
  </si>
  <si>
    <t>Bristol Rovers</t>
  </si>
  <si>
    <t>Tranmere</t>
  </si>
  <si>
    <t>Forest Green</t>
  </si>
  <si>
    <t>Doncaster</t>
  </si>
  <si>
    <t>Rochdale</t>
  </si>
  <si>
    <t>Cheltenham</t>
  </si>
  <si>
    <t>Newport</t>
  </si>
  <si>
    <t>Bayer Leverkusen</t>
  </si>
  <si>
    <t>Dortmund</t>
  </si>
  <si>
    <t>Mainz</t>
  </si>
  <si>
    <t>Wolfsburg</t>
  </si>
  <si>
    <t>Hertha Berlin</t>
  </si>
  <si>
    <t>Hoffenheim</t>
  </si>
  <si>
    <t>Watford</t>
  </si>
  <si>
    <t>Barnsley</t>
  </si>
  <si>
    <t>Rotherham</t>
  </si>
  <si>
    <t>Stoke</t>
  </si>
  <si>
    <t>Anderlecht</t>
  </si>
  <si>
    <t>Charleroi</t>
  </si>
  <si>
    <t>Leicester</t>
  </si>
  <si>
    <t>Chelsea</t>
  </si>
  <si>
    <t>Alaves</t>
  </si>
  <si>
    <t>Sevilla</t>
  </si>
  <si>
    <t>20-01-2021</t>
  </si>
  <si>
    <t>Newcastle Jets</t>
  </si>
  <si>
    <t>Brisbane Roar</t>
  </si>
  <si>
    <t>Perth Glory</t>
  </si>
  <si>
    <t>Adelaide United</t>
  </si>
  <si>
    <t>Gaziantep</t>
  </si>
  <si>
    <t>Hatayspor</t>
  </si>
  <si>
    <t>Udinese</t>
  </si>
  <si>
    <t>Kortrijk</t>
  </si>
  <si>
    <t>Denizlispor</t>
  </si>
  <si>
    <t>St. Gallen</t>
  </si>
  <si>
    <t>Vaduz</t>
  </si>
  <si>
    <t>Young Boys</t>
  </si>
  <si>
    <t>FC Koln</t>
  </si>
  <si>
    <t>KV Mechelen</t>
  </si>
  <si>
    <t>Eupen</t>
  </si>
  <si>
    <t>Aston Villa</t>
  </si>
  <si>
    <t>Norwich</t>
  </si>
  <si>
    <t>Bristol City</t>
  </si>
  <si>
    <t>Getafe</t>
  </si>
  <si>
    <t>Huesca</t>
  </si>
  <si>
    <t>Cardiff</t>
  </si>
  <si>
    <t>QPR</t>
  </si>
  <si>
    <t>Huddersfield</t>
  </si>
  <si>
    <t>Millwall</t>
  </si>
  <si>
    <t>Brentford</t>
  </si>
  <si>
    <t>Luton</t>
  </si>
  <si>
    <t>Nottingham</t>
  </si>
  <si>
    <t>Middlesbrough</t>
  </si>
  <si>
    <t>RB Leipzig</t>
  </si>
  <si>
    <t>Union Berlin</t>
  </si>
  <si>
    <t>Arminia Bielefeld</t>
  </si>
  <si>
    <t>Stuttgart</t>
  </si>
  <si>
    <t>Augsburg</t>
  </si>
  <si>
    <t>Birmingham</t>
  </si>
  <si>
    <t>Preston</t>
  </si>
  <si>
    <t>Oostende</t>
  </si>
  <si>
    <t>Antwerp</t>
  </si>
  <si>
    <t>Marseille</t>
  </si>
  <si>
    <t>Betis</t>
  </si>
  <si>
    <t>Celta Vigo</t>
  </si>
  <si>
    <t>Fulham</t>
  </si>
  <si>
    <t>Livingston</t>
  </si>
  <si>
    <t>Celtic</t>
  </si>
  <si>
    <t>2417</t>
  </si>
  <si>
    <t>Villarreal</t>
  </si>
  <si>
    <t>Granada CF</t>
  </si>
  <si>
    <t>Bahia</t>
  </si>
  <si>
    <t>Gremio</t>
  </si>
  <si>
    <t>Coritiba</t>
  </si>
  <si>
    <t>21-01-2021</t>
  </si>
  <si>
    <t>Karagumruk</t>
  </si>
  <si>
    <t>Alanyaspor</t>
  </si>
  <si>
    <t>Sivasspor</t>
  </si>
  <si>
    <t>Waregem</t>
  </si>
  <si>
    <t>Valencia</t>
  </si>
  <si>
    <t>Osasuna</t>
  </si>
  <si>
    <t>Genk</t>
  </si>
  <si>
    <t>Gent</t>
  </si>
  <si>
    <t>Burnley</t>
  </si>
  <si>
    <t>Vitoria Guimaraes</t>
  </si>
  <si>
    <t>Eibar</t>
  </si>
  <si>
    <t>Atl. Madrid</t>
  </si>
  <si>
    <t>28-01-2021</t>
  </si>
  <si>
    <t>Sparta Rotterdam</t>
  </si>
  <si>
    <t>Basel</t>
  </si>
  <si>
    <t>St. Pauli</t>
  </si>
  <si>
    <t>Bochum</t>
  </si>
  <si>
    <t>Willem II</t>
  </si>
  <si>
    <t>29-01-2021</t>
  </si>
  <si>
    <t>Greuther Furth</t>
  </si>
  <si>
    <t>Aue</t>
  </si>
  <si>
    <t>Wurzburger Kickers</t>
  </si>
  <si>
    <t>Dusseldorf</t>
  </si>
  <si>
    <t>Colchester</t>
  </si>
  <si>
    <t>Scunthorpe</t>
  </si>
  <si>
    <t>Torino</t>
  </si>
  <si>
    <t>Fiorentina</t>
  </si>
  <si>
    <t>Zaragoza</t>
  </si>
  <si>
    <t>Ponferradina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</si>
</sst>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0" xfId="0" quotePrefix="1"/>
    <xf numFmtId="9" fontId="1" fillId="0" borderId="0" xfId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8"/>
  <sheetViews>
    <sheetView tabSelected="1" topLeftCell="N1" workbookViewId="0">
      <selection activeCell="Z1" sqref="Z1"/>
    </sheetView>
  </sheetViews>
  <sheetFormatPr defaultRowHeight="14.5" x14ac:dyDescent="0.35"/>
  <cols>
    <col min="25" max="25" width="8.90625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4">
        <f ca="1">(SUM(OFFSET(T2,0,0,_xlfn.FLOOR.MATH(COUNT(P2:P1048576)),3))-SUM(OFFSET(Q2,0,0,_xlfn.FLOOR.MATH(COUNT(P2:P1048576)),3))  )/(SUM(OFFSET(Q2,0,0,_xlfn.FLOOR.MATH(COUNT(P2:P1048576)),3))+0.000000000000000001)</f>
        <v>4.9437680613127984E-2</v>
      </c>
      <c r="Z1">
        <f ca="1">COUNTIF(OFFSET(Q2,0,0,_xlfn.FLOOR.MATH(COUNT(P2:P1048576)),3),"&gt;0")</f>
        <v>18</v>
      </c>
      <c r="AB1">
        <v>1.228578470798835</v>
      </c>
      <c r="AC1">
        <v>1.046352547281717</v>
      </c>
      <c r="AD1">
        <f>MAX(Q2:S1048576)</f>
        <v>0.15465936497966093</v>
      </c>
      <c r="AE1">
        <f>SUMIF(Q2:S1048576,"&gt;0")/COUNTIF(Q2:S1048576,"&gt;0")</f>
        <v>5.7488885561543031E-2</v>
      </c>
      <c r="AF1">
        <f>AVERAGE(Q2:S1048576)</f>
        <v>2.7375659791210967E-3</v>
      </c>
      <c r="AH1" t="s">
        <v>22</v>
      </c>
      <c r="AI1">
        <v>0.15</v>
      </c>
    </row>
    <row r="2" spans="1:35" x14ac:dyDescent="0.35">
      <c r="A2" t="s">
        <v>23</v>
      </c>
      <c r="B2" t="s">
        <v>24</v>
      </c>
      <c r="C2" t="s">
        <v>25</v>
      </c>
      <c r="D2" t="s">
        <v>26</v>
      </c>
      <c r="E2">
        <v>0.24052878921469251</v>
      </c>
      <c r="F2">
        <v>0.50859313165756448</v>
      </c>
      <c r="G2">
        <v>0.25087807912774313</v>
      </c>
      <c r="H2">
        <v>3.3</v>
      </c>
      <c r="I2">
        <v>2.1</v>
      </c>
      <c r="J2">
        <v>3.3</v>
      </c>
      <c r="K2" t="s">
        <v>27</v>
      </c>
      <c r="L2" t="s">
        <v>27</v>
      </c>
      <c r="M2" t="s">
        <v>27</v>
      </c>
      <c r="N2">
        <v>1</v>
      </c>
      <c r="O2">
        <v>0</v>
      </c>
      <c r="P2">
        <v>0</v>
      </c>
      <c r="Q2">
        <f t="shared" ref="Q2:Q33" si="0">IF((($AC$1*E2)^($AB$1))-(1-(($AC$1*E2)^($AB$1)))/(H2-1)&lt;0, 0,(($AC$1*E2)^($AB$1))-(1-(($AC$1*E2)^($AB$1)))/(H2-1))</f>
        <v>0</v>
      </c>
      <c r="R2">
        <f t="shared" ref="R2:R33" si="1">IF((($AC$1*F2)^($AB$1))-(1-(($AC$1*F2)^($AB$1)))/(I2-1)&lt;0, 0,(($AC$1*F2)^($AB$1))-(1-(($AC$1*F2)^($AB$1)))/(I2-1))</f>
        <v>0</v>
      </c>
      <c r="S2">
        <f t="shared" ref="S2:S33" si="2">IF((($AC$1*G2)^($AB$1))-(1-(($AC$1*G2)^($AB$1)))/(J2-1)&lt;0, 0,(($AC$1*G2)^($AB$1))-(1-(($AC$1*G2)^($AB$1)))/(J2-1))</f>
        <v>0</v>
      </c>
      <c r="T2">
        <f t="shared" ref="T2:T33" si="3">H2*Q2*N2</f>
        <v>0</v>
      </c>
      <c r="U2">
        <f t="shared" ref="U2:U33" si="4">I2*R2*O2</f>
        <v>0</v>
      </c>
      <c r="V2">
        <f t="shared" ref="V2:V33" si="5">J2*S2*P2</f>
        <v>0</v>
      </c>
      <c r="Y2" t="s">
        <v>28</v>
      </c>
      <c r="Z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H2" t="s">
        <v>35</v>
      </c>
      <c r="AI2" s="3">
        <f ca="1">IFERROR(Y1-IF(MAX(AB4:AF4)&gt;AI1,1000,0),-1000)</f>
        <v>4.9437680613127984E-2</v>
      </c>
    </row>
    <row r="3" spans="1:35" x14ac:dyDescent="0.35">
      <c r="A3" t="s">
        <v>23</v>
      </c>
      <c r="B3" t="s">
        <v>36</v>
      </c>
      <c r="C3" t="s">
        <v>37</v>
      </c>
      <c r="D3" t="s">
        <v>38</v>
      </c>
      <c r="E3">
        <v>0.5961457627110186</v>
      </c>
      <c r="F3">
        <v>0.1594741709853893</v>
      </c>
      <c r="G3">
        <v>0.24438006630359221</v>
      </c>
      <c r="H3">
        <v>1.88</v>
      </c>
      <c r="I3">
        <v>4.3499999999999996</v>
      </c>
      <c r="J3">
        <v>3.25</v>
      </c>
      <c r="K3" t="s">
        <v>27</v>
      </c>
      <c r="L3" t="s">
        <v>27</v>
      </c>
      <c r="M3" t="s">
        <v>39</v>
      </c>
      <c r="N3">
        <v>1</v>
      </c>
      <c r="O3">
        <v>0</v>
      </c>
      <c r="P3">
        <v>0</v>
      </c>
      <c r="Q3">
        <f t="shared" si="0"/>
        <v>5.9974807837739896E-2</v>
      </c>
      <c r="R3">
        <f t="shared" si="1"/>
        <v>0</v>
      </c>
      <c r="S3">
        <f t="shared" si="2"/>
        <v>0</v>
      </c>
      <c r="T3">
        <f t="shared" si="3"/>
        <v>0.11275263873495101</v>
      </c>
      <c r="U3">
        <f t="shared" si="4"/>
        <v>0</v>
      </c>
      <c r="V3">
        <f t="shared" si="5"/>
        <v>0</v>
      </c>
      <c r="AB3">
        <v>1.1266</v>
      </c>
      <c r="AC3">
        <v>0.99995999999999996</v>
      </c>
      <c r="AD3">
        <v>0.13718309875702817</v>
      </c>
      <c r="AE3">
        <v>5.2236249327466629E-2</v>
      </c>
      <c r="AF3">
        <v>2.7243395340855615E-3</v>
      </c>
    </row>
    <row r="4" spans="1:35" x14ac:dyDescent="0.35">
      <c r="A4" t="s">
        <v>23</v>
      </c>
      <c r="B4" t="s">
        <v>40</v>
      </c>
      <c r="C4" t="s">
        <v>41</v>
      </c>
      <c r="D4" t="s">
        <v>42</v>
      </c>
      <c r="E4">
        <v>0.55694372274746873</v>
      </c>
      <c r="F4">
        <v>0.18542895996959621</v>
      </c>
      <c r="G4">
        <v>0.25762731728293498</v>
      </c>
      <c r="H4">
        <v>1.86</v>
      </c>
      <c r="I4">
        <v>3.75</v>
      </c>
      <c r="J4">
        <v>3.4</v>
      </c>
      <c r="K4" t="s">
        <v>39</v>
      </c>
      <c r="L4" t="s">
        <v>39</v>
      </c>
      <c r="M4" t="s">
        <v>39</v>
      </c>
      <c r="N4">
        <v>0</v>
      </c>
      <c r="O4">
        <v>0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2">
        <f>ABS(AB1-AB3)/AB3</f>
        <v>9.0518791761792047E-2</v>
      </c>
      <c r="AC4" s="2">
        <f>ABS(AC1-AC3)/AC3</f>
        <v>4.6394403057839359E-2</v>
      </c>
      <c r="AD4" s="2">
        <f>ABS(AD1-AD3)/AD3</f>
        <v>0.12739372693122972</v>
      </c>
      <c r="AE4" s="2">
        <f>ABS(AE1-AE3)/AE3</f>
        <v>0.10055538637829582</v>
      </c>
      <c r="AF4" s="2">
        <f>ABS(AF1-AF3)/AF3</f>
        <v>4.8549179975743073E-3</v>
      </c>
    </row>
    <row r="5" spans="1:35" x14ac:dyDescent="0.35">
      <c r="A5" t="s">
        <v>43</v>
      </c>
      <c r="B5" t="s">
        <v>44</v>
      </c>
      <c r="C5" t="s">
        <v>45</v>
      </c>
      <c r="D5" t="s">
        <v>46</v>
      </c>
      <c r="E5">
        <v>0.46371084453736727</v>
      </c>
      <c r="F5">
        <v>0.23675643903118129</v>
      </c>
      <c r="G5">
        <v>0.29953271643145152</v>
      </c>
      <c r="H5">
        <v>1.93</v>
      </c>
      <c r="I5">
        <v>3.8</v>
      </c>
      <c r="J5">
        <v>3.4</v>
      </c>
      <c r="N5">
        <v>1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</row>
    <row r="6" spans="1:35" x14ac:dyDescent="0.35">
      <c r="A6" t="s">
        <v>43</v>
      </c>
      <c r="B6" t="s">
        <v>47</v>
      </c>
      <c r="C6" t="s">
        <v>48</v>
      </c>
      <c r="D6" t="s">
        <v>49</v>
      </c>
      <c r="E6">
        <v>0.42478203942612103</v>
      </c>
      <c r="F6">
        <v>0.26709797686974762</v>
      </c>
      <c r="G6">
        <v>0.30811998370413152</v>
      </c>
      <c r="H6">
        <v>2.1800000000000002</v>
      </c>
      <c r="I6">
        <v>3.05</v>
      </c>
      <c r="J6">
        <v>3.4</v>
      </c>
      <c r="K6" t="s">
        <v>27</v>
      </c>
      <c r="L6" t="s">
        <v>39</v>
      </c>
      <c r="M6" t="s">
        <v>39</v>
      </c>
      <c r="N6">
        <v>0</v>
      </c>
      <c r="O6">
        <v>0</v>
      </c>
      <c r="P6"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</row>
    <row r="7" spans="1:35" x14ac:dyDescent="0.35">
      <c r="A7" t="s">
        <v>43</v>
      </c>
      <c r="B7" t="s">
        <v>50</v>
      </c>
      <c r="C7" t="s">
        <v>51</v>
      </c>
      <c r="D7" t="s">
        <v>49</v>
      </c>
      <c r="E7">
        <v>0.28451325198886113</v>
      </c>
      <c r="F7">
        <v>0.45170445475444948</v>
      </c>
      <c r="G7">
        <v>0.26378229325668928</v>
      </c>
      <c r="H7">
        <v>3.1</v>
      </c>
      <c r="I7">
        <v>2.0499999999999998</v>
      </c>
      <c r="J7">
        <v>3.75</v>
      </c>
      <c r="K7" t="s">
        <v>39</v>
      </c>
      <c r="L7" t="s">
        <v>27</v>
      </c>
      <c r="M7" t="s">
        <v>39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</row>
    <row r="8" spans="1:35" x14ac:dyDescent="0.35">
      <c r="A8" t="s">
        <v>43</v>
      </c>
      <c r="B8" t="s">
        <v>52</v>
      </c>
      <c r="C8" t="s">
        <v>53</v>
      </c>
      <c r="D8" t="s">
        <v>54</v>
      </c>
      <c r="E8">
        <v>0.28808214173325908</v>
      </c>
      <c r="F8">
        <v>0.41937805217299978</v>
      </c>
      <c r="G8">
        <v>0.29253980609374097</v>
      </c>
      <c r="H8">
        <v>2.4700000000000002</v>
      </c>
      <c r="I8">
        <v>2.4500000000000002</v>
      </c>
      <c r="J8">
        <v>3.05</v>
      </c>
      <c r="K8" t="s">
        <v>27</v>
      </c>
      <c r="L8" t="s">
        <v>27</v>
      </c>
      <c r="M8" t="s">
        <v>27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1:35" x14ac:dyDescent="0.35">
      <c r="A9" t="s">
        <v>43</v>
      </c>
      <c r="B9" t="s">
        <v>55</v>
      </c>
      <c r="C9" t="s">
        <v>56</v>
      </c>
      <c r="D9" t="s">
        <v>54</v>
      </c>
      <c r="E9">
        <v>0.57329887402681334</v>
      </c>
      <c r="F9">
        <v>0.16959979777468009</v>
      </c>
      <c r="G9">
        <v>0.25710132819850651</v>
      </c>
      <c r="H9">
        <v>1.65</v>
      </c>
      <c r="I9">
        <v>4.5999999999999996</v>
      </c>
      <c r="J9">
        <v>3.95</v>
      </c>
      <c r="K9" t="s">
        <v>27</v>
      </c>
      <c r="L9" t="s">
        <v>27</v>
      </c>
      <c r="M9" t="s">
        <v>27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</row>
    <row r="10" spans="1:35" x14ac:dyDescent="0.35">
      <c r="A10" t="s">
        <v>43</v>
      </c>
      <c r="B10" t="s">
        <v>57</v>
      </c>
      <c r="C10" t="s">
        <v>58</v>
      </c>
      <c r="D10" t="s">
        <v>59</v>
      </c>
      <c r="E10">
        <v>0.30049623509048679</v>
      </c>
      <c r="F10">
        <v>0.40223567468732441</v>
      </c>
      <c r="G10">
        <v>0.29726809022218881</v>
      </c>
      <c r="H10">
        <v>2.65</v>
      </c>
      <c r="I10">
        <v>2.4</v>
      </c>
      <c r="J10">
        <v>2.82</v>
      </c>
      <c r="K10" t="s">
        <v>27</v>
      </c>
      <c r="L10" t="s">
        <v>27</v>
      </c>
      <c r="M10" t="s">
        <v>27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</row>
    <row r="11" spans="1:35" x14ac:dyDescent="0.35">
      <c r="A11" t="s">
        <v>43</v>
      </c>
      <c r="B11" t="s">
        <v>60</v>
      </c>
      <c r="C11" t="s">
        <v>61</v>
      </c>
      <c r="D11" t="s">
        <v>62</v>
      </c>
      <c r="E11">
        <v>0.56073188870369151</v>
      </c>
      <c r="F11">
        <v>0.17473652945067111</v>
      </c>
      <c r="G11">
        <v>0.26453158184563752</v>
      </c>
      <c r="H11">
        <v>1.6</v>
      </c>
      <c r="I11">
        <v>4.7</v>
      </c>
      <c r="J11">
        <v>3.35</v>
      </c>
      <c r="K11" t="s">
        <v>27</v>
      </c>
      <c r="L11" t="s">
        <v>27</v>
      </c>
      <c r="M11" t="s">
        <v>27</v>
      </c>
      <c r="N11">
        <v>1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</row>
    <row r="12" spans="1:35" x14ac:dyDescent="0.35">
      <c r="A12" t="s">
        <v>43</v>
      </c>
      <c r="B12" t="s">
        <v>63</v>
      </c>
      <c r="C12" t="s">
        <v>64</v>
      </c>
      <c r="D12" t="s">
        <v>62</v>
      </c>
      <c r="E12">
        <v>0.37740076469703338</v>
      </c>
      <c r="F12">
        <v>0.30361224189278491</v>
      </c>
      <c r="G12">
        <v>0.31898699341018177</v>
      </c>
      <c r="H12">
        <v>2.2999999999999998</v>
      </c>
      <c r="I12">
        <v>3.05</v>
      </c>
      <c r="J12">
        <v>3.15</v>
      </c>
      <c r="K12" t="s">
        <v>27</v>
      </c>
      <c r="L12" t="s">
        <v>27</v>
      </c>
      <c r="M12" t="s">
        <v>27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</row>
    <row r="13" spans="1:35" x14ac:dyDescent="0.35">
      <c r="A13" t="s">
        <v>43</v>
      </c>
      <c r="B13" t="s">
        <v>65</v>
      </c>
      <c r="C13" t="s">
        <v>66</v>
      </c>
      <c r="D13" t="s">
        <v>67</v>
      </c>
      <c r="E13">
        <v>0.18546759566339799</v>
      </c>
      <c r="F13">
        <v>0.59545508465482677</v>
      </c>
      <c r="G13">
        <v>0.2190773196817753</v>
      </c>
      <c r="H13">
        <v>4.2</v>
      </c>
      <c r="I13">
        <v>1.72</v>
      </c>
      <c r="J13">
        <v>3.15</v>
      </c>
      <c r="K13" t="s">
        <v>27</v>
      </c>
      <c r="L13" t="s">
        <v>27</v>
      </c>
      <c r="M13" t="s">
        <v>27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</row>
    <row r="14" spans="1:35" x14ac:dyDescent="0.35">
      <c r="A14" t="s">
        <v>43</v>
      </c>
      <c r="B14" t="s">
        <v>68</v>
      </c>
      <c r="C14" t="s">
        <v>69</v>
      </c>
      <c r="D14" t="s">
        <v>62</v>
      </c>
      <c r="E14">
        <v>0.32493716998881328</v>
      </c>
      <c r="F14">
        <v>0.36309394038975767</v>
      </c>
      <c r="G14">
        <v>0.3119688896214291</v>
      </c>
      <c r="H14">
        <v>2.72</v>
      </c>
      <c r="I14">
        <v>3.9</v>
      </c>
      <c r="J14">
        <v>3.45</v>
      </c>
      <c r="K14" t="s">
        <v>27</v>
      </c>
      <c r="L14" t="s">
        <v>39</v>
      </c>
      <c r="M14" t="s">
        <v>39</v>
      </c>
      <c r="N14">
        <v>0</v>
      </c>
      <c r="O14">
        <v>0</v>
      </c>
      <c r="P14">
        <v>1</v>
      </c>
      <c r="Q14">
        <f t="shared" si="0"/>
        <v>0</v>
      </c>
      <c r="R14">
        <f t="shared" si="1"/>
        <v>6.470780409754387E-2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</row>
    <row r="15" spans="1:35" x14ac:dyDescent="0.35">
      <c r="A15" t="s">
        <v>43</v>
      </c>
      <c r="B15" t="s">
        <v>70</v>
      </c>
      <c r="C15" t="s">
        <v>71</v>
      </c>
      <c r="D15" t="s">
        <v>72</v>
      </c>
      <c r="E15">
        <v>0.73238609877082761</v>
      </c>
      <c r="F15">
        <v>9.4436614656091447E-2</v>
      </c>
      <c r="G15">
        <v>0.1731772865730809</v>
      </c>
      <c r="H15">
        <v>1.24</v>
      </c>
      <c r="I15">
        <v>10.5</v>
      </c>
      <c r="J15">
        <v>6.75</v>
      </c>
      <c r="K15" t="s">
        <v>27</v>
      </c>
      <c r="L15" t="s">
        <v>27</v>
      </c>
      <c r="M15" t="s">
        <v>39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</row>
    <row r="16" spans="1:35" x14ac:dyDescent="0.35">
      <c r="A16" t="s">
        <v>43</v>
      </c>
      <c r="B16" t="s">
        <v>73</v>
      </c>
      <c r="C16" t="s">
        <v>74</v>
      </c>
      <c r="D16" t="s">
        <v>75</v>
      </c>
      <c r="E16">
        <v>0.26460790611033008</v>
      </c>
      <c r="F16">
        <v>0.47227953300937497</v>
      </c>
      <c r="G16">
        <v>0.26311256088029478</v>
      </c>
      <c r="H16">
        <v>3.3</v>
      </c>
      <c r="I16">
        <v>2.0699999999999998</v>
      </c>
      <c r="J16">
        <v>3.45</v>
      </c>
      <c r="K16" t="s">
        <v>39</v>
      </c>
      <c r="L16" t="s">
        <v>27</v>
      </c>
      <c r="M16" t="s">
        <v>39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</row>
    <row r="17" spans="1:22" x14ac:dyDescent="0.35">
      <c r="A17" t="s">
        <v>43</v>
      </c>
      <c r="B17" t="s">
        <v>76</v>
      </c>
      <c r="C17" t="s">
        <v>77</v>
      </c>
      <c r="D17" t="s">
        <v>78</v>
      </c>
      <c r="E17">
        <v>0.25137977883655982</v>
      </c>
      <c r="F17">
        <v>0.48587066300950099</v>
      </c>
      <c r="G17">
        <v>0.2627495581539393</v>
      </c>
      <c r="H17">
        <v>3</v>
      </c>
      <c r="I17">
        <v>1.85</v>
      </c>
      <c r="J17">
        <v>2.65</v>
      </c>
      <c r="K17" t="s">
        <v>27</v>
      </c>
      <c r="L17" t="s">
        <v>27</v>
      </c>
      <c r="M17" t="s">
        <v>27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</row>
    <row r="18" spans="1:22" x14ac:dyDescent="0.35">
      <c r="A18" t="s">
        <v>43</v>
      </c>
      <c r="B18" t="s">
        <v>79</v>
      </c>
      <c r="C18" t="s">
        <v>80</v>
      </c>
      <c r="D18" t="s">
        <v>26</v>
      </c>
      <c r="E18">
        <v>0.34308158462716498</v>
      </c>
      <c r="F18">
        <v>0.34725712387172197</v>
      </c>
      <c r="G18">
        <v>0.30966129150111288</v>
      </c>
      <c r="H18">
        <v>2.1800000000000002</v>
      </c>
      <c r="I18">
        <v>3</v>
      </c>
      <c r="J18">
        <v>2.9</v>
      </c>
      <c r="K18" t="s">
        <v>27</v>
      </c>
      <c r="L18" t="s">
        <v>27</v>
      </c>
      <c r="M18" t="s">
        <v>27</v>
      </c>
      <c r="N18">
        <v>0</v>
      </c>
      <c r="O18">
        <v>1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</row>
    <row r="19" spans="1:22" x14ac:dyDescent="0.35">
      <c r="A19" t="s">
        <v>43</v>
      </c>
      <c r="B19" t="s">
        <v>81</v>
      </c>
      <c r="C19" t="s">
        <v>82</v>
      </c>
      <c r="D19" t="s">
        <v>49</v>
      </c>
      <c r="E19">
        <v>0.70266563088096212</v>
      </c>
      <c r="F19">
        <v>0.10751847724613919</v>
      </c>
      <c r="G19">
        <v>0.1898158918728988</v>
      </c>
      <c r="H19">
        <v>1.37</v>
      </c>
      <c r="I19">
        <v>5.0999999999999996</v>
      </c>
      <c r="J19">
        <v>4.45</v>
      </c>
      <c r="K19" t="s">
        <v>27</v>
      </c>
      <c r="L19" t="s">
        <v>27</v>
      </c>
      <c r="M19" t="s">
        <v>27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</row>
    <row r="20" spans="1:22" x14ac:dyDescent="0.35">
      <c r="A20" t="s">
        <v>43</v>
      </c>
      <c r="B20" t="s">
        <v>83</v>
      </c>
      <c r="C20" t="s">
        <v>84</v>
      </c>
      <c r="D20" t="s">
        <v>85</v>
      </c>
      <c r="E20">
        <v>0.2411438808696468</v>
      </c>
      <c r="F20">
        <v>0.50605035441180946</v>
      </c>
      <c r="G20">
        <v>0.25280576471854382</v>
      </c>
      <c r="H20">
        <v>2.5</v>
      </c>
      <c r="I20">
        <v>2.6</v>
      </c>
      <c r="J20">
        <v>3.35</v>
      </c>
      <c r="K20" t="s">
        <v>39</v>
      </c>
      <c r="L20" t="s">
        <v>39</v>
      </c>
      <c r="M20" t="s">
        <v>39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0.11906035630467898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</row>
    <row r="21" spans="1:22" x14ac:dyDescent="0.35">
      <c r="A21" t="s">
        <v>43</v>
      </c>
      <c r="B21" t="s">
        <v>86</v>
      </c>
      <c r="C21" t="s">
        <v>87</v>
      </c>
      <c r="D21" t="s">
        <v>62</v>
      </c>
      <c r="E21">
        <v>0.52460311587210906</v>
      </c>
      <c r="F21">
        <v>0.20234568850325951</v>
      </c>
      <c r="G21">
        <v>0.27305119562463148</v>
      </c>
      <c r="H21">
        <v>1.65</v>
      </c>
      <c r="I21">
        <v>5.75</v>
      </c>
      <c r="J21">
        <v>3.5</v>
      </c>
      <c r="K21" t="s">
        <v>27</v>
      </c>
      <c r="L21" t="s">
        <v>39</v>
      </c>
      <c r="M21" t="s">
        <v>39</v>
      </c>
      <c r="N21">
        <v>1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</row>
    <row r="22" spans="1:22" x14ac:dyDescent="0.35">
      <c r="A22" t="s">
        <v>43</v>
      </c>
      <c r="B22" t="s">
        <v>88</v>
      </c>
      <c r="C22" t="s">
        <v>89</v>
      </c>
      <c r="D22" t="s">
        <v>46</v>
      </c>
      <c r="E22">
        <v>0.29117167521255582</v>
      </c>
      <c r="F22">
        <v>0.43772965912924872</v>
      </c>
      <c r="G22">
        <v>0.27109866565819551</v>
      </c>
      <c r="H22">
        <v>2.65</v>
      </c>
      <c r="I22">
        <v>2.6</v>
      </c>
      <c r="J22">
        <v>3.2</v>
      </c>
      <c r="K22" t="s">
        <v>27</v>
      </c>
      <c r="L22" t="s">
        <v>39</v>
      </c>
      <c r="M22" t="s">
        <v>39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</row>
    <row r="23" spans="1:22" x14ac:dyDescent="0.35">
      <c r="A23" t="s">
        <v>43</v>
      </c>
      <c r="B23" t="s">
        <v>90</v>
      </c>
      <c r="C23" t="s">
        <v>91</v>
      </c>
      <c r="D23" t="s">
        <v>67</v>
      </c>
      <c r="E23">
        <v>0.49891715469859549</v>
      </c>
      <c r="F23">
        <v>0.22008210452643209</v>
      </c>
      <c r="G23">
        <v>0.28100074077497228</v>
      </c>
      <c r="H23">
        <v>2.06</v>
      </c>
      <c r="I23">
        <v>3.84</v>
      </c>
      <c r="J23">
        <v>3.93</v>
      </c>
      <c r="K23" t="s">
        <v>27</v>
      </c>
      <c r="L23" t="s">
        <v>27</v>
      </c>
      <c r="M23" t="s">
        <v>27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</row>
    <row r="24" spans="1:22" x14ac:dyDescent="0.35">
      <c r="A24" t="s">
        <v>43</v>
      </c>
      <c r="B24" t="s">
        <v>92</v>
      </c>
      <c r="C24" t="s">
        <v>93</v>
      </c>
      <c r="D24" t="s">
        <v>72</v>
      </c>
      <c r="E24">
        <v>0.6144578693155256</v>
      </c>
      <c r="F24">
        <v>0.14931698319272371</v>
      </c>
      <c r="G24">
        <v>0.23622514749175069</v>
      </c>
      <c r="H24">
        <v>1.5</v>
      </c>
      <c r="I24">
        <v>6</v>
      </c>
      <c r="J24">
        <v>4.5999999999999996</v>
      </c>
      <c r="K24" t="s">
        <v>27</v>
      </c>
      <c r="L24" t="s">
        <v>39</v>
      </c>
      <c r="M24" t="s">
        <v>39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</row>
    <row r="25" spans="1:22" x14ac:dyDescent="0.35">
      <c r="A25" t="s">
        <v>43</v>
      </c>
      <c r="B25" t="s">
        <v>94</v>
      </c>
      <c r="C25" t="s">
        <v>95</v>
      </c>
      <c r="D25" t="s">
        <v>54</v>
      </c>
      <c r="E25">
        <v>0.7846045892387572</v>
      </c>
      <c r="F25">
        <v>7.218640712816303E-2</v>
      </c>
      <c r="G25">
        <v>0.1432090036330797</v>
      </c>
      <c r="H25">
        <v>1.24</v>
      </c>
      <c r="I25">
        <v>11</v>
      </c>
      <c r="J25">
        <v>6.75</v>
      </c>
      <c r="K25" t="s">
        <v>27</v>
      </c>
      <c r="L25" t="s">
        <v>39</v>
      </c>
      <c r="M25" t="s">
        <v>39</v>
      </c>
      <c r="N25">
        <v>0</v>
      </c>
      <c r="O25">
        <v>0</v>
      </c>
      <c r="P25"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</row>
    <row r="26" spans="1:22" x14ac:dyDescent="0.35">
      <c r="A26" t="s">
        <v>43</v>
      </c>
      <c r="B26" t="s">
        <v>96</v>
      </c>
      <c r="C26" t="s">
        <v>97</v>
      </c>
      <c r="D26" t="s">
        <v>75</v>
      </c>
      <c r="E26">
        <v>0.1094412398891918</v>
      </c>
      <c r="F26">
        <v>0.74695575935365399</v>
      </c>
      <c r="G26">
        <v>0.14360300075715429</v>
      </c>
      <c r="H26">
        <v>9</v>
      </c>
      <c r="I26">
        <v>1.27</v>
      </c>
      <c r="J26">
        <v>6</v>
      </c>
      <c r="K26" t="s">
        <v>27</v>
      </c>
      <c r="L26" t="s">
        <v>27</v>
      </c>
      <c r="M26" t="s">
        <v>39</v>
      </c>
      <c r="N26">
        <v>0</v>
      </c>
      <c r="O26">
        <v>1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</row>
    <row r="27" spans="1:22" x14ac:dyDescent="0.35">
      <c r="A27" t="s">
        <v>43</v>
      </c>
      <c r="B27" t="s">
        <v>98</v>
      </c>
      <c r="C27" t="s">
        <v>99</v>
      </c>
      <c r="D27" t="s">
        <v>26</v>
      </c>
      <c r="E27">
        <v>0.4053710704269668</v>
      </c>
      <c r="F27">
        <v>0.28835561949133232</v>
      </c>
      <c r="G27">
        <v>0.30627331008170089</v>
      </c>
      <c r="H27">
        <v>2.37</v>
      </c>
      <c r="I27">
        <v>3.2</v>
      </c>
      <c r="J27">
        <v>3.2</v>
      </c>
      <c r="K27" t="s">
        <v>27</v>
      </c>
      <c r="L27" t="s">
        <v>39</v>
      </c>
      <c r="M27" t="s">
        <v>39</v>
      </c>
      <c r="N27">
        <v>0</v>
      </c>
      <c r="O27">
        <v>1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</row>
    <row r="28" spans="1:22" x14ac:dyDescent="0.35">
      <c r="A28" t="s">
        <v>43</v>
      </c>
      <c r="B28" t="s">
        <v>100</v>
      </c>
      <c r="C28" t="s">
        <v>101</v>
      </c>
      <c r="D28" t="s">
        <v>42</v>
      </c>
      <c r="E28">
        <v>0.51819513978235976</v>
      </c>
      <c r="F28">
        <v>0.21209958568152171</v>
      </c>
      <c r="G28">
        <v>0.26970527453611859</v>
      </c>
      <c r="H28">
        <v>2.15</v>
      </c>
      <c r="I28">
        <v>2.95</v>
      </c>
      <c r="J28">
        <v>3.45</v>
      </c>
      <c r="K28" t="s">
        <v>39</v>
      </c>
      <c r="L28" t="s">
        <v>39</v>
      </c>
      <c r="M28" t="s">
        <v>39</v>
      </c>
      <c r="N28">
        <v>1</v>
      </c>
      <c r="O28">
        <v>0</v>
      </c>
      <c r="P28">
        <v>0</v>
      </c>
      <c r="Q28">
        <f t="shared" si="0"/>
        <v>1.1786569570884031E-2</v>
      </c>
      <c r="R28">
        <f t="shared" si="1"/>
        <v>0</v>
      </c>
      <c r="S28">
        <f t="shared" si="2"/>
        <v>0</v>
      </c>
      <c r="T28">
        <f t="shared" si="3"/>
        <v>2.5341124577400665E-2</v>
      </c>
      <c r="U28">
        <f t="shared" si="4"/>
        <v>0</v>
      </c>
      <c r="V28">
        <f t="shared" si="5"/>
        <v>0</v>
      </c>
    </row>
    <row r="29" spans="1:22" x14ac:dyDescent="0.35">
      <c r="A29" t="s">
        <v>43</v>
      </c>
      <c r="B29" t="s">
        <v>102</v>
      </c>
      <c r="C29" t="s">
        <v>103</v>
      </c>
      <c r="D29" t="s">
        <v>38</v>
      </c>
      <c r="E29">
        <v>0.56324823425346127</v>
      </c>
      <c r="F29">
        <v>0.17984682816063111</v>
      </c>
      <c r="G29">
        <v>0.25690493758590749</v>
      </c>
      <c r="H29">
        <v>1.8</v>
      </c>
      <c r="I29">
        <v>4.25</v>
      </c>
      <c r="J29">
        <v>3.55</v>
      </c>
      <c r="K29" t="s">
        <v>39</v>
      </c>
      <c r="L29" t="s">
        <v>27</v>
      </c>
      <c r="M29" t="s">
        <v>27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</row>
    <row r="30" spans="1:22" x14ac:dyDescent="0.35">
      <c r="A30" t="s">
        <v>43</v>
      </c>
      <c r="B30" t="s">
        <v>104</v>
      </c>
      <c r="C30" t="s">
        <v>105</v>
      </c>
      <c r="D30" t="s">
        <v>38</v>
      </c>
      <c r="E30">
        <v>0.27309775805723069</v>
      </c>
      <c r="F30">
        <v>0.437364857672566</v>
      </c>
      <c r="G30">
        <v>0.28953738427020331</v>
      </c>
      <c r="H30">
        <v>3.5</v>
      </c>
      <c r="I30">
        <v>2.15</v>
      </c>
      <c r="J30">
        <v>3.05</v>
      </c>
      <c r="K30" t="s">
        <v>39</v>
      </c>
      <c r="L30" t="s">
        <v>39</v>
      </c>
      <c r="M30" t="s">
        <v>39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</row>
    <row r="31" spans="1:22" x14ac:dyDescent="0.35">
      <c r="A31" t="s">
        <v>43</v>
      </c>
      <c r="B31" t="s">
        <v>106</v>
      </c>
      <c r="C31" t="s">
        <v>107</v>
      </c>
      <c r="D31" t="s">
        <v>67</v>
      </c>
      <c r="E31">
        <v>0.82196311773427821</v>
      </c>
      <c r="F31">
        <v>5.7023523539210842E-2</v>
      </c>
      <c r="G31">
        <v>0.12101335872651101</v>
      </c>
      <c r="H31">
        <v>1.25</v>
      </c>
      <c r="I31">
        <v>11.75</v>
      </c>
      <c r="J31">
        <v>6.25</v>
      </c>
      <c r="K31" t="s">
        <v>39</v>
      </c>
      <c r="L31" t="s">
        <v>27</v>
      </c>
      <c r="M31" t="s">
        <v>39</v>
      </c>
      <c r="N31">
        <v>1</v>
      </c>
      <c r="O31">
        <v>0</v>
      </c>
      <c r="P31">
        <v>0</v>
      </c>
      <c r="Q31">
        <f t="shared" si="0"/>
        <v>0.15465936497966093</v>
      </c>
      <c r="R31">
        <f t="shared" si="1"/>
        <v>0</v>
      </c>
      <c r="S31">
        <f t="shared" si="2"/>
        <v>0</v>
      </c>
      <c r="T31">
        <f t="shared" si="3"/>
        <v>0.19332420622457616</v>
      </c>
      <c r="U31">
        <f t="shared" si="4"/>
        <v>0</v>
      </c>
      <c r="V31">
        <f t="shared" si="5"/>
        <v>0</v>
      </c>
    </row>
    <row r="32" spans="1:22" x14ac:dyDescent="0.35">
      <c r="A32" t="s">
        <v>43</v>
      </c>
      <c r="B32" t="s">
        <v>108</v>
      </c>
      <c r="C32" t="s">
        <v>109</v>
      </c>
      <c r="D32" t="s">
        <v>54</v>
      </c>
      <c r="E32">
        <v>0.34170678283571421</v>
      </c>
      <c r="F32">
        <v>0.37552995547475221</v>
      </c>
      <c r="G32">
        <v>0.28276326168953381</v>
      </c>
      <c r="H32">
        <v>2.4</v>
      </c>
      <c r="I32">
        <v>3.17</v>
      </c>
      <c r="J32">
        <v>3.73</v>
      </c>
      <c r="K32" t="s">
        <v>27</v>
      </c>
      <c r="L32" t="s">
        <v>27</v>
      </c>
      <c r="M32" t="s">
        <v>27</v>
      </c>
      <c r="N32">
        <v>1</v>
      </c>
      <c r="O32">
        <v>0</v>
      </c>
      <c r="P32">
        <v>0</v>
      </c>
      <c r="Q32">
        <f t="shared" si="0"/>
        <v>0</v>
      </c>
      <c r="R32">
        <f t="shared" si="1"/>
        <v>2.8234653738798965E-3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</row>
    <row r="33" spans="1:22" x14ac:dyDescent="0.35">
      <c r="A33" t="s">
        <v>43</v>
      </c>
      <c r="B33" t="s">
        <v>110</v>
      </c>
      <c r="C33" t="s">
        <v>111</v>
      </c>
      <c r="D33" t="s">
        <v>75</v>
      </c>
      <c r="E33">
        <v>0.5325294265484033</v>
      </c>
      <c r="F33">
        <v>0.20068014088020389</v>
      </c>
      <c r="G33">
        <v>0.26679043257139279</v>
      </c>
      <c r="H33">
        <v>1.88</v>
      </c>
      <c r="I33">
        <v>3.6</v>
      </c>
      <c r="J33">
        <v>3.6</v>
      </c>
      <c r="K33" t="s">
        <v>27</v>
      </c>
      <c r="L33" t="s">
        <v>39</v>
      </c>
      <c r="M33" t="s">
        <v>39</v>
      </c>
      <c r="N33">
        <v>1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</row>
    <row r="34" spans="1:22" x14ac:dyDescent="0.35">
      <c r="A34" t="s">
        <v>43</v>
      </c>
      <c r="B34" t="s">
        <v>112</v>
      </c>
      <c r="C34" t="s">
        <v>113</v>
      </c>
      <c r="D34" t="s">
        <v>62</v>
      </c>
      <c r="E34">
        <v>0.69810396146307629</v>
      </c>
      <c r="F34">
        <v>0.1094182358410964</v>
      </c>
      <c r="G34">
        <v>0.19247780269582729</v>
      </c>
      <c r="H34">
        <v>1.38</v>
      </c>
      <c r="I34">
        <v>8.25</v>
      </c>
      <c r="J34">
        <v>4.8499999999999996</v>
      </c>
      <c r="K34" t="s">
        <v>27</v>
      </c>
      <c r="L34" t="s">
        <v>27</v>
      </c>
      <c r="M34" t="s">
        <v>39</v>
      </c>
      <c r="N34">
        <v>0</v>
      </c>
      <c r="O34">
        <v>1</v>
      </c>
      <c r="P34">
        <v>0</v>
      </c>
      <c r="Q34">
        <f t="shared" ref="Q34:Q65" si="6">IF((($AC$1*E34)^($AB$1))-(1-(($AC$1*E34)^($AB$1)))/(H34-1)&lt;0, 0,(($AC$1*E34)^($AB$1))-(1-(($AC$1*E34)^($AB$1)))/(H34-1))</f>
        <v>0</v>
      </c>
      <c r="R34">
        <f t="shared" ref="R34:R65" si="7">IF((($AC$1*F34)^($AB$1))-(1-(($AC$1*F34)^($AB$1)))/(I34-1)&lt;0, 0,(($AC$1*F34)^($AB$1))-(1-(($AC$1*F34)^($AB$1)))/(I34-1))</f>
        <v>0</v>
      </c>
      <c r="S34">
        <f t="shared" ref="S34:S65" si="8">IF((($AC$1*G34)^($AB$1))-(1-(($AC$1*G34)^($AB$1)))/(J34-1)&lt;0, 0,(($AC$1*G34)^($AB$1))-(1-(($AC$1*G34)^($AB$1)))/(J34-1))</f>
        <v>0</v>
      </c>
      <c r="T34">
        <f t="shared" ref="T34:T65" si="9">H34*Q34*N34</f>
        <v>0</v>
      </c>
      <c r="U34">
        <f t="shared" ref="U34:U65" si="10">I34*R34*O34</f>
        <v>0</v>
      </c>
      <c r="V34">
        <f t="shared" ref="V34:V65" si="11">J34*S34*P34</f>
        <v>0</v>
      </c>
    </row>
    <row r="35" spans="1:22" x14ac:dyDescent="0.35">
      <c r="A35" t="s">
        <v>43</v>
      </c>
      <c r="B35" t="s">
        <v>114</v>
      </c>
      <c r="C35" t="s">
        <v>115</v>
      </c>
      <c r="D35" t="s">
        <v>26</v>
      </c>
      <c r="E35">
        <v>0.40246661152961749</v>
      </c>
      <c r="F35">
        <v>0.29149284412676152</v>
      </c>
      <c r="G35">
        <v>0.30604054434362099</v>
      </c>
      <c r="H35">
        <v>2.2999999999999998</v>
      </c>
      <c r="I35">
        <v>3.75</v>
      </c>
      <c r="J35">
        <v>2.95</v>
      </c>
      <c r="K35" t="s">
        <v>27</v>
      </c>
      <c r="L35" t="s">
        <v>27</v>
      </c>
      <c r="M35" t="s">
        <v>39</v>
      </c>
      <c r="N35">
        <v>0</v>
      </c>
      <c r="O35">
        <v>1</v>
      </c>
      <c r="P35"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  <c r="V35">
        <f t="shared" si="11"/>
        <v>0</v>
      </c>
    </row>
    <row r="36" spans="1:22" x14ac:dyDescent="0.35">
      <c r="A36" t="s">
        <v>43</v>
      </c>
      <c r="B36" t="s">
        <v>116</v>
      </c>
      <c r="C36" t="s">
        <v>117</v>
      </c>
      <c r="D36" t="s">
        <v>59</v>
      </c>
      <c r="E36">
        <v>0.60221507019144671</v>
      </c>
      <c r="F36">
        <v>0.15822668508773591</v>
      </c>
      <c r="G36">
        <v>0.23955824472081749</v>
      </c>
      <c r="H36">
        <v>1.62</v>
      </c>
      <c r="I36">
        <v>5.2</v>
      </c>
      <c r="J36">
        <v>3.45</v>
      </c>
      <c r="K36" t="s">
        <v>27</v>
      </c>
      <c r="L36" t="s">
        <v>27</v>
      </c>
      <c r="M36" t="s">
        <v>27</v>
      </c>
      <c r="N36">
        <v>1</v>
      </c>
      <c r="O36">
        <v>0</v>
      </c>
      <c r="P36"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U36">
        <f t="shared" si="10"/>
        <v>0</v>
      </c>
      <c r="V36">
        <f t="shared" si="11"/>
        <v>0</v>
      </c>
    </row>
    <row r="37" spans="1:22" x14ac:dyDescent="0.35">
      <c r="A37" t="s">
        <v>43</v>
      </c>
      <c r="B37" t="s">
        <v>118</v>
      </c>
      <c r="C37" t="s">
        <v>119</v>
      </c>
      <c r="D37" t="s">
        <v>38</v>
      </c>
      <c r="E37">
        <v>0.68693645510089152</v>
      </c>
      <c r="F37">
        <v>0.114704315167706</v>
      </c>
      <c r="G37">
        <v>0.19835922973140241</v>
      </c>
      <c r="H37">
        <v>1.47</v>
      </c>
      <c r="I37">
        <v>7</v>
      </c>
      <c r="J37">
        <v>4.5</v>
      </c>
      <c r="K37" t="s">
        <v>27</v>
      </c>
      <c r="L37" t="s">
        <v>39</v>
      </c>
      <c r="M37" t="s">
        <v>39</v>
      </c>
      <c r="N37">
        <v>1</v>
      </c>
      <c r="O37">
        <v>0</v>
      </c>
      <c r="P37"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0</v>
      </c>
      <c r="V37">
        <f t="shared" si="11"/>
        <v>0</v>
      </c>
    </row>
    <row r="38" spans="1:22" x14ac:dyDescent="0.35">
      <c r="A38" t="s">
        <v>43</v>
      </c>
      <c r="B38" t="s">
        <v>120</v>
      </c>
      <c r="C38" t="s">
        <v>121</v>
      </c>
      <c r="D38" t="s">
        <v>38</v>
      </c>
      <c r="E38">
        <v>0.4118941128072679</v>
      </c>
      <c r="F38">
        <v>0.28113151171359729</v>
      </c>
      <c r="G38">
        <v>0.30697437547913481</v>
      </c>
      <c r="H38">
        <v>2.75</v>
      </c>
      <c r="I38">
        <v>2.62</v>
      </c>
      <c r="J38">
        <v>3.05</v>
      </c>
      <c r="K38" t="s">
        <v>27</v>
      </c>
      <c r="L38" t="s">
        <v>27</v>
      </c>
      <c r="M38" t="s">
        <v>39</v>
      </c>
      <c r="N38">
        <v>0</v>
      </c>
      <c r="O38">
        <v>1</v>
      </c>
      <c r="P38"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</row>
    <row r="39" spans="1:22" x14ac:dyDescent="0.35">
      <c r="A39" t="s">
        <v>43</v>
      </c>
      <c r="B39" t="s">
        <v>122</v>
      </c>
      <c r="C39" t="s">
        <v>123</v>
      </c>
      <c r="D39" t="s">
        <v>38</v>
      </c>
      <c r="E39">
        <v>0.57284894748194215</v>
      </c>
      <c r="F39">
        <v>0.17360672673118699</v>
      </c>
      <c r="G39">
        <v>0.25354432578687092</v>
      </c>
      <c r="H39">
        <v>1.86</v>
      </c>
      <c r="I39">
        <v>5.0999999999999996</v>
      </c>
      <c r="J39">
        <v>3.15</v>
      </c>
      <c r="K39" t="s">
        <v>39</v>
      </c>
      <c r="L39" t="s">
        <v>27</v>
      </c>
      <c r="M39" t="s">
        <v>27</v>
      </c>
      <c r="N39">
        <v>1</v>
      </c>
      <c r="O39">
        <v>0</v>
      </c>
      <c r="P39"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0</v>
      </c>
      <c r="V39">
        <f t="shared" si="11"/>
        <v>0</v>
      </c>
    </row>
    <row r="40" spans="1:22" x14ac:dyDescent="0.35">
      <c r="A40" t="s">
        <v>124</v>
      </c>
      <c r="B40" t="s">
        <v>125</v>
      </c>
      <c r="C40" t="s">
        <v>126</v>
      </c>
      <c r="D40" t="s">
        <v>46</v>
      </c>
      <c r="E40">
        <v>0.65755810087698574</v>
      </c>
      <c r="F40">
        <v>0.1291807508562002</v>
      </c>
      <c r="G40">
        <v>0.21326114826681411</v>
      </c>
      <c r="H40">
        <v>1.37</v>
      </c>
      <c r="I40">
        <v>7.3</v>
      </c>
      <c r="J40">
        <v>4.75</v>
      </c>
      <c r="K40" t="s">
        <v>39</v>
      </c>
      <c r="L40" t="s">
        <v>27</v>
      </c>
      <c r="M40" t="s">
        <v>39</v>
      </c>
      <c r="N40">
        <v>1</v>
      </c>
      <c r="O40">
        <v>0</v>
      </c>
      <c r="P40"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</row>
    <row r="41" spans="1:22" x14ac:dyDescent="0.35">
      <c r="A41" t="s">
        <v>124</v>
      </c>
      <c r="B41" t="s">
        <v>127</v>
      </c>
      <c r="C41" t="s">
        <v>128</v>
      </c>
      <c r="D41" t="s">
        <v>46</v>
      </c>
      <c r="E41">
        <v>0.48414399338028857</v>
      </c>
      <c r="F41">
        <v>0.22468270829405029</v>
      </c>
      <c r="G41">
        <v>0.29117329832566108</v>
      </c>
      <c r="H41">
        <v>1.82</v>
      </c>
      <c r="I41">
        <v>4.05</v>
      </c>
      <c r="J41">
        <v>3.6</v>
      </c>
      <c r="K41" t="s">
        <v>27</v>
      </c>
      <c r="L41" t="s">
        <v>39</v>
      </c>
      <c r="M41" t="s">
        <v>27</v>
      </c>
      <c r="N41">
        <v>0</v>
      </c>
      <c r="O41">
        <v>1</v>
      </c>
      <c r="P41">
        <v>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0</v>
      </c>
    </row>
    <row r="42" spans="1:22" x14ac:dyDescent="0.35">
      <c r="A42" t="s">
        <v>124</v>
      </c>
      <c r="B42" t="s">
        <v>129</v>
      </c>
      <c r="C42" t="s">
        <v>130</v>
      </c>
      <c r="D42" t="s">
        <v>131</v>
      </c>
      <c r="E42">
        <v>0.59991540745964578</v>
      </c>
      <c r="F42">
        <v>0.1565192246947113</v>
      </c>
      <c r="G42">
        <v>0.24356536784564289</v>
      </c>
      <c r="H42">
        <v>1.47</v>
      </c>
      <c r="I42">
        <v>6</v>
      </c>
      <c r="J42">
        <v>4.1500000000000004</v>
      </c>
      <c r="K42" t="s">
        <v>27</v>
      </c>
      <c r="L42" t="s">
        <v>39</v>
      </c>
      <c r="M42" t="s">
        <v>39</v>
      </c>
      <c r="N42">
        <v>1</v>
      </c>
      <c r="O42">
        <v>0</v>
      </c>
      <c r="P42"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</row>
    <row r="43" spans="1:22" x14ac:dyDescent="0.35">
      <c r="A43" t="s">
        <v>124</v>
      </c>
      <c r="B43" t="s">
        <v>132</v>
      </c>
      <c r="C43" t="s">
        <v>133</v>
      </c>
      <c r="D43" t="s">
        <v>54</v>
      </c>
      <c r="E43">
        <v>0.14331083419545021</v>
      </c>
      <c r="F43">
        <v>0.67866887074246751</v>
      </c>
      <c r="G43">
        <v>0.17802029506208231</v>
      </c>
      <c r="H43">
        <v>4.8</v>
      </c>
      <c r="I43">
        <v>1.62</v>
      </c>
      <c r="J43">
        <v>3.35</v>
      </c>
      <c r="K43" t="s">
        <v>27</v>
      </c>
      <c r="L43" t="s">
        <v>27</v>
      </c>
      <c r="M43" t="s">
        <v>27</v>
      </c>
      <c r="N43">
        <v>0</v>
      </c>
      <c r="O43">
        <v>1</v>
      </c>
      <c r="P43">
        <v>0</v>
      </c>
      <c r="Q43">
        <f t="shared" si="6"/>
        <v>0</v>
      </c>
      <c r="R43">
        <f t="shared" si="7"/>
        <v>0.1029411385390594</v>
      </c>
      <c r="S43">
        <f t="shared" si="8"/>
        <v>0</v>
      </c>
      <c r="T43">
        <f t="shared" si="9"/>
        <v>0</v>
      </c>
      <c r="U43">
        <f t="shared" si="10"/>
        <v>0.16676464443327624</v>
      </c>
      <c r="V43">
        <f t="shared" si="11"/>
        <v>0</v>
      </c>
    </row>
    <row r="44" spans="1:22" x14ac:dyDescent="0.35">
      <c r="A44" t="s">
        <v>124</v>
      </c>
      <c r="B44" t="s">
        <v>134</v>
      </c>
      <c r="C44" t="s">
        <v>135</v>
      </c>
      <c r="D44" t="s">
        <v>67</v>
      </c>
      <c r="E44">
        <v>0.67380090104930768</v>
      </c>
      <c r="F44">
        <v>0.120758005535457</v>
      </c>
      <c r="G44">
        <v>0.20544109341523539</v>
      </c>
      <c r="H44">
        <v>1.44</v>
      </c>
      <c r="I44">
        <v>7.5</v>
      </c>
      <c r="J44">
        <v>4.7</v>
      </c>
      <c r="K44" t="s">
        <v>27</v>
      </c>
      <c r="L44" t="s">
        <v>27</v>
      </c>
      <c r="M44" t="s">
        <v>39</v>
      </c>
      <c r="N44">
        <v>1</v>
      </c>
      <c r="O44">
        <v>0</v>
      </c>
      <c r="P44"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</row>
    <row r="45" spans="1:22" x14ac:dyDescent="0.35">
      <c r="A45" t="s">
        <v>124</v>
      </c>
      <c r="B45" t="s">
        <v>136</v>
      </c>
      <c r="C45" t="s">
        <v>137</v>
      </c>
      <c r="D45" t="s">
        <v>59</v>
      </c>
      <c r="E45">
        <v>0.64068230510364188</v>
      </c>
      <c r="F45">
        <v>0.13694455273323311</v>
      </c>
      <c r="G45">
        <v>0.22237314216312501</v>
      </c>
      <c r="H45">
        <v>1.53</v>
      </c>
      <c r="I45">
        <v>5.5</v>
      </c>
      <c r="J45">
        <v>3.8</v>
      </c>
      <c r="K45" t="s">
        <v>27</v>
      </c>
      <c r="L45" t="s">
        <v>27</v>
      </c>
      <c r="M45" t="s">
        <v>27</v>
      </c>
      <c r="N45">
        <v>1</v>
      </c>
      <c r="O45">
        <v>0</v>
      </c>
      <c r="P45"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0</v>
      </c>
    </row>
    <row r="46" spans="1:22" x14ac:dyDescent="0.35">
      <c r="A46" t="s">
        <v>124</v>
      </c>
      <c r="B46" t="s">
        <v>138</v>
      </c>
      <c r="C46" t="s">
        <v>139</v>
      </c>
      <c r="D46" t="s">
        <v>26</v>
      </c>
      <c r="E46">
        <v>0.33412294585084218</v>
      </c>
      <c r="F46">
        <v>0.35398696483899872</v>
      </c>
      <c r="G46">
        <v>0.3118900893101591</v>
      </c>
      <c r="H46">
        <v>2.4500000000000002</v>
      </c>
      <c r="I46">
        <v>3.35</v>
      </c>
      <c r="J46">
        <v>3.05</v>
      </c>
      <c r="K46" t="s">
        <v>27</v>
      </c>
      <c r="L46" t="s">
        <v>39</v>
      </c>
      <c r="M46" t="s">
        <v>27</v>
      </c>
      <c r="N46">
        <v>1</v>
      </c>
      <c r="O46">
        <v>0</v>
      </c>
      <c r="P46"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</row>
    <row r="47" spans="1:22" x14ac:dyDescent="0.35">
      <c r="A47" t="s">
        <v>124</v>
      </c>
      <c r="B47" t="s">
        <v>140</v>
      </c>
      <c r="C47" t="s">
        <v>141</v>
      </c>
      <c r="D47" t="s">
        <v>38</v>
      </c>
      <c r="E47">
        <v>0.57664814956231791</v>
      </c>
      <c r="F47">
        <v>0.1710426143573138</v>
      </c>
      <c r="G47">
        <v>0.25230923608036843</v>
      </c>
      <c r="H47">
        <v>2.0699999999999998</v>
      </c>
      <c r="I47">
        <v>3.65</v>
      </c>
      <c r="J47">
        <v>3.15</v>
      </c>
      <c r="K47" t="s">
        <v>27</v>
      </c>
      <c r="L47" t="s">
        <v>39</v>
      </c>
      <c r="M47" t="s">
        <v>27</v>
      </c>
      <c r="N47">
        <v>1</v>
      </c>
      <c r="O47">
        <v>0</v>
      </c>
      <c r="P47">
        <v>0</v>
      </c>
      <c r="Q47">
        <f t="shared" si="6"/>
        <v>0.10539547007350547</v>
      </c>
      <c r="R47">
        <f t="shared" si="7"/>
        <v>0</v>
      </c>
      <c r="S47">
        <f t="shared" si="8"/>
        <v>0</v>
      </c>
      <c r="T47">
        <f t="shared" si="9"/>
        <v>0.21816862305215631</v>
      </c>
      <c r="U47">
        <f t="shared" si="10"/>
        <v>0</v>
      </c>
      <c r="V47">
        <f t="shared" si="11"/>
        <v>0</v>
      </c>
    </row>
    <row r="48" spans="1:22" x14ac:dyDescent="0.35">
      <c r="A48" t="s">
        <v>124</v>
      </c>
      <c r="B48" t="s">
        <v>142</v>
      </c>
      <c r="C48" t="s">
        <v>143</v>
      </c>
      <c r="D48" t="s">
        <v>38</v>
      </c>
      <c r="E48">
        <v>0.1492730433853508</v>
      </c>
      <c r="F48">
        <v>0.67009448247845549</v>
      </c>
      <c r="G48">
        <v>0.18063247413619371</v>
      </c>
      <c r="H48">
        <v>7.2</v>
      </c>
      <c r="I48">
        <v>1.39</v>
      </c>
      <c r="J48">
        <v>5.25</v>
      </c>
      <c r="K48" t="s">
        <v>27</v>
      </c>
      <c r="L48" t="s">
        <v>27</v>
      </c>
      <c r="M48" t="s">
        <v>39</v>
      </c>
      <c r="N48">
        <v>0</v>
      </c>
      <c r="O48">
        <v>1</v>
      </c>
      <c r="P48"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0</v>
      </c>
      <c r="V48">
        <f t="shared" si="11"/>
        <v>0</v>
      </c>
    </row>
    <row r="49" spans="1:22" x14ac:dyDescent="0.35">
      <c r="A49" t="s">
        <v>144</v>
      </c>
      <c r="B49" t="s">
        <v>145</v>
      </c>
      <c r="C49" t="s">
        <v>146</v>
      </c>
      <c r="D49" t="s">
        <v>147</v>
      </c>
      <c r="E49">
        <v>0.25318214782468118</v>
      </c>
      <c r="F49">
        <v>0.48112032679849348</v>
      </c>
      <c r="G49">
        <v>0.26569752537682528</v>
      </c>
      <c r="H49">
        <v>3.1</v>
      </c>
      <c r="I49">
        <v>2.12</v>
      </c>
      <c r="J49">
        <v>3.55</v>
      </c>
      <c r="K49" t="s">
        <v>39</v>
      </c>
      <c r="L49" t="s">
        <v>27</v>
      </c>
      <c r="M49" t="s">
        <v>27</v>
      </c>
      <c r="N49">
        <v>0</v>
      </c>
      <c r="O49">
        <v>1</v>
      </c>
      <c r="P49"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</row>
    <row r="50" spans="1:22" x14ac:dyDescent="0.35">
      <c r="A50" t="s">
        <v>144</v>
      </c>
      <c r="B50" t="s">
        <v>148</v>
      </c>
      <c r="C50" t="s">
        <v>149</v>
      </c>
      <c r="D50" t="s">
        <v>46</v>
      </c>
      <c r="E50">
        <v>0.48693997879018908</v>
      </c>
      <c r="F50">
        <v>0.22072519727093859</v>
      </c>
      <c r="G50">
        <v>0.29233482393887228</v>
      </c>
      <c r="H50">
        <v>1.75</v>
      </c>
      <c r="I50">
        <v>4.3</v>
      </c>
      <c r="J50">
        <v>3.7</v>
      </c>
      <c r="K50" t="s">
        <v>27</v>
      </c>
      <c r="L50" t="s">
        <v>39</v>
      </c>
      <c r="M50" t="s">
        <v>39</v>
      </c>
      <c r="N50">
        <v>1</v>
      </c>
      <c r="O50">
        <v>0</v>
      </c>
      <c r="P50"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0"/>
        <v>0</v>
      </c>
      <c r="V50">
        <f t="shared" si="11"/>
        <v>0</v>
      </c>
    </row>
    <row r="51" spans="1:22" x14ac:dyDescent="0.35">
      <c r="A51" t="s">
        <v>144</v>
      </c>
      <c r="B51" t="s">
        <v>150</v>
      </c>
      <c r="C51" t="s">
        <v>151</v>
      </c>
      <c r="D51" t="s">
        <v>46</v>
      </c>
      <c r="E51">
        <v>0.2433271559645932</v>
      </c>
      <c r="F51">
        <v>0.50358772659515849</v>
      </c>
      <c r="G51">
        <v>0.25308511744024831</v>
      </c>
      <c r="H51">
        <v>4.0999999999999996</v>
      </c>
      <c r="I51">
        <v>1.82</v>
      </c>
      <c r="J51">
        <v>3.65</v>
      </c>
      <c r="K51" t="s">
        <v>39</v>
      </c>
      <c r="L51" t="s">
        <v>27</v>
      </c>
      <c r="M51" t="s">
        <v>39</v>
      </c>
      <c r="N51">
        <v>1</v>
      </c>
      <c r="O51">
        <v>0</v>
      </c>
      <c r="P51"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0</v>
      </c>
      <c r="V51">
        <f t="shared" si="11"/>
        <v>0</v>
      </c>
    </row>
    <row r="52" spans="1:22" x14ac:dyDescent="0.35">
      <c r="A52" t="s">
        <v>144</v>
      </c>
      <c r="B52" t="s">
        <v>152</v>
      </c>
      <c r="C52" t="s">
        <v>153</v>
      </c>
      <c r="D52" t="s">
        <v>46</v>
      </c>
      <c r="E52">
        <v>0.52374361265637881</v>
      </c>
      <c r="F52">
        <v>0.1977405750477616</v>
      </c>
      <c r="G52">
        <v>0.27851581229585959</v>
      </c>
      <c r="H52">
        <v>1.78</v>
      </c>
      <c r="I52">
        <v>4.5999999999999996</v>
      </c>
      <c r="J52">
        <v>3.45</v>
      </c>
      <c r="K52" t="s">
        <v>27</v>
      </c>
      <c r="L52" t="s">
        <v>39</v>
      </c>
      <c r="M52" t="s">
        <v>39</v>
      </c>
      <c r="N52">
        <v>1</v>
      </c>
      <c r="O52">
        <v>0</v>
      </c>
      <c r="P52"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0</v>
      </c>
    </row>
    <row r="53" spans="1:22" x14ac:dyDescent="0.35">
      <c r="A53" t="s">
        <v>144</v>
      </c>
      <c r="B53" t="s">
        <v>154</v>
      </c>
      <c r="C53" t="s">
        <v>155</v>
      </c>
      <c r="D53" t="s">
        <v>72</v>
      </c>
      <c r="E53">
        <v>0.54796235313934027</v>
      </c>
      <c r="F53">
        <v>0.18557747181101319</v>
      </c>
      <c r="G53">
        <v>0.26646017504964642</v>
      </c>
      <c r="H53">
        <v>1.57</v>
      </c>
      <c r="I53">
        <v>5.5</v>
      </c>
      <c r="J53">
        <v>3.85</v>
      </c>
      <c r="K53" t="s">
        <v>27</v>
      </c>
      <c r="L53" t="s">
        <v>27</v>
      </c>
      <c r="M53" t="s">
        <v>27</v>
      </c>
      <c r="N53">
        <v>1</v>
      </c>
      <c r="O53">
        <v>0</v>
      </c>
      <c r="P53"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0</v>
      </c>
    </row>
    <row r="54" spans="1:22" x14ac:dyDescent="0.35">
      <c r="A54" t="s">
        <v>144</v>
      </c>
      <c r="B54" t="s">
        <v>156</v>
      </c>
      <c r="C54" t="s">
        <v>157</v>
      </c>
      <c r="D54" t="s">
        <v>158</v>
      </c>
      <c r="E54">
        <v>0.49257359501739267</v>
      </c>
      <c r="F54">
        <v>0.2272800129495034</v>
      </c>
      <c r="G54">
        <v>0.28014639203310387</v>
      </c>
      <c r="H54">
        <v>1.7</v>
      </c>
      <c r="I54">
        <v>3.5</v>
      </c>
      <c r="J54">
        <v>3.25</v>
      </c>
      <c r="K54" t="s">
        <v>27</v>
      </c>
      <c r="L54" t="s">
        <v>27</v>
      </c>
      <c r="M54" t="s">
        <v>27</v>
      </c>
      <c r="N54">
        <v>1</v>
      </c>
      <c r="O54">
        <v>0</v>
      </c>
      <c r="P54"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0</v>
      </c>
      <c r="V54">
        <f t="shared" si="11"/>
        <v>0</v>
      </c>
    </row>
    <row r="55" spans="1:22" x14ac:dyDescent="0.35">
      <c r="A55" t="s">
        <v>144</v>
      </c>
      <c r="B55" t="s">
        <v>159</v>
      </c>
      <c r="C55" t="s">
        <v>160</v>
      </c>
      <c r="D55" t="s">
        <v>75</v>
      </c>
      <c r="E55">
        <v>0.47317314346721812</v>
      </c>
      <c r="F55">
        <v>0.24109204134855181</v>
      </c>
      <c r="G55">
        <v>0.28573481518423011</v>
      </c>
      <c r="H55">
        <v>1.91</v>
      </c>
      <c r="I55">
        <v>3.7</v>
      </c>
      <c r="J55">
        <v>3.25</v>
      </c>
      <c r="K55" t="s">
        <v>27</v>
      </c>
      <c r="L55" t="s">
        <v>27</v>
      </c>
      <c r="M55" t="s">
        <v>27</v>
      </c>
      <c r="N55">
        <v>0</v>
      </c>
      <c r="O55">
        <v>0</v>
      </c>
      <c r="P55">
        <v>1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</row>
    <row r="56" spans="1:22" x14ac:dyDescent="0.35">
      <c r="A56" t="s">
        <v>144</v>
      </c>
      <c r="B56" t="s">
        <v>161</v>
      </c>
      <c r="C56" t="s">
        <v>162</v>
      </c>
      <c r="D56" t="s">
        <v>67</v>
      </c>
      <c r="E56">
        <v>0.62643990066988198</v>
      </c>
      <c r="F56">
        <v>0.14346692851317691</v>
      </c>
      <c r="G56">
        <v>0.23009317081694111</v>
      </c>
      <c r="H56">
        <v>1.57</v>
      </c>
      <c r="I56">
        <v>6.2</v>
      </c>
      <c r="J56">
        <v>3.95</v>
      </c>
      <c r="K56" t="s">
        <v>27</v>
      </c>
      <c r="L56" t="s">
        <v>27</v>
      </c>
      <c r="M56" t="s">
        <v>27</v>
      </c>
      <c r="N56">
        <v>1</v>
      </c>
      <c r="O56">
        <v>0</v>
      </c>
      <c r="P56"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0</v>
      </c>
      <c r="V56">
        <f t="shared" si="11"/>
        <v>0</v>
      </c>
    </row>
    <row r="57" spans="1:22" x14ac:dyDescent="0.35">
      <c r="A57" t="s">
        <v>144</v>
      </c>
      <c r="B57" t="s">
        <v>163</v>
      </c>
      <c r="C57" t="s">
        <v>164</v>
      </c>
      <c r="D57" t="s">
        <v>165</v>
      </c>
      <c r="E57">
        <v>0.23054749933033211</v>
      </c>
      <c r="F57">
        <v>0.51370402288817862</v>
      </c>
      <c r="G57">
        <v>0.25574847778148929</v>
      </c>
      <c r="H57">
        <v>3.3</v>
      </c>
      <c r="I57">
        <v>2.12</v>
      </c>
      <c r="J57">
        <v>3.1</v>
      </c>
      <c r="K57" t="s">
        <v>27</v>
      </c>
      <c r="L57" t="s">
        <v>27</v>
      </c>
      <c r="M57" t="s">
        <v>27</v>
      </c>
      <c r="N57">
        <v>1</v>
      </c>
      <c r="O57">
        <v>0</v>
      </c>
      <c r="P57"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U57">
        <f t="shared" si="10"/>
        <v>0</v>
      </c>
      <c r="V57">
        <f t="shared" si="11"/>
        <v>0</v>
      </c>
    </row>
    <row r="58" spans="1:22" x14ac:dyDescent="0.35">
      <c r="A58" t="s">
        <v>144</v>
      </c>
      <c r="B58" t="s">
        <v>166</v>
      </c>
      <c r="C58" t="s">
        <v>167</v>
      </c>
      <c r="D58" t="s">
        <v>165</v>
      </c>
      <c r="E58">
        <v>0.38129970557213438</v>
      </c>
      <c r="F58">
        <v>0.30581980745303222</v>
      </c>
      <c r="G58">
        <v>0.3128804869748335</v>
      </c>
      <c r="H58">
        <v>2.15</v>
      </c>
      <c r="I58">
        <v>3.4</v>
      </c>
      <c r="J58">
        <v>2.95</v>
      </c>
      <c r="K58" t="s">
        <v>27</v>
      </c>
      <c r="L58" t="s">
        <v>27</v>
      </c>
      <c r="M58" t="s">
        <v>27</v>
      </c>
      <c r="N58">
        <v>1</v>
      </c>
      <c r="O58">
        <v>0</v>
      </c>
      <c r="P58"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U58">
        <f t="shared" si="10"/>
        <v>0</v>
      </c>
      <c r="V58">
        <f t="shared" si="11"/>
        <v>0</v>
      </c>
    </row>
    <row r="59" spans="1:22" x14ac:dyDescent="0.35">
      <c r="A59" t="s">
        <v>144</v>
      </c>
      <c r="B59" t="s">
        <v>168</v>
      </c>
      <c r="C59" t="s">
        <v>169</v>
      </c>
      <c r="D59" t="s">
        <v>170</v>
      </c>
      <c r="E59">
        <v>0.31475302432056701</v>
      </c>
      <c r="F59">
        <v>0.3744739381498689</v>
      </c>
      <c r="G59">
        <v>0.31077303752956409</v>
      </c>
      <c r="H59">
        <v>2.8</v>
      </c>
      <c r="I59">
        <v>2.5</v>
      </c>
      <c r="J59">
        <v>3.1</v>
      </c>
      <c r="K59" t="s">
        <v>27</v>
      </c>
      <c r="L59" t="s">
        <v>27</v>
      </c>
      <c r="M59" t="s">
        <v>27</v>
      </c>
      <c r="N59">
        <v>0</v>
      </c>
      <c r="O59">
        <v>0</v>
      </c>
      <c r="P59">
        <v>1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</row>
    <row r="60" spans="1:22" x14ac:dyDescent="0.35">
      <c r="A60" t="s">
        <v>144</v>
      </c>
      <c r="B60" t="s">
        <v>171</v>
      </c>
      <c r="C60" t="s">
        <v>172</v>
      </c>
      <c r="D60" t="s">
        <v>170</v>
      </c>
      <c r="E60">
        <v>0.46996574647337602</v>
      </c>
      <c r="F60">
        <v>0.2346873856443992</v>
      </c>
      <c r="G60">
        <v>0.2953468678822247</v>
      </c>
      <c r="H60">
        <v>1.78</v>
      </c>
      <c r="I60">
        <v>4.6500000000000004</v>
      </c>
      <c r="J60">
        <v>3.25</v>
      </c>
      <c r="K60" t="s">
        <v>27</v>
      </c>
      <c r="L60" t="s">
        <v>27</v>
      </c>
      <c r="M60" t="s">
        <v>27</v>
      </c>
      <c r="N60" s="1">
        <v>0</v>
      </c>
      <c r="O60">
        <v>0</v>
      </c>
      <c r="P60">
        <v>1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</row>
    <row r="61" spans="1:22" x14ac:dyDescent="0.35">
      <c r="A61" t="s">
        <v>144</v>
      </c>
      <c r="B61" t="s">
        <v>173</v>
      </c>
      <c r="C61" t="s">
        <v>174</v>
      </c>
      <c r="D61" t="s">
        <v>175</v>
      </c>
      <c r="E61">
        <v>0.28999811640874779</v>
      </c>
      <c r="F61">
        <v>0.40582164948378052</v>
      </c>
      <c r="G61">
        <v>0.30418023410747158</v>
      </c>
      <c r="H61">
        <v>2.95</v>
      </c>
      <c r="I61">
        <v>2.37</v>
      </c>
      <c r="J61">
        <v>2.92</v>
      </c>
      <c r="K61" t="s">
        <v>27</v>
      </c>
      <c r="L61" t="s">
        <v>27</v>
      </c>
      <c r="M61" t="s">
        <v>27</v>
      </c>
      <c r="N61">
        <v>0</v>
      </c>
      <c r="O61">
        <v>1</v>
      </c>
      <c r="P61"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U61">
        <f t="shared" si="10"/>
        <v>0</v>
      </c>
      <c r="V61">
        <f t="shared" si="11"/>
        <v>0</v>
      </c>
    </row>
    <row r="62" spans="1:22" x14ac:dyDescent="0.35">
      <c r="A62" t="s">
        <v>144</v>
      </c>
      <c r="B62" t="s">
        <v>176</v>
      </c>
      <c r="C62" t="s">
        <v>177</v>
      </c>
      <c r="D62" t="s">
        <v>158</v>
      </c>
      <c r="E62">
        <v>0.41611556849722398</v>
      </c>
      <c r="F62">
        <v>0.28626624628769159</v>
      </c>
      <c r="G62">
        <v>0.29761818521508437</v>
      </c>
      <c r="H62">
        <v>2.0499999999999998</v>
      </c>
      <c r="I62">
        <v>3.4</v>
      </c>
      <c r="J62">
        <v>3.25</v>
      </c>
      <c r="K62" t="s">
        <v>39</v>
      </c>
      <c r="L62" t="s">
        <v>39</v>
      </c>
      <c r="M62" t="s">
        <v>39</v>
      </c>
      <c r="N62">
        <v>1</v>
      </c>
      <c r="O62">
        <v>0</v>
      </c>
      <c r="P62"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U62">
        <f t="shared" si="10"/>
        <v>0</v>
      </c>
      <c r="V62">
        <f t="shared" si="11"/>
        <v>0</v>
      </c>
    </row>
    <row r="63" spans="1:22" x14ac:dyDescent="0.35">
      <c r="A63" t="s">
        <v>144</v>
      </c>
      <c r="B63" t="s">
        <v>178</v>
      </c>
      <c r="C63" t="s">
        <v>179</v>
      </c>
      <c r="D63" t="s">
        <v>158</v>
      </c>
      <c r="E63">
        <v>0.62958489080243418</v>
      </c>
      <c r="F63">
        <v>0.14214893922220481</v>
      </c>
      <c r="G63">
        <v>0.22826616997536101</v>
      </c>
      <c r="H63">
        <v>1.6</v>
      </c>
      <c r="I63">
        <v>5.25</v>
      </c>
      <c r="J63">
        <v>3.6</v>
      </c>
      <c r="K63" t="s">
        <v>39</v>
      </c>
      <c r="L63" t="s">
        <v>39</v>
      </c>
      <c r="M63" t="s">
        <v>39</v>
      </c>
      <c r="N63">
        <v>0</v>
      </c>
      <c r="O63">
        <v>1</v>
      </c>
      <c r="P63"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0</v>
      </c>
      <c r="V63">
        <f t="shared" si="11"/>
        <v>0</v>
      </c>
    </row>
    <row r="64" spans="1:22" x14ac:dyDescent="0.35">
      <c r="A64" t="s">
        <v>144</v>
      </c>
      <c r="B64" t="s">
        <v>180</v>
      </c>
      <c r="C64" t="s">
        <v>181</v>
      </c>
      <c r="D64" t="s">
        <v>158</v>
      </c>
      <c r="E64">
        <v>0.40116066179182502</v>
      </c>
      <c r="F64">
        <v>0.28215837538745581</v>
      </c>
      <c r="G64">
        <v>0.31668096282071923</v>
      </c>
      <c r="H64">
        <v>2.2999999999999998</v>
      </c>
      <c r="I64">
        <v>3</v>
      </c>
      <c r="J64">
        <v>3.1</v>
      </c>
      <c r="K64" t="s">
        <v>39</v>
      </c>
      <c r="L64" t="s">
        <v>39</v>
      </c>
      <c r="M64" t="s">
        <v>39</v>
      </c>
      <c r="N64">
        <v>1</v>
      </c>
      <c r="O64">
        <v>0</v>
      </c>
      <c r="P64"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</row>
    <row r="65" spans="1:22" x14ac:dyDescent="0.35">
      <c r="A65" t="s">
        <v>144</v>
      </c>
      <c r="B65" t="s">
        <v>182</v>
      </c>
      <c r="C65" t="s">
        <v>183</v>
      </c>
      <c r="D65" t="s">
        <v>158</v>
      </c>
      <c r="E65">
        <v>0.66144181066499608</v>
      </c>
      <c r="F65">
        <v>0.12762447858976789</v>
      </c>
      <c r="G65">
        <v>0.21093371074523609</v>
      </c>
      <c r="H65">
        <v>1.47</v>
      </c>
      <c r="I65">
        <v>6</v>
      </c>
      <c r="J65">
        <v>4</v>
      </c>
      <c r="K65" t="s">
        <v>27</v>
      </c>
      <c r="L65" t="s">
        <v>39</v>
      </c>
      <c r="M65" t="s">
        <v>39</v>
      </c>
      <c r="N65">
        <v>1</v>
      </c>
      <c r="O65">
        <v>0</v>
      </c>
      <c r="P65"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  <c r="V65">
        <f t="shared" si="11"/>
        <v>0</v>
      </c>
    </row>
    <row r="66" spans="1:22" x14ac:dyDescent="0.35">
      <c r="A66" t="s">
        <v>144</v>
      </c>
      <c r="B66" t="s">
        <v>184</v>
      </c>
      <c r="C66" t="s">
        <v>185</v>
      </c>
      <c r="D66" t="s">
        <v>186</v>
      </c>
      <c r="E66">
        <v>0.30781653675891502</v>
      </c>
      <c r="F66">
        <v>0.37941264979087991</v>
      </c>
      <c r="G66">
        <v>0.31277081345020502</v>
      </c>
      <c r="H66">
        <v>1.0009999999999999</v>
      </c>
      <c r="I66">
        <v>1.0009999999999999</v>
      </c>
      <c r="J66">
        <v>1.0009999999999999</v>
      </c>
      <c r="N66">
        <v>0</v>
      </c>
      <c r="O66">
        <v>1</v>
      </c>
      <c r="P66">
        <v>0</v>
      </c>
      <c r="Q66">
        <f t="shared" ref="Q66:Q97" si="12">IF((($AC$1*E66)^($AB$1))-(1-(($AC$1*E66)^($AB$1)))/(H66-1)&lt;0, 0,(($AC$1*E66)^($AB$1))-(1-(($AC$1*E66)^($AB$1)))/(H66-1))</f>
        <v>0</v>
      </c>
      <c r="R66">
        <f t="shared" ref="R66:R97" si="13">IF((($AC$1*F66)^($AB$1))-(1-(($AC$1*F66)^($AB$1)))/(I66-1)&lt;0, 0,(($AC$1*F66)^($AB$1))-(1-(($AC$1*F66)^($AB$1)))/(I66-1))</f>
        <v>0</v>
      </c>
      <c r="S66">
        <f t="shared" ref="S66:S97" si="14">IF((($AC$1*G66)^($AB$1))-(1-(($AC$1*G66)^($AB$1)))/(J66-1)&lt;0, 0,(($AC$1*G66)^($AB$1))-(1-(($AC$1*G66)^($AB$1)))/(J66-1))</f>
        <v>0</v>
      </c>
      <c r="T66">
        <f t="shared" ref="T66:T97" si="15">H66*Q66*N66</f>
        <v>0</v>
      </c>
      <c r="U66">
        <f t="shared" ref="U66:U97" si="16">I66*R66*O66</f>
        <v>0</v>
      </c>
      <c r="V66">
        <f t="shared" ref="V66:V97" si="17">J66*S66*P66</f>
        <v>0</v>
      </c>
    </row>
    <row r="67" spans="1:22" x14ac:dyDescent="0.35">
      <c r="A67" t="s">
        <v>144</v>
      </c>
      <c r="B67" t="s">
        <v>187</v>
      </c>
      <c r="C67" t="s">
        <v>188</v>
      </c>
      <c r="D67" t="s">
        <v>186</v>
      </c>
      <c r="E67">
        <v>0.37802396781298242</v>
      </c>
      <c r="F67">
        <v>0.30124739433235509</v>
      </c>
      <c r="G67">
        <v>0.32072863785466249</v>
      </c>
      <c r="H67">
        <v>1.0009999999999999</v>
      </c>
      <c r="I67">
        <v>1.0009999999999999</v>
      </c>
      <c r="J67">
        <v>1.0009999999999999</v>
      </c>
      <c r="N67">
        <v>0</v>
      </c>
      <c r="O67">
        <v>0</v>
      </c>
      <c r="P67">
        <v>1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</row>
    <row r="68" spans="1:22" x14ac:dyDescent="0.35">
      <c r="A68" t="s">
        <v>144</v>
      </c>
      <c r="B68" t="s">
        <v>189</v>
      </c>
      <c r="C68" t="s">
        <v>190</v>
      </c>
      <c r="D68" t="s">
        <v>158</v>
      </c>
      <c r="E68">
        <v>0.64254128743941674</v>
      </c>
      <c r="F68">
        <v>0.13621696721651869</v>
      </c>
      <c r="G68">
        <v>0.22124174534406449</v>
      </c>
      <c r="H68">
        <v>1.53</v>
      </c>
      <c r="I68">
        <v>5.5</v>
      </c>
      <c r="J68">
        <v>4</v>
      </c>
      <c r="K68" t="s">
        <v>27</v>
      </c>
      <c r="L68" t="s">
        <v>39</v>
      </c>
      <c r="M68" t="s">
        <v>39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</row>
    <row r="69" spans="1:22" x14ac:dyDescent="0.35">
      <c r="A69" t="s">
        <v>144</v>
      </c>
      <c r="B69" t="s">
        <v>191</v>
      </c>
      <c r="C69" t="s">
        <v>192</v>
      </c>
      <c r="D69" t="s">
        <v>186</v>
      </c>
      <c r="E69">
        <v>0.32914160721807878</v>
      </c>
      <c r="F69">
        <v>0.34979209262643979</v>
      </c>
      <c r="G69">
        <v>0.32106630015548149</v>
      </c>
      <c r="H69">
        <v>1.0009999999999999</v>
      </c>
      <c r="I69">
        <v>1.0009999999999999</v>
      </c>
      <c r="J69">
        <v>1.0009999999999999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</row>
    <row r="70" spans="1:22" x14ac:dyDescent="0.35">
      <c r="A70" t="s">
        <v>144</v>
      </c>
      <c r="B70" t="s">
        <v>193</v>
      </c>
      <c r="C70" t="s">
        <v>194</v>
      </c>
      <c r="D70" t="s">
        <v>158</v>
      </c>
      <c r="E70">
        <v>0.6135543670553385</v>
      </c>
      <c r="F70">
        <v>0.1524763644679461</v>
      </c>
      <c r="G70">
        <v>0.2339692684767154</v>
      </c>
      <c r="H70">
        <v>1.55</v>
      </c>
      <c r="I70">
        <v>4.95</v>
      </c>
      <c r="J70">
        <v>4.05</v>
      </c>
      <c r="K70" t="s">
        <v>39</v>
      </c>
      <c r="L70" t="s">
        <v>39</v>
      </c>
      <c r="M70" t="s">
        <v>39</v>
      </c>
      <c r="N70">
        <v>1</v>
      </c>
      <c r="O70">
        <v>0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</row>
    <row r="71" spans="1:22" x14ac:dyDescent="0.35">
      <c r="A71" t="s">
        <v>144</v>
      </c>
      <c r="B71" t="s">
        <v>195</v>
      </c>
      <c r="C71" t="s">
        <v>196</v>
      </c>
      <c r="D71" t="s">
        <v>186</v>
      </c>
      <c r="E71">
        <v>0.35273256560133509</v>
      </c>
      <c r="F71">
        <v>0.32676758264132533</v>
      </c>
      <c r="G71">
        <v>0.32049985175733953</v>
      </c>
      <c r="H71">
        <v>1.0009999999999999</v>
      </c>
      <c r="I71">
        <v>1.0009999999999999</v>
      </c>
      <c r="J71">
        <v>1.0009999999999999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</row>
    <row r="72" spans="1:22" x14ac:dyDescent="0.35">
      <c r="A72" t="s">
        <v>144</v>
      </c>
      <c r="B72" t="s">
        <v>197</v>
      </c>
      <c r="C72" t="s">
        <v>198</v>
      </c>
      <c r="D72" t="s">
        <v>72</v>
      </c>
      <c r="E72">
        <v>0.21984637398620191</v>
      </c>
      <c r="F72">
        <v>0.53937403393789318</v>
      </c>
      <c r="G72">
        <v>0.2407795920759048</v>
      </c>
      <c r="H72">
        <v>3.3</v>
      </c>
      <c r="I72">
        <v>2.12</v>
      </c>
      <c r="J72">
        <v>3.8</v>
      </c>
      <c r="K72" t="s">
        <v>27</v>
      </c>
      <c r="L72" t="s">
        <v>27</v>
      </c>
      <c r="M72" t="s">
        <v>27</v>
      </c>
      <c r="N72">
        <v>1</v>
      </c>
      <c r="O72">
        <v>0</v>
      </c>
      <c r="P72">
        <v>0</v>
      </c>
      <c r="Q72">
        <f t="shared" si="12"/>
        <v>0</v>
      </c>
      <c r="R72">
        <f t="shared" si="13"/>
        <v>4.4488400739736145E-2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</row>
    <row r="73" spans="1:22" x14ac:dyDescent="0.35">
      <c r="A73" t="s">
        <v>144</v>
      </c>
      <c r="B73" t="s">
        <v>199</v>
      </c>
      <c r="C73" t="s">
        <v>200</v>
      </c>
      <c r="D73" t="s">
        <v>72</v>
      </c>
      <c r="E73">
        <v>0.1944614398690647</v>
      </c>
      <c r="F73">
        <v>0.58456374586447502</v>
      </c>
      <c r="G73">
        <v>0.22097481426646029</v>
      </c>
      <c r="H73">
        <v>4.05</v>
      </c>
      <c r="I73">
        <v>1.82</v>
      </c>
      <c r="J73">
        <v>3.8</v>
      </c>
      <c r="K73" t="s">
        <v>39</v>
      </c>
      <c r="L73" t="s">
        <v>27</v>
      </c>
      <c r="M73" t="s">
        <v>39</v>
      </c>
      <c r="N73">
        <v>0</v>
      </c>
      <c r="O73">
        <v>1</v>
      </c>
      <c r="P73">
        <v>0</v>
      </c>
      <c r="Q73">
        <f t="shared" si="12"/>
        <v>0</v>
      </c>
      <c r="R73">
        <f t="shared" si="13"/>
        <v>0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</row>
    <row r="74" spans="1:22" x14ac:dyDescent="0.35">
      <c r="A74" t="s">
        <v>144</v>
      </c>
      <c r="B74" t="s">
        <v>201</v>
      </c>
      <c r="C74" t="s">
        <v>202</v>
      </c>
      <c r="D74" t="s">
        <v>72</v>
      </c>
      <c r="E74">
        <v>0.37276187627815133</v>
      </c>
      <c r="F74">
        <v>0.31172614302845741</v>
      </c>
      <c r="G74">
        <v>0.31551198069339131</v>
      </c>
      <c r="H74">
        <v>2.4</v>
      </c>
      <c r="I74">
        <v>2.85</v>
      </c>
      <c r="J74">
        <v>3.55</v>
      </c>
      <c r="K74" t="s">
        <v>39</v>
      </c>
      <c r="L74" t="s">
        <v>39</v>
      </c>
      <c r="M74" t="s">
        <v>27</v>
      </c>
      <c r="N74">
        <v>0</v>
      </c>
      <c r="O74">
        <v>1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</row>
    <row r="75" spans="1:22" x14ac:dyDescent="0.35">
      <c r="A75" t="s">
        <v>144</v>
      </c>
      <c r="B75" t="s">
        <v>203</v>
      </c>
      <c r="C75" t="s">
        <v>204</v>
      </c>
      <c r="D75" t="s">
        <v>165</v>
      </c>
      <c r="E75">
        <v>0.48722504250353432</v>
      </c>
      <c r="F75">
        <v>0.22565440685888291</v>
      </c>
      <c r="G75">
        <v>0.28712055063758268</v>
      </c>
      <c r="H75">
        <v>1.8</v>
      </c>
      <c r="I75">
        <v>4.5</v>
      </c>
      <c r="J75">
        <v>3.35</v>
      </c>
      <c r="K75" t="s">
        <v>39</v>
      </c>
      <c r="L75" t="s">
        <v>39</v>
      </c>
      <c r="M75" t="s">
        <v>39</v>
      </c>
      <c r="N75">
        <v>1</v>
      </c>
      <c r="O75">
        <v>0</v>
      </c>
      <c r="P75"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</row>
    <row r="76" spans="1:22" x14ac:dyDescent="0.35">
      <c r="A76" t="s">
        <v>144</v>
      </c>
      <c r="B76" t="s">
        <v>205</v>
      </c>
      <c r="C76" t="s">
        <v>206</v>
      </c>
      <c r="D76" t="s">
        <v>165</v>
      </c>
      <c r="E76">
        <v>0.28445619100981029</v>
      </c>
      <c r="F76">
        <v>0.41696718092198271</v>
      </c>
      <c r="G76">
        <v>0.29857662806820701</v>
      </c>
      <c r="H76">
        <v>2.8</v>
      </c>
      <c r="I76">
        <v>2.6</v>
      </c>
      <c r="J76">
        <v>3</v>
      </c>
      <c r="K76" t="s">
        <v>39</v>
      </c>
      <c r="L76" t="s">
        <v>39</v>
      </c>
      <c r="M76" t="s">
        <v>39</v>
      </c>
      <c r="N76">
        <v>0</v>
      </c>
      <c r="O76">
        <v>0</v>
      </c>
      <c r="P76">
        <v>1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</row>
    <row r="77" spans="1:22" x14ac:dyDescent="0.35">
      <c r="A77" t="s">
        <v>144</v>
      </c>
      <c r="B77" t="s">
        <v>207</v>
      </c>
      <c r="C77" t="s">
        <v>208</v>
      </c>
      <c r="D77" t="s">
        <v>75</v>
      </c>
      <c r="E77">
        <v>0.48241647578006119</v>
      </c>
      <c r="F77">
        <v>0.22387159314505151</v>
      </c>
      <c r="G77">
        <v>0.29371193107488741</v>
      </c>
      <c r="H77">
        <v>1.95</v>
      </c>
      <c r="I77">
        <v>3.75</v>
      </c>
      <c r="J77">
        <v>3.35</v>
      </c>
      <c r="K77" t="s">
        <v>27</v>
      </c>
      <c r="L77" t="s">
        <v>39</v>
      </c>
      <c r="M77" t="s">
        <v>39</v>
      </c>
      <c r="N77">
        <v>1</v>
      </c>
      <c r="O77">
        <v>0</v>
      </c>
      <c r="P77">
        <v>0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</row>
    <row r="78" spans="1:22" x14ac:dyDescent="0.35">
      <c r="A78" t="s">
        <v>144</v>
      </c>
      <c r="B78" t="s">
        <v>209</v>
      </c>
      <c r="C78" t="s">
        <v>210</v>
      </c>
      <c r="D78" t="s">
        <v>67</v>
      </c>
      <c r="E78">
        <v>0.27083220391395518</v>
      </c>
      <c r="F78">
        <v>0.45143860762255827</v>
      </c>
      <c r="G78">
        <v>0.27772918846348649</v>
      </c>
      <c r="H78">
        <v>2.89</v>
      </c>
      <c r="I78">
        <v>2.67</v>
      </c>
      <c r="J78">
        <v>3.57</v>
      </c>
      <c r="K78" t="s">
        <v>27</v>
      </c>
      <c r="L78" t="s">
        <v>27</v>
      </c>
      <c r="M78" t="s">
        <v>27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3.7433544311413713E-2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</row>
    <row r="79" spans="1:22" x14ac:dyDescent="0.35">
      <c r="A79" t="s">
        <v>144</v>
      </c>
      <c r="B79" t="s">
        <v>211</v>
      </c>
      <c r="C79" t="s">
        <v>212</v>
      </c>
      <c r="D79" t="s">
        <v>170</v>
      </c>
      <c r="E79">
        <v>0.19184796164245799</v>
      </c>
      <c r="F79">
        <v>0.58444677057497374</v>
      </c>
      <c r="G79">
        <v>0.22370526778256841</v>
      </c>
      <c r="H79">
        <v>5.3</v>
      </c>
      <c r="I79">
        <v>1.82</v>
      </c>
      <c r="J79">
        <v>3.35</v>
      </c>
      <c r="K79" t="s">
        <v>27</v>
      </c>
      <c r="L79" t="s">
        <v>27</v>
      </c>
      <c r="M79" t="s">
        <v>39</v>
      </c>
      <c r="N79">
        <v>0</v>
      </c>
      <c r="O79">
        <v>1</v>
      </c>
      <c r="P79">
        <v>0</v>
      </c>
      <c r="Q79">
        <f t="shared" si="12"/>
        <v>0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</row>
    <row r="80" spans="1:22" x14ac:dyDescent="0.35">
      <c r="A80" t="s">
        <v>213</v>
      </c>
      <c r="B80" t="s">
        <v>214</v>
      </c>
      <c r="C80" t="s">
        <v>215</v>
      </c>
      <c r="D80" t="s">
        <v>147</v>
      </c>
      <c r="E80">
        <v>0.48685370932607031</v>
      </c>
      <c r="F80">
        <v>0.2351055049527121</v>
      </c>
      <c r="G80">
        <v>0.2780407857212176</v>
      </c>
      <c r="H80">
        <v>2.5499999999999998</v>
      </c>
      <c r="I80">
        <v>2.5499999999999998</v>
      </c>
      <c r="J80">
        <v>3.45</v>
      </c>
      <c r="K80" t="s">
        <v>39</v>
      </c>
      <c r="L80" t="s">
        <v>39</v>
      </c>
      <c r="M80" t="s">
        <v>27</v>
      </c>
      <c r="N80">
        <v>0</v>
      </c>
      <c r="O80">
        <v>1</v>
      </c>
      <c r="P80">
        <v>0</v>
      </c>
      <c r="Q80">
        <f t="shared" si="12"/>
        <v>7.3176972539829521E-2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</row>
    <row r="81" spans="1:22" x14ac:dyDescent="0.35">
      <c r="A81" t="s">
        <v>213</v>
      </c>
      <c r="B81" t="s">
        <v>216</v>
      </c>
      <c r="C81" t="s">
        <v>217</v>
      </c>
      <c r="D81" t="s">
        <v>147</v>
      </c>
      <c r="E81">
        <v>0.47614229552663467</v>
      </c>
      <c r="F81">
        <v>0.24043693457182011</v>
      </c>
      <c r="G81">
        <v>0.2834207699015453</v>
      </c>
      <c r="H81">
        <v>2.1800000000000002</v>
      </c>
      <c r="I81">
        <v>3.05</v>
      </c>
      <c r="J81">
        <v>3.5</v>
      </c>
      <c r="K81" t="s">
        <v>27</v>
      </c>
      <c r="L81" t="s">
        <v>39</v>
      </c>
      <c r="M81" t="s">
        <v>27</v>
      </c>
      <c r="N81">
        <v>1</v>
      </c>
      <c r="O81">
        <v>0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</row>
    <row r="82" spans="1:22" x14ac:dyDescent="0.35">
      <c r="A82" t="s">
        <v>213</v>
      </c>
      <c r="B82" t="s">
        <v>45</v>
      </c>
      <c r="C82" t="s">
        <v>218</v>
      </c>
      <c r="D82" t="s">
        <v>46</v>
      </c>
      <c r="E82">
        <v>0.28101884361915158</v>
      </c>
      <c r="F82">
        <v>0.43440561528347649</v>
      </c>
      <c r="G82">
        <v>0.28457554109737182</v>
      </c>
      <c r="H82">
        <v>3</v>
      </c>
      <c r="I82">
        <v>2.2000000000000002</v>
      </c>
      <c r="J82">
        <v>3.3</v>
      </c>
      <c r="K82" t="s">
        <v>39</v>
      </c>
      <c r="L82" t="s">
        <v>39</v>
      </c>
      <c r="M82" t="s">
        <v>39</v>
      </c>
      <c r="N82">
        <v>1</v>
      </c>
      <c r="O82">
        <v>0</v>
      </c>
      <c r="P82">
        <v>0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</row>
    <row r="83" spans="1:22" x14ac:dyDescent="0.35">
      <c r="A83" t="s">
        <v>213</v>
      </c>
      <c r="B83" t="s">
        <v>219</v>
      </c>
      <c r="C83" t="s">
        <v>44</v>
      </c>
      <c r="D83" t="s">
        <v>46</v>
      </c>
      <c r="E83">
        <v>0.38898198752013979</v>
      </c>
      <c r="F83">
        <v>0.29065486142056057</v>
      </c>
      <c r="G83">
        <v>0.32036315105929958</v>
      </c>
      <c r="H83">
        <v>2.25</v>
      </c>
      <c r="I83">
        <v>2.95</v>
      </c>
      <c r="J83">
        <v>3.3</v>
      </c>
      <c r="K83" t="s">
        <v>39</v>
      </c>
      <c r="L83" t="s">
        <v>39</v>
      </c>
      <c r="M83" t="s">
        <v>39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</row>
    <row r="84" spans="1:22" x14ac:dyDescent="0.35">
      <c r="A84" t="s">
        <v>213</v>
      </c>
      <c r="B84" t="s">
        <v>220</v>
      </c>
      <c r="C84" t="s">
        <v>94</v>
      </c>
      <c r="D84" t="s">
        <v>54</v>
      </c>
      <c r="E84">
        <v>0.18541005651837711</v>
      </c>
      <c r="F84">
        <v>0.59659244578534121</v>
      </c>
      <c r="G84">
        <v>0.21799749769628179</v>
      </c>
      <c r="H84">
        <v>3.8</v>
      </c>
      <c r="I84">
        <v>2.02</v>
      </c>
      <c r="J84">
        <v>3.4</v>
      </c>
      <c r="K84" t="s">
        <v>27</v>
      </c>
      <c r="L84" t="s">
        <v>27</v>
      </c>
      <c r="M84" t="s">
        <v>39</v>
      </c>
      <c r="N84">
        <v>0</v>
      </c>
      <c r="O84">
        <v>0</v>
      </c>
      <c r="P84">
        <v>1</v>
      </c>
      <c r="Q84">
        <f t="shared" si="12"/>
        <v>0</v>
      </c>
      <c r="R84">
        <f t="shared" si="13"/>
        <v>0.12962507795784484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</row>
    <row r="85" spans="1:22" x14ac:dyDescent="0.35">
      <c r="A85" t="s">
        <v>213</v>
      </c>
      <c r="B85" t="s">
        <v>221</v>
      </c>
      <c r="C85" t="s">
        <v>110</v>
      </c>
      <c r="D85" t="s">
        <v>75</v>
      </c>
      <c r="E85">
        <v>0.37552557318233049</v>
      </c>
      <c r="F85">
        <v>0.30843028243390208</v>
      </c>
      <c r="G85">
        <v>0.31604414438376738</v>
      </c>
      <c r="H85">
        <v>2.2999999999999998</v>
      </c>
      <c r="I85">
        <v>2.92</v>
      </c>
      <c r="J85">
        <v>3.3</v>
      </c>
      <c r="K85" t="s">
        <v>39</v>
      </c>
      <c r="L85" t="s">
        <v>27</v>
      </c>
      <c r="M85" t="s">
        <v>39</v>
      </c>
      <c r="N85">
        <v>0</v>
      </c>
      <c r="O85">
        <v>1</v>
      </c>
      <c r="P85">
        <v>0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</row>
    <row r="86" spans="1:22" x14ac:dyDescent="0.35">
      <c r="A86" t="s">
        <v>213</v>
      </c>
      <c r="B86" t="s">
        <v>89</v>
      </c>
      <c r="C86" t="s">
        <v>222</v>
      </c>
      <c r="D86" t="s">
        <v>46</v>
      </c>
      <c r="E86">
        <v>0.71275441339912982</v>
      </c>
      <c r="F86">
        <v>0.103098180591948</v>
      </c>
      <c r="G86">
        <v>0.18414740600892199</v>
      </c>
      <c r="H86">
        <v>1.39</v>
      </c>
      <c r="I86">
        <v>6.6</v>
      </c>
      <c r="J86">
        <v>4.4000000000000004</v>
      </c>
      <c r="K86" t="s">
        <v>27</v>
      </c>
      <c r="L86" t="s">
        <v>27</v>
      </c>
      <c r="M86" t="s">
        <v>27</v>
      </c>
      <c r="N86">
        <v>1</v>
      </c>
      <c r="O86">
        <v>0</v>
      </c>
      <c r="P86">
        <v>0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</row>
    <row r="87" spans="1:22" x14ac:dyDescent="0.35">
      <c r="A87" t="s">
        <v>213</v>
      </c>
      <c r="B87" t="s">
        <v>223</v>
      </c>
      <c r="C87" t="s">
        <v>224</v>
      </c>
      <c r="D87" t="s">
        <v>78</v>
      </c>
      <c r="E87">
        <v>0.54516912042860821</v>
      </c>
      <c r="F87">
        <v>0.1872513017288969</v>
      </c>
      <c r="G87">
        <v>0.26757957784249492</v>
      </c>
      <c r="H87">
        <v>1.55</v>
      </c>
      <c r="I87">
        <v>4.25</v>
      </c>
      <c r="J87">
        <v>3.35</v>
      </c>
      <c r="K87" t="s">
        <v>27</v>
      </c>
      <c r="L87" t="s">
        <v>27</v>
      </c>
      <c r="M87" t="s">
        <v>27</v>
      </c>
      <c r="N87">
        <v>1</v>
      </c>
      <c r="O87">
        <v>0</v>
      </c>
      <c r="P87">
        <v>0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</row>
    <row r="88" spans="1:22" x14ac:dyDescent="0.35">
      <c r="A88" t="s">
        <v>213</v>
      </c>
      <c r="B88" t="s">
        <v>77</v>
      </c>
      <c r="C88" t="s">
        <v>225</v>
      </c>
      <c r="D88" t="s">
        <v>78</v>
      </c>
      <c r="E88">
        <v>0.17918119853015291</v>
      </c>
      <c r="F88">
        <v>0.60979333251519452</v>
      </c>
      <c r="G88">
        <v>0.21102546895465271</v>
      </c>
      <c r="H88">
        <v>4.05</v>
      </c>
      <c r="I88">
        <v>1.6</v>
      </c>
      <c r="J88">
        <v>3.25</v>
      </c>
      <c r="K88" t="s">
        <v>27</v>
      </c>
      <c r="L88" t="s">
        <v>27</v>
      </c>
      <c r="M88" t="s">
        <v>27</v>
      </c>
      <c r="N88">
        <v>0</v>
      </c>
      <c r="O88">
        <v>1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</row>
    <row r="89" spans="1:22" x14ac:dyDescent="0.35">
      <c r="A89" t="s">
        <v>213</v>
      </c>
      <c r="B89" t="s">
        <v>93</v>
      </c>
      <c r="C89" t="s">
        <v>226</v>
      </c>
      <c r="D89" t="s">
        <v>72</v>
      </c>
      <c r="E89">
        <v>0.28895644504796431</v>
      </c>
      <c r="F89">
        <v>0.40900013172328581</v>
      </c>
      <c r="G89">
        <v>0.30204342322874989</v>
      </c>
      <c r="H89">
        <v>2.9</v>
      </c>
      <c r="I89">
        <v>2.5</v>
      </c>
      <c r="J89">
        <v>3.1</v>
      </c>
      <c r="K89" t="s">
        <v>39</v>
      </c>
      <c r="L89" t="s">
        <v>39</v>
      </c>
      <c r="M89" t="s">
        <v>39</v>
      </c>
      <c r="N89">
        <v>0</v>
      </c>
      <c r="O89">
        <v>1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</row>
    <row r="90" spans="1:22" x14ac:dyDescent="0.35">
      <c r="A90" t="s">
        <v>213</v>
      </c>
      <c r="B90" t="s">
        <v>227</v>
      </c>
      <c r="C90" t="s">
        <v>74</v>
      </c>
      <c r="D90" t="s">
        <v>75</v>
      </c>
      <c r="E90">
        <v>0.36958907958307879</v>
      </c>
      <c r="F90">
        <v>0.31942079703962661</v>
      </c>
      <c r="G90">
        <v>0.3109901233772947</v>
      </c>
      <c r="H90">
        <v>2.2999999999999998</v>
      </c>
      <c r="I90">
        <v>2.87</v>
      </c>
      <c r="J90">
        <v>3.4</v>
      </c>
      <c r="K90" t="s">
        <v>39</v>
      </c>
      <c r="L90" t="s">
        <v>27</v>
      </c>
      <c r="M90" t="s">
        <v>39</v>
      </c>
      <c r="N90">
        <v>0</v>
      </c>
      <c r="O90">
        <v>1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</row>
    <row r="91" spans="1:22" x14ac:dyDescent="0.35">
      <c r="A91" t="s">
        <v>213</v>
      </c>
      <c r="B91" t="s">
        <v>228</v>
      </c>
      <c r="C91" t="s">
        <v>96</v>
      </c>
      <c r="D91" t="s">
        <v>75</v>
      </c>
      <c r="E91">
        <v>0.48898210608406412</v>
      </c>
      <c r="F91">
        <v>0.22813344135698951</v>
      </c>
      <c r="G91">
        <v>0.28288445255894651</v>
      </c>
      <c r="H91">
        <v>1.88</v>
      </c>
      <c r="I91">
        <v>3.65</v>
      </c>
      <c r="J91">
        <v>3.65</v>
      </c>
      <c r="K91" t="s">
        <v>27</v>
      </c>
      <c r="L91" t="s">
        <v>39</v>
      </c>
      <c r="M91" t="s">
        <v>39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</row>
    <row r="92" spans="1:22" x14ac:dyDescent="0.35">
      <c r="A92" t="s">
        <v>213</v>
      </c>
      <c r="B92" t="s">
        <v>106</v>
      </c>
      <c r="C92" t="s">
        <v>229</v>
      </c>
      <c r="D92" t="s">
        <v>67</v>
      </c>
      <c r="E92">
        <v>0.7416510997819783</v>
      </c>
      <c r="F92">
        <v>9.0226369459449382E-2</v>
      </c>
      <c r="G92">
        <v>0.16812253075857239</v>
      </c>
      <c r="H92">
        <v>1.27</v>
      </c>
      <c r="I92">
        <v>11.25</v>
      </c>
      <c r="J92">
        <v>6</v>
      </c>
      <c r="K92" t="s">
        <v>27</v>
      </c>
      <c r="L92" t="s">
        <v>27</v>
      </c>
      <c r="M92" t="s">
        <v>39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</row>
    <row r="93" spans="1:22" x14ac:dyDescent="0.35">
      <c r="A93" t="s">
        <v>213</v>
      </c>
      <c r="B93" t="s">
        <v>230</v>
      </c>
      <c r="C93" t="s">
        <v>231</v>
      </c>
      <c r="D93" t="s">
        <v>165</v>
      </c>
      <c r="E93">
        <v>0.6165883806709529</v>
      </c>
      <c r="F93">
        <v>0.14814637183044541</v>
      </c>
      <c r="G93">
        <v>0.23526524749860181</v>
      </c>
      <c r="H93">
        <v>1.52</v>
      </c>
      <c r="I93">
        <v>6.5</v>
      </c>
      <c r="J93">
        <v>4.0999999999999996</v>
      </c>
      <c r="K93" t="s">
        <v>27</v>
      </c>
      <c r="L93" t="s">
        <v>39</v>
      </c>
      <c r="M93" t="s">
        <v>39</v>
      </c>
      <c r="N93">
        <v>1</v>
      </c>
      <c r="O93">
        <v>0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</row>
    <row r="94" spans="1:22" x14ac:dyDescent="0.35">
      <c r="A94" t="s">
        <v>213</v>
      </c>
      <c r="B94" t="s">
        <v>232</v>
      </c>
      <c r="C94" t="s">
        <v>233</v>
      </c>
      <c r="D94" t="s">
        <v>170</v>
      </c>
      <c r="E94">
        <v>0.45910394172482422</v>
      </c>
      <c r="F94">
        <v>0.24171692578803891</v>
      </c>
      <c r="G94">
        <v>0.29917913248713701</v>
      </c>
      <c r="H94">
        <v>1.87</v>
      </c>
      <c r="I94">
        <v>4.9000000000000004</v>
      </c>
      <c r="J94">
        <v>3.25</v>
      </c>
      <c r="K94" t="s">
        <v>27</v>
      </c>
      <c r="L94" t="s">
        <v>39</v>
      </c>
      <c r="M94" t="s">
        <v>39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</row>
    <row r="95" spans="1:22" x14ac:dyDescent="0.35">
      <c r="A95" t="s">
        <v>213</v>
      </c>
      <c r="B95" t="s">
        <v>234</v>
      </c>
      <c r="C95" t="s">
        <v>235</v>
      </c>
      <c r="D95" t="s">
        <v>165</v>
      </c>
      <c r="E95">
        <v>0.41676451261321867</v>
      </c>
      <c r="F95">
        <v>0.27673309425454889</v>
      </c>
      <c r="G95">
        <v>0.30650239313223232</v>
      </c>
      <c r="H95">
        <v>2.15</v>
      </c>
      <c r="I95">
        <v>3.3</v>
      </c>
      <c r="J95">
        <v>3.25</v>
      </c>
      <c r="K95" t="s">
        <v>39</v>
      </c>
      <c r="L95" t="s">
        <v>39</v>
      </c>
      <c r="M95" t="s">
        <v>39</v>
      </c>
      <c r="N95">
        <v>0</v>
      </c>
      <c r="O95">
        <v>1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</row>
    <row r="96" spans="1:22" x14ac:dyDescent="0.35">
      <c r="A96" t="s">
        <v>213</v>
      </c>
      <c r="B96" t="s">
        <v>236</v>
      </c>
      <c r="C96" t="s">
        <v>237</v>
      </c>
      <c r="D96" t="s">
        <v>165</v>
      </c>
      <c r="E96">
        <v>0.28031128173775671</v>
      </c>
      <c r="F96">
        <v>0.42358414700324409</v>
      </c>
      <c r="G96">
        <v>0.29610457125899919</v>
      </c>
      <c r="H96">
        <v>3.25</v>
      </c>
      <c r="I96">
        <v>2.2999999999999998</v>
      </c>
      <c r="J96">
        <v>3.05</v>
      </c>
      <c r="K96" t="s">
        <v>39</v>
      </c>
      <c r="L96" t="s">
        <v>27</v>
      </c>
      <c r="M96" t="s">
        <v>39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</row>
    <row r="97" spans="1:22" x14ac:dyDescent="0.35">
      <c r="A97" t="s">
        <v>213</v>
      </c>
      <c r="B97" t="s">
        <v>238</v>
      </c>
      <c r="C97" t="s">
        <v>239</v>
      </c>
      <c r="D97" t="s">
        <v>165</v>
      </c>
      <c r="E97">
        <v>0.60541101982713885</v>
      </c>
      <c r="F97">
        <v>0.15378276523799239</v>
      </c>
      <c r="G97">
        <v>0.24080621493486881</v>
      </c>
      <c r="H97">
        <v>1.57</v>
      </c>
      <c r="I97">
        <v>6.75</v>
      </c>
      <c r="J97">
        <v>3.75</v>
      </c>
      <c r="K97" t="s">
        <v>27</v>
      </c>
      <c r="L97" t="s">
        <v>39</v>
      </c>
      <c r="M97" t="s">
        <v>39</v>
      </c>
      <c r="N97">
        <v>1</v>
      </c>
      <c r="O97">
        <v>0</v>
      </c>
      <c r="P97"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</row>
    <row r="98" spans="1:22" x14ac:dyDescent="0.35">
      <c r="A98" t="s">
        <v>213</v>
      </c>
      <c r="B98" t="s">
        <v>240</v>
      </c>
      <c r="C98" t="s">
        <v>241</v>
      </c>
      <c r="D98" t="s">
        <v>165</v>
      </c>
      <c r="E98">
        <v>0.31493845451302882</v>
      </c>
      <c r="F98">
        <v>0.3748574652022581</v>
      </c>
      <c r="G98">
        <v>0.31020408028471308</v>
      </c>
      <c r="H98">
        <v>2.65</v>
      </c>
      <c r="I98">
        <v>2.9</v>
      </c>
      <c r="J98">
        <v>3</v>
      </c>
      <c r="K98" t="s">
        <v>39</v>
      </c>
      <c r="L98" t="s">
        <v>39</v>
      </c>
      <c r="M98" t="s">
        <v>27</v>
      </c>
      <c r="N98">
        <v>0</v>
      </c>
      <c r="O98">
        <v>1</v>
      </c>
      <c r="P98">
        <v>0</v>
      </c>
      <c r="Q98">
        <f t="shared" ref="Q98:Q129" si="18">IF((($AC$1*E98)^($AB$1))-(1-(($AC$1*E98)^($AB$1)))/(H98-1)&lt;0, 0,(($AC$1*E98)^($AB$1))-(1-(($AC$1*E98)^($AB$1)))/(H98-1))</f>
        <v>0</v>
      </c>
      <c r="R98">
        <f t="shared" ref="R98:R129" si="19">IF((($AC$1*F98)^($AB$1))-(1-(($AC$1*F98)^($AB$1)))/(I98-1)&lt;0, 0,(($AC$1*F98)^($AB$1))-(1-(($AC$1*F98)^($AB$1)))/(I98-1))</f>
        <v>0</v>
      </c>
      <c r="S98">
        <f t="shared" ref="S98:S129" si="20">IF((($AC$1*G98)^($AB$1))-(1-(($AC$1*G98)^($AB$1)))/(J98-1)&lt;0, 0,(($AC$1*G98)^($AB$1))-(1-(($AC$1*G98)^($AB$1)))/(J98-1))</f>
        <v>0</v>
      </c>
      <c r="T98">
        <f t="shared" ref="T98:T129" si="21">H98*Q98*N98</f>
        <v>0</v>
      </c>
      <c r="U98">
        <f t="shared" ref="U98:U129" si="22">I98*R98*O98</f>
        <v>0</v>
      </c>
      <c r="V98">
        <f t="shared" ref="V98:V129" si="23">J98*S98*P98</f>
        <v>0</v>
      </c>
    </row>
    <row r="99" spans="1:22" x14ac:dyDescent="0.35">
      <c r="A99" t="s">
        <v>213</v>
      </c>
      <c r="B99" t="s">
        <v>242</v>
      </c>
      <c r="C99" t="s">
        <v>243</v>
      </c>
      <c r="D99" t="s">
        <v>72</v>
      </c>
      <c r="E99">
        <v>0.5494021196986828</v>
      </c>
      <c r="F99">
        <v>0.18491655975073071</v>
      </c>
      <c r="G99">
        <v>0.26568132055058652</v>
      </c>
      <c r="H99">
        <v>1.55</v>
      </c>
      <c r="I99">
        <v>6.25</v>
      </c>
      <c r="J99">
        <v>4.1500000000000004</v>
      </c>
      <c r="K99" t="s">
        <v>27</v>
      </c>
      <c r="L99" t="s">
        <v>39</v>
      </c>
      <c r="M99" t="s">
        <v>39</v>
      </c>
      <c r="N99">
        <v>1</v>
      </c>
      <c r="O99">
        <v>0</v>
      </c>
      <c r="P99">
        <v>0</v>
      </c>
      <c r="Q99">
        <f t="shared" si="18"/>
        <v>0</v>
      </c>
      <c r="R99">
        <f t="shared" si="19"/>
        <v>0</v>
      </c>
      <c r="S99">
        <f t="shared" si="20"/>
        <v>0</v>
      </c>
      <c r="T99">
        <f t="shared" si="21"/>
        <v>0</v>
      </c>
      <c r="U99">
        <f t="shared" si="22"/>
        <v>0</v>
      </c>
      <c r="V99">
        <f t="shared" si="23"/>
        <v>0</v>
      </c>
    </row>
    <row r="100" spans="1:22" x14ac:dyDescent="0.35">
      <c r="A100" t="s">
        <v>213</v>
      </c>
      <c r="B100" t="s">
        <v>244</v>
      </c>
      <c r="C100" t="s">
        <v>245</v>
      </c>
      <c r="D100" t="s">
        <v>72</v>
      </c>
      <c r="E100">
        <v>0.20369172157523549</v>
      </c>
      <c r="F100">
        <v>0.56720640740965267</v>
      </c>
      <c r="G100">
        <v>0.22910187101511181</v>
      </c>
      <c r="H100">
        <v>4.05</v>
      </c>
      <c r="I100">
        <v>1.83</v>
      </c>
      <c r="J100">
        <v>3.8</v>
      </c>
      <c r="K100" t="s">
        <v>39</v>
      </c>
      <c r="L100" t="s">
        <v>27</v>
      </c>
      <c r="M100" t="s">
        <v>39</v>
      </c>
      <c r="N100">
        <v>1</v>
      </c>
      <c r="O100">
        <v>0</v>
      </c>
      <c r="P100">
        <v>0</v>
      </c>
      <c r="Q100">
        <f t="shared" si="18"/>
        <v>0</v>
      </c>
      <c r="R100">
        <f t="shared" si="19"/>
        <v>0</v>
      </c>
      <c r="S100">
        <f t="shared" si="20"/>
        <v>0</v>
      </c>
      <c r="T100">
        <f t="shared" si="21"/>
        <v>0</v>
      </c>
      <c r="U100">
        <f t="shared" si="22"/>
        <v>0</v>
      </c>
      <c r="V100">
        <f t="shared" si="23"/>
        <v>0</v>
      </c>
    </row>
    <row r="101" spans="1:22" x14ac:dyDescent="0.35">
      <c r="A101" t="s">
        <v>213</v>
      </c>
      <c r="B101" t="s">
        <v>246</v>
      </c>
      <c r="C101" t="s">
        <v>70</v>
      </c>
      <c r="D101" t="s">
        <v>72</v>
      </c>
      <c r="E101">
        <v>7.6805114070748318E-2</v>
      </c>
      <c r="F101">
        <v>0.80917870693314009</v>
      </c>
      <c r="G101">
        <v>0.11401617899611161</v>
      </c>
      <c r="H101">
        <v>14</v>
      </c>
      <c r="I101">
        <v>1.17</v>
      </c>
      <c r="J101">
        <v>8</v>
      </c>
      <c r="K101" t="s">
        <v>27</v>
      </c>
      <c r="L101" t="s">
        <v>27</v>
      </c>
      <c r="M101" t="s">
        <v>39</v>
      </c>
      <c r="N101">
        <v>0</v>
      </c>
      <c r="O101">
        <v>1</v>
      </c>
      <c r="P101">
        <v>0</v>
      </c>
      <c r="Q101">
        <f t="shared" si="18"/>
        <v>0</v>
      </c>
      <c r="R101">
        <f t="shared" si="19"/>
        <v>0</v>
      </c>
      <c r="S101">
        <f t="shared" si="20"/>
        <v>0</v>
      </c>
      <c r="T101">
        <f t="shared" si="21"/>
        <v>0</v>
      </c>
      <c r="U101">
        <f t="shared" si="22"/>
        <v>0</v>
      </c>
      <c r="V101">
        <f t="shared" si="23"/>
        <v>0</v>
      </c>
    </row>
    <row r="102" spans="1:22" x14ac:dyDescent="0.35">
      <c r="A102" t="s">
        <v>213</v>
      </c>
      <c r="B102" t="s">
        <v>71</v>
      </c>
      <c r="C102" t="s">
        <v>92</v>
      </c>
      <c r="D102" t="s">
        <v>72</v>
      </c>
      <c r="E102">
        <v>0.27654658840194413</v>
      </c>
      <c r="F102">
        <v>0.43891893653657232</v>
      </c>
      <c r="G102">
        <v>0.28453447506148349</v>
      </c>
      <c r="H102">
        <v>2.8</v>
      </c>
      <c r="I102">
        <v>2.4</v>
      </c>
      <c r="J102">
        <v>3.45</v>
      </c>
      <c r="K102" t="s">
        <v>39</v>
      </c>
      <c r="L102" t="s">
        <v>39</v>
      </c>
      <c r="M102" t="s">
        <v>39</v>
      </c>
      <c r="N102">
        <v>0</v>
      </c>
      <c r="O102">
        <v>0</v>
      </c>
      <c r="P102">
        <v>1</v>
      </c>
      <c r="Q102">
        <f t="shared" si="18"/>
        <v>0</v>
      </c>
      <c r="R102">
        <f t="shared" si="19"/>
        <v>0</v>
      </c>
      <c r="S102">
        <f t="shared" si="20"/>
        <v>0</v>
      </c>
      <c r="T102">
        <f t="shared" si="21"/>
        <v>0</v>
      </c>
      <c r="U102">
        <f t="shared" si="22"/>
        <v>0</v>
      </c>
      <c r="V102">
        <f t="shared" si="23"/>
        <v>0</v>
      </c>
    </row>
    <row r="103" spans="1:22" x14ac:dyDescent="0.35">
      <c r="A103" t="s">
        <v>213</v>
      </c>
      <c r="B103" t="s">
        <v>247</v>
      </c>
      <c r="C103" t="s">
        <v>248</v>
      </c>
      <c r="D103" t="s">
        <v>165</v>
      </c>
      <c r="E103">
        <v>0.31173971212685597</v>
      </c>
      <c r="F103">
        <v>0.37911751644411118</v>
      </c>
      <c r="G103">
        <v>0.30914277142903279</v>
      </c>
      <c r="H103">
        <v>2.65</v>
      </c>
      <c r="I103">
        <v>2.85</v>
      </c>
      <c r="J103">
        <v>2.9</v>
      </c>
      <c r="K103" t="s">
        <v>39</v>
      </c>
      <c r="L103" t="s">
        <v>39</v>
      </c>
      <c r="M103" t="s">
        <v>39</v>
      </c>
      <c r="N103">
        <v>0</v>
      </c>
      <c r="O103">
        <v>1</v>
      </c>
      <c r="P103">
        <v>0</v>
      </c>
      <c r="Q103">
        <f t="shared" si="18"/>
        <v>0</v>
      </c>
      <c r="R103">
        <f t="shared" si="19"/>
        <v>0</v>
      </c>
      <c r="S103">
        <f t="shared" si="20"/>
        <v>0</v>
      </c>
      <c r="T103">
        <f t="shared" si="21"/>
        <v>0</v>
      </c>
      <c r="U103">
        <f t="shared" si="22"/>
        <v>0</v>
      </c>
      <c r="V103">
        <f t="shared" si="23"/>
        <v>0</v>
      </c>
    </row>
    <row r="104" spans="1:22" x14ac:dyDescent="0.35">
      <c r="A104" t="s">
        <v>213</v>
      </c>
      <c r="B104" t="s">
        <v>97</v>
      </c>
      <c r="C104" t="s">
        <v>249</v>
      </c>
      <c r="D104" t="s">
        <v>75</v>
      </c>
      <c r="E104">
        <v>0.71343218913004458</v>
      </c>
      <c r="F104">
        <v>0.1028216978143278</v>
      </c>
      <c r="G104">
        <v>0.1837461130556276</v>
      </c>
      <c r="H104">
        <v>1.39</v>
      </c>
      <c r="I104">
        <v>6.7</v>
      </c>
      <c r="J104">
        <v>4.6500000000000004</v>
      </c>
      <c r="K104" t="s">
        <v>27</v>
      </c>
      <c r="L104" t="s">
        <v>27</v>
      </c>
      <c r="M104" t="s">
        <v>39</v>
      </c>
      <c r="N104">
        <v>1</v>
      </c>
      <c r="O104">
        <v>0</v>
      </c>
      <c r="P104">
        <v>0</v>
      </c>
      <c r="Q104">
        <f t="shared" si="18"/>
        <v>0</v>
      </c>
      <c r="R104">
        <f t="shared" si="19"/>
        <v>0</v>
      </c>
      <c r="S104">
        <f t="shared" si="20"/>
        <v>0</v>
      </c>
      <c r="T104">
        <f t="shared" si="21"/>
        <v>0</v>
      </c>
      <c r="U104">
        <f t="shared" si="22"/>
        <v>0</v>
      </c>
      <c r="V104">
        <f t="shared" si="23"/>
        <v>0</v>
      </c>
    </row>
    <row r="105" spans="1:22" x14ac:dyDescent="0.35">
      <c r="A105" t="s">
        <v>213</v>
      </c>
      <c r="B105" t="s">
        <v>250</v>
      </c>
      <c r="C105" t="s">
        <v>73</v>
      </c>
      <c r="D105" t="s">
        <v>75</v>
      </c>
      <c r="E105">
        <v>0.51349867932340798</v>
      </c>
      <c r="F105">
        <v>0.21764957778525509</v>
      </c>
      <c r="G105">
        <v>0.26885174289133718</v>
      </c>
      <c r="H105">
        <v>1.87</v>
      </c>
      <c r="I105">
        <v>3.8</v>
      </c>
      <c r="J105">
        <v>3.6</v>
      </c>
      <c r="K105" t="s">
        <v>27</v>
      </c>
      <c r="L105" t="s">
        <v>27</v>
      </c>
      <c r="M105" t="s">
        <v>39</v>
      </c>
      <c r="N105">
        <v>1</v>
      </c>
      <c r="O105">
        <v>0</v>
      </c>
      <c r="P105">
        <v>0</v>
      </c>
      <c r="Q105">
        <f t="shared" si="18"/>
        <v>0</v>
      </c>
      <c r="R105">
        <f t="shared" si="19"/>
        <v>0</v>
      </c>
      <c r="S105">
        <f t="shared" si="20"/>
        <v>0</v>
      </c>
      <c r="T105">
        <f t="shared" si="21"/>
        <v>0</v>
      </c>
      <c r="U105">
        <f t="shared" si="22"/>
        <v>0</v>
      </c>
      <c r="V105">
        <f t="shared" si="23"/>
        <v>0</v>
      </c>
    </row>
    <row r="106" spans="1:22" x14ac:dyDescent="0.35">
      <c r="A106" t="s">
        <v>213</v>
      </c>
      <c r="B106" t="s">
        <v>251</v>
      </c>
      <c r="C106" t="s">
        <v>69</v>
      </c>
      <c r="D106" t="s">
        <v>62</v>
      </c>
      <c r="E106">
        <v>0.43448390384539198</v>
      </c>
      <c r="F106">
        <v>0.25983608319109891</v>
      </c>
      <c r="G106">
        <v>0.30568001296350922</v>
      </c>
      <c r="H106">
        <v>2.1</v>
      </c>
      <c r="I106">
        <v>3.75</v>
      </c>
      <c r="J106">
        <v>3.35</v>
      </c>
      <c r="K106" t="s">
        <v>27</v>
      </c>
      <c r="L106" t="s">
        <v>27</v>
      </c>
      <c r="M106" t="s">
        <v>27</v>
      </c>
      <c r="N106">
        <v>0</v>
      </c>
      <c r="O106">
        <v>1</v>
      </c>
      <c r="P106">
        <v>0</v>
      </c>
      <c r="Q106">
        <f t="shared" si="18"/>
        <v>0</v>
      </c>
      <c r="R106">
        <f t="shared" si="19"/>
        <v>0</v>
      </c>
      <c r="S106">
        <f t="shared" si="20"/>
        <v>0</v>
      </c>
      <c r="T106">
        <f t="shared" si="21"/>
        <v>0</v>
      </c>
      <c r="U106">
        <f t="shared" si="22"/>
        <v>0</v>
      </c>
      <c r="V106">
        <f t="shared" si="23"/>
        <v>0</v>
      </c>
    </row>
    <row r="107" spans="1:22" x14ac:dyDescent="0.35">
      <c r="A107" t="s">
        <v>213</v>
      </c>
      <c r="B107" t="s">
        <v>252</v>
      </c>
      <c r="C107" t="s">
        <v>253</v>
      </c>
      <c r="D107" t="s">
        <v>170</v>
      </c>
      <c r="E107">
        <v>0.44958968073912681</v>
      </c>
      <c r="F107">
        <v>0.2483569964914345</v>
      </c>
      <c r="G107">
        <v>0.30205332276943869</v>
      </c>
      <c r="H107">
        <v>2.2000000000000002</v>
      </c>
      <c r="I107">
        <v>3.3</v>
      </c>
      <c r="J107">
        <v>3.35</v>
      </c>
      <c r="K107" t="s">
        <v>39</v>
      </c>
      <c r="L107" t="s">
        <v>27</v>
      </c>
      <c r="M107" t="s">
        <v>39</v>
      </c>
      <c r="N107">
        <v>1</v>
      </c>
      <c r="O107">
        <v>0</v>
      </c>
      <c r="P107">
        <v>0</v>
      </c>
      <c r="Q107">
        <f t="shared" si="18"/>
        <v>0</v>
      </c>
      <c r="R107">
        <f t="shared" si="19"/>
        <v>0</v>
      </c>
      <c r="S107">
        <f t="shared" si="20"/>
        <v>0</v>
      </c>
      <c r="T107">
        <f t="shared" si="21"/>
        <v>0</v>
      </c>
      <c r="U107">
        <f t="shared" si="22"/>
        <v>0</v>
      </c>
      <c r="V107">
        <f t="shared" si="23"/>
        <v>0</v>
      </c>
    </row>
    <row r="108" spans="1:22" x14ac:dyDescent="0.35">
      <c r="A108" t="s">
        <v>213</v>
      </c>
      <c r="B108" t="s">
        <v>103</v>
      </c>
      <c r="C108" t="s">
        <v>119</v>
      </c>
      <c r="D108" t="s">
        <v>38</v>
      </c>
      <c r="E108">
        <v>0.44958226111023941</v>
      </c>
      <c r="F108">
        <v>0.25197928865137642</v>
      </c>
      <c r="G108">
        <v>0.29843845023838422</v>
      </c>
      <c r="H108">
        <v>2.2999999999999998</v>
      </c>
      <c r="I108">
        <v>3.05</v>
      </c>
      <c r="J108">
        <v>3.25</v>
      </c>
      <c r="K108" t="s">
        <v>39</v>
      </c>
      <c r="L108" t="s">
        <v>39</v>
      </c>
      <c r="M108" t="s">
        <v>27</v>
      </c>
      <c r="N108">
        <v>0</v>
      </c>
      <c r="O108">
        <v>1</v>
      </c>
      <c r="P108">
        <v>0</v>
      </c>
      <c r="Q108">
        <f t="shared" si="18"/>
        <v>0</v>
      </c>
      <c r="R108">
        <f t="shared" si="19"/>
        <v>0</v>
      </c>
      <c r="S108">
        <f t="shared" si="20"/>
        <v>0</v>
      </c>
      <c r="T108">
        <f t="shared" si="21"/>
        <v>0</v>
      </c>
      <c r="U108">
        <f t="shared" si="22"/>
        <v>0</v>
      </c>
      <c r="V108">
        <f t="shared" si="23"/>
        <v>0</v>
      </c>
    </row>
    <row r="109" spans="1:22" x14ac:dyDescent="0.35">
      <c r="A109" t="s">
        <v>213</v>
      </c>
      <c r="B109" t="s">
        <v>254</v>
      </c>
      <c r="C109" t="s">
        <v>91</v>
      </c>
      <c r="D109" t="s">
        <v>67</v>
      </c>
      <c r="E109">
        <v>0.14987814614134209</v>
      </c>
      <c r="F109">
        <v>0.66363302306031113</v>
      </c>
      <c r="G109">
        <v>0.18648883079834691</v>
      </c>
      <c r="H109">
        <v>5.75</v>
      </c>
      <c r="I109">
        <v>1.62</v>
      </c>
      <c r="J109">
        <v>4.1500000000000004</v>
      </c>
      <c r="K109" t="s">
        <v>39</v>
      </c>
      <c r="L109" t="s">
        <v>27</v>
      </c>
      <c r="M109" t="s">
        <v>39</v>
      </c>
      <c r="N109">
        <v>0</v>
      </c>
      <c r="O109">
        <v>1</v>
      </c>
      <c r="P109">
        <v>0</v>
      </c>
      <c r="Q109">
        <f t="shared" si="18"/>
        <v>0</v>
      </c>
      <c r="R109">
        <f t="shared" si="19"/>
        <v>5.6356430202783359E-2</v>
      </c>
      <c r="S109">
        <f t="shared" si="20"/>
        <v>0</v>
      </c>
      <c r="T109">
        <f t="shared" si="21"/>
        <v>0</v>
      </c>
      <c r="U109">
        <f t="shared" si="22"/>
        <v>9.1297416928509054E-2</v>
      </c>
      <c r="V109">
        <f t="shared" si="23"/>
        <v>0</v>
      </c>
    </row>
    <row r="110" spans="1:22" x14ac:dyDescent="0.35">
      <c r="A110" t="s">
        <v>213</v>
      </c>
      <c r="B110" t="s">
        <v>255</v>
      </c>
      <c r="C110" t="s">
        <v>256</v>
      </c>
      <c r="D110" t="s">
        <v>257</v>
      </c>
      <c r="E110">
        <v>0.1641947671558471</v>
      </c>
      <c r="F110">
        <v>0.64203390680992556</v>
      </c>
      <c r="G110">
        <v>0.19377132603422731</v>
      </c>
      <c r="H110">
        <v>5.5</v>
      </c>
      <c r="I110">
        <v>1.54</v>
      </c>
      <c r="J110">
        <v>3.8</v>
      </c>
      <c r="K110" t="s">
        <v>39</v>
      </c>
      <c r="L110" t="s">
        <v>39</v>
      </c>
      <c r="M110" t="s">
        <v>39</v>
      </c>
      <c r="N110">
        <v>0</v>
      </c>
      <c r="O110">
        <v>0</v>
      </c>
      <c r="P110">
        <v>1</v>
      </c>
      <c r="Q110">
        <f t="shared" si="18"/>
        <v>0</v>
      </c>
      <c r="R110">
        <f t="shared" si="19"/>
        <v>0</v>
      </c>
      <c r="S110">
        <f t="shared" si="20"/>
        <v>0</v>
      </c>
      <c r="T110">
        <f t="shared" si="21"/>
        <v>0</v>
      </c>
      <c r="U110">
        <f t="shared" si="22"/>
        <v>0</v>
      </c>
      <c r="V110">
        <f t="shared" si="23"/>
        <v>0</v>
      </c>
    </row>
    <row r="111" spans="1:22" x14ac:dyDescent="0.35">
      <c r="A111" t="s">
        <v>213</v>
      </c>
      <c r="B111" t="s">
        <v>258</v>
      </c>
      <c r="C111" t="s">
        <v>259</v>
      </c>
      <c r="D111" t="s">
        <v>170</v>
      </c>
      <c r="E111">
        <v>0.53338493226471695</v>
      </c>
      <c r="F111">
        <v>0.1963332386754266</v>
      </c>
      <c r="G111">
        <v>0.27028182905985648</v>
      </c>
      <c r="H111">
        <v>1.71</v>
      </c>
      <c r="I111">
        <v>5.75</v>
      </c>
      <c r="J111">
        <v>3.55</v>
      </c>
      <c r="K111" t="s">
        <v>39</v>
      </c>
      <c r="L111" t="s">
        <v>39</v>
      </c>
      <c r="M111" t="s">
        <v>27</v>
      </c>
      <c r="N111">
        <v>0</v>
      </c>
      <c r="O111">
        <v>0</v>
      </c>
      <c r="P111">
        <v>1</v>
      </c>
      <c r="Q111">
        <f t="shared" si="18"/>
        <v>0</v>
      </c>
      <c r="R111">
        <f t="shared" si="19"/>
        <v>0</v>
      </c>
      <c r="S111">
        <f t="shared" si="20"/>
        <v>0</v>
      </c>
      <c r="T111">
        <f t="shared" si="21"/>
        <v>0</v>
      </c>
      <c r="U111">
        <f t="shared" si="22"/>
        <v>0</v>
      </c>
      <c r="V111">
        <f t="shared" si="23"/>
        <v>0</v>
      </c>
    </row>
    <row r="112" spans="1:22" x14ac:dyDescent="0.35">
      <c r="A112" t="s">
        <v>213</v>
      </c>
      <c r="B112" t="s">
        <v>260</v>
      </c>
      <c r="C112" t="s">
        <v>104</v>
      </c>
      <c r="D112" t="s">
        <v>38</v>
      </c>
      <c r="E112">
        <v>0.51302419303106273</v>
      </c>
      <c r="F112">
        <v>0.21001994463059431</v>
      </c>
      <c r="G112">
        <v>0.27695586233834302</v>
      </c>
      <c r="H112">
        <v>1.98</v>
      </c>
      <c r="I112">
        <v>3.9</v>
      </c>
      <c r="J112">
        <v>3.3</v>
      </c>
      <c r="K112" t="s">
        <v>27</v>
      </c>
      <c r="L112" t="s">
        <v>39</v>
      </c>
      <c r="M112" t="s">
        <v>39</v>
      </c>
      <c r="N112">
        <v>1</v>
      </c>
      <c r="O112">
        <v>0</v>
      </c>
      <c r="P112">
        <v>0</v>
      </c>
      <c r="Q112">
        <f t="shared" si="18"/>
        <v>0</v>
      </c>
      <c r="R112">
        <f t="shared" si="19"/>
        <v>0</v>
      </c>
      <c r="S112">
        <f t="shared" si="20"/>
        <v>0</v>
      </c>
      <c r="T112">
        <f t="shared" si="21"/>
        <v>0</v>
      </c>
      <c r="U112">
        <f t="shared" si="22"/>
        <v>0</v>
      </c>
      <c r="V112">
        <f t="shared" si="23"/>
        <v>0</v>
      </c>
    </row>
    <row r="113" spans="1:22" x14ac:dyDescent="0.35">
      <c r="A113" t="s">
        <v>213</v>
      </c>
      <c r="B113" t="s">
        <v>261</v>
      </c>
      <c r="C113" t="s">
        <v>118</v>
      </c>
      <c r="D113" t="s">
        <v>38</v>
      </c>
      <c r="E113">
        <v>0.4278902012761549</v>
      </c>
      <c r="F113">
        <v>0.27446746163741348</v>
      </c>
      <c r="G113">
        <v>0.29764233708643162</v>
      </c>
      <c r="H113">
        <v>2.42</v>
      </c>
      <c r="I113">
        <v>2.8</v>
      </c>
      <c r="J113">
        <v>3.25</v>
      </c>
      <c r="K113" t="s">
        <v>27</v>
      </c>
      <c r="L113" t="s">
        <v>39</v>
      </c>
      <c r="M113" t="s">
        <v>39</v>
      </c>
      <c r="N113">
        <v>0</v>
      </c>
      <c r="O113">
        <v>0</v>
      </c>
      <c r="P113">
        <v>1</v>
      </c>
      <c r="Q113">
        <f t="shared" si="18"/>
        <v>0</v>
      </c>
      <c r="R113">
        <f t="shared" si="19"/>
        <v>0</v>
      </c>
      <c r="S113">
        <f t="shared" si="20"/>
        <v>0</v>
      </c>
      <c r="T113">
        <f t="shared" si="21"/>
        <v>0</v>
      </c>
      <c r="U113">
        <f t="shared" si="22"/>
        <v>0</v>
      </c>
      <c r="V113">
        <f t="shared" si="23"/>
        <v>0</v>
      </c>
    </row>
    <row r="114" spans="1:22" x14ac:dyDescent="0.35">
      <c r="A114" t="s">
        <v>213</v>
      </c>
      <c r="B114" t="s">
        <v>262</v>
      </c>
      <c r="C114" t="s">
        <v>36</v>
      </c>
      <c r="D114" t="s">
        <v>38</v>
      </c>
      <c r="E114">
        <v>0.34939578296713553</v>
      </c>
      <c r="F114">
        <v>0.34281056449225428</v>
      </c>
      <c r="G114">
        <v>0.30779365254061009</v>
      </c>
      <c r="H114">
        <v>3</v>
      </c>
      <c r="I114">
        <v>2.42</v>
      </c>
      <c r="J114">
        <v>3.1</v>
      </c>
      <c r="K114" t="s">
        <v>39</v>
      </c>
      <c r="L114" t="s">
        <v>27</v>
      </c>
      <c r="M114" t="s">
        <v>27</v>
      </c>
      <c r="N114">
        <v>0</v>
      </c>
      <c r="O114">
        <v>0</v>
      </c>
      <c r="P114">
        <v>1</v>
      </c>
      <c r="Q114">
        <f t="shared" si="18"/>
        <v>0</v>
      </c>
      <c r="R114">
        <f t="shared" si="19"/>
        <v>0</v>
      </c>
      <c r="S114">
        <f t="shared" si="20"/>
        <v>0</v>
      </c>
      <c r="T114">
        <f t="shared" si="21"/>
        <v>0</v>
      </c>
      <c r="U114">
        <f t="shared" si="22"/>
        <v>0</v>
      </c>
      <c r="V114">
        <f t="shared" si="23"/>
        <v>0</v>
      </c>
    </row>
    <row r="115" spans="1:22" x14ac:dyDescent="0.35">
      <c r="A115" t="s">
        <v>263</v>
      </c>
      <c r="B115" t="s">
        <v>264</v>
      </c>
      <c r="C115" t="s">
        <v>88</v>
      </c>
      <c r="D115" t="s">
        <v>46</v>
      </c>
      <c r="E115">
        <v>0.23027417665831951</v>
      </c>
      <c r="F115">
        <v>0.51876319227327572</v>
      </c>
      <c r="G115">
        <v>0.25096263106840488</v>
      </c>
      <c r="H115">
        <v>3.7</v>
      </c>
      <c r="I115">
        <v>1.88</v>
      </c>
      <c r="J115">
        <v>3.75</v>
      </c>
      <c r="K115" t="s">
        <v>39</v>
      </c>
      <c r="L115" t="s">
        <v>27</v>
      </c>
      <c r="M115" t="s">
        <v>39</v>
      </c>
      <c r="N115">
        <v>0</v>
      </c>
      <c r="O115">
        <v>1</v>
      </c>
      <c r="P115">
        <v>0</v>
      </c>
      <c r="Q115">
        <f t="shared" si="18"/>
        <v>0</v>
      </c>
      <c r="R115">
        <f t="shared" si="19"/>
        <v>0</v>
      </c>
      <c r="S115">
        <f t="shared" si="20"/>
        <v>0</v>
      </c>
      <c r="T115">
        <f t="shared" si="21"/>
        <v>0</v>
      </c>
      <c r="U115">
        <f t="shared" si="22"/>
        <v>0</v>
      </c>
      <c r="V115">
        <f t="shared" si="23"/>
        <v>0</v>
      </c>
    </row>
    <row r="116" spans="1:22" x14ac:dyDescent="0.35">
      <c r="A116" t="s">
        <v>263</v>
      </c>
      <c r="B116" t="s">
        <v>128</v>
      </c>
      <c r="C116" t="s">
        <v>265</v>
      </c>
      <c r="D116" t="s">
        <v>46</v>
      </c>
      <c r="E116">
        <v>0.20892639538561039</v>
      </c>
      <c r="F116">
        <v>0.55921824777110618</v>
      </c>
      <c r="G116">
        <v>0.2318553568432834</v>
      </c>
      <c r="H116">
        <v>4.5</v>
      </c>
      <c r="I116">
        <v>1.7</v>
      </c>
      <c r="J116">
        <v>3.75</v>
      </c>
      <c r="K116" t="s">
        <v>39</v>
      </c>
      <c r="L116" t="s">
        <v>27</v>
      </c>
      <c r="M116" t="s">
        <v>39</v>
      </c>
      <c r="N116">
        <v>0</v>
      </c>
      <c r="O116">
        <v>0</v>
      </c>
      <c r="P116">
        <v>1</v>
      </c>
      <c r="Q116">
        <f t="shared" si="18"/>
        <v>0</v>
      </c>
      <c r="R116">
        <f t="shared" si="19"/>
        <v>0</v>
      </c>
      <c r="S116">
        <f t="shared" si="20"/>
        <v>0</v>
      </c>
      <c r="T116">
        <f t="shared" si="21"/>
        <v>0</v>
      </c>
      <c r="U116">
        <f t="shared" si="22"/>
        <v>0</v>
      </c>
      <c r="V116">
        <f t="shared" si="23"/>
        <v>0</v>
      </c>
    </row>
    <row r="117" spans="1:22" x14ac:dyDescent="0.35">
      <c r="A117" t="s">
        <v>263</v>
      </c>
      <c r="B117" t="s">
        <v>266</v>
      </c>
      <c r="C117" t="s">
        <v>125</v>
      </c>
      <c r="D117" t="s">
        <v>46</v>
      </c>
      <c r="E117">
        <v>0.29385942766620332</v>
      </c>
      <c r="F117">
        <v>0.40444072289903671</v>
      </c>
      <c r="G117">
        <v>0.30169984943476008</v>
      </c>
      <c r="H117">
        <v>2.82</v>
      </c>
      <c r="I117">
        <v>2.4</v>
      </c>
      <c r="J117">
        <v>3.4</v>
      </c>
      <c r="K117" t="s">
        <v>27</v>
      </c>
      <c r="L117" t="s">
        <v>39</v>
      </c>
      <c r="M117" t="s">
        <v>27</v>
      </c>
      <c r="N117">
        <v>0</v>
      </c>
      <c r="O117">
        <v>0</v>
      </c>
      <c r="P117">
        <v>1</v>
      </c>
      <c r="Q117">
        <f t="shared" si="18"/>
        <v>0</v>
      </c>
      <c r="R117">
        <f t="shared" si="19"/>
        <v>0</v>
      </c>
      <c r="S117">
        <f t="shared" si="20"/>
        <v>0</v>
      </c>
      <c r="T117">
        <f t="shared" si="21"/>
        <v>0</v>
      </c>
      <c r="U117">
        <f t="shared" si="22"/>
        <v>0</v>
      </c>
      <c r="V117">
        <f t="shared" si="23"/>
        <v>0</v>
      </c>
    </row>
    <row r="118" spans="1:22" x14ac:dyDescent="0.35">
      <c r="A118" t="s">
        <v>263</v>
      </c>
      <c r="B118" t="s">
        <v>126</v>
      </c>
      <c r="C118" t="s">
        <v>127</v>
      </c>
      <c r="D118" t="s">
        <v>46</v>
      </c>
      <c r="E118">
        <v>0.34773568007993239</v>
      </c>
      <c r="F118">
        <v>0.34666492481730388</v>
      </c>
      <c r="G118">
        <v>0.30559939510276352</v>
      </c>
      <c r="H118">
        <v>2.4</v>
      </c>
      <c r="I118">
        <v>2.75</v>
      </c>
      <c r="J118">
        <v>3.3</v>
      </c>
      <c r="K118" t="s">
        <v>39</v>
      </c>
      <c r="L118" t="s">
        <v>39</v>
      </c>
      <c r="M118" t="s">
        <v>39</v>
      </c>
      <c r="N118">
        <v>1</v>
      </c>
      <c r="O118">
        <v>0</v>
      </c>
      <c r="P118">
        <v>0</v>
      </c>
      <c r="Q118">
        <f t="shared" si="18"/>
        <v>0</v>
      </c>
      <c r="R118">
        <f t="shared" si="19"/>
        <v>0</v>
      </c>
      <c r="S118">
        <f t="shared" si="20"/>
        <v>0</v>
      </c>
      <c r="T118">
        <f t="shared" si="21"/>
        <v>0</v>
      </c>
      <c r="U118">
        <f t="shared" si="22"/>
        <v>0</v>
      </c>
      <c r="V118">
        <f t="shared" si="23"/>
        <v>0</v>
      </c>
    </row>
    <row r="119" spans="1:22" x14ac:dyDescent="0.35">
      <c r="A119" t="s">
        <v>263</v>
      </c>
      <c r="B119" t="s">
        <v>267</v>
      </c>
      <c r="C119" t="s">
        <v>111</v>
      </c>
      <c r="D119" t="s">
        <v>75</v>
      </c>
      <c r="E119">
        <v>0.3329045488318278</v>
      </c>
      <c r="F119">
        <v>0.38877916177903471</v>
      </c>
      <c r="G119">
        <v>0.27831628938913761</v>
      </c>
      <c r="H119">
        <v>2.5499999999999998</v>
      </c>
      <c r="I119">
        <v>2.35</v>
      </c>
      <c r="J119">
        <v>3.8</v>
      </c>
      <c r="K119" t="s">
        <v>27</v>
      </c>
      <c r="L119" t="s">
        <v>39</v>
      </c>
      <c r="M119" t="s">
        <v>39</v>
      </c>
      <c r="N119">
        <v>0</v>
      </c>
      <c r="O119">
        <v>1</v>
      </c>
      <c r="P119">
        <v>0</v>
      </c>
      <c r="Q119">
        <f t="shared" si="18"/>
        <v>0</v>
      </c>
      <c r="R119">
        <f t="shared" si="19"/>
        <v>0</v>
      </c>
      <c r="S119">
        <f t="shared" si="20"/>
        <v>0</v>
      </c>
      <c r="T119">
        <f t="shared" si="21"/>
        <v>0</v>
      </c>
      <c r="U119">
        <f t="shared" si="22"/>
        <v>0</v>
      </c>
      <c r="V119">
        <f t="shared" si="23"/>
        <v>0</v>
      </c>
    </row>
    <row r="120" spans="1:22" x14ac:dyDescent="0.35">
      <c r="A120" t="s">
        <v>263</v>
      </c>
      <c r="B120" t="s">
        <v>268</v>
      </c>
      <c r="C120" t="s">
        <v>269</v>
      </c>
      <c r="D120" t="s">
        <v>170</v>
      </c>
      <c r="E120">
        <v>0.4409455146043082</v>
      </c>
      <c r="F120">
        <v>0.25786924930165372</v>
      </c>
      <c r="G120">
        <v>0.30118523609403808</v>
      </c>
      <c r="H120">
        <v>2.0499999999999998</v>
      </c>
      <c r="I120">
        <v>3.9</v>
      </c>
      <c r="J120">
        <v>3.5</v>
      </c>
      <c r="K120" t="s">
        <v>27</v>
      </c>
      <c r="L120" t="s">
        <v>39</v>
      </c>
      <c r="M120" t="s">
        <v>27</v>
      </c>
      <c r="N120">
        <v>0</v>
      </c>
      <c r="O120">
        <v>0</v>
      </c>
      <c r="P120">
        <v>1</v>
      </c>
      <c r="Q120">
        <f t="shared" si="18"/>
        <v>0</v>
      </c>
      <c r="R120">
        <f t="shared" si="19"/>
        <v>0</v>
      </c>
      <c r="S120">
        <f t="shared" si="20"/>
        <v>0</v>
      </c>
      <c r="T120">
        <f t="shared" si="21"/>
        <v>0</v>
      </c>
      <c r="U120">
        <f t="shared" si="22"/>
        <v>0</v>
      </c>
      <c r="V120">
        <f t="shared" si="23"/>
        <v>0</v>
      </c>
    </row>
    <row r="121" spans="1:22" x14ac:dyDescent="0.35">
      <c r="A121" t="s">
        <v>263</v>
      </c>
      <c r="B121" t="s">
        <v>270</v>
      </c>
      <c r="C121" t="s">
        <v>271</v>
      </c>
      <c r="D121" t="s">
        <v>75</v>
      </c>
      <c r="E121">
        <v>0.37270364019837199</v>
      </c>
      <c r="F121">
        <v>0.34192512040293821</v>
      </c>
      <c r="G121">
        <v>0.2853712393986898</v>
      </c>
      <c r="H121">
        <v>2.2999999999999998</v>
      </c>
      <c r="I121">
        <v>2.7</v>
      </c>
      <c r="J121">
        <v>3.6</v>
      </c>
      <c r="K121" t="s">
        <v>39</v>
      </c>
      <c r="L121" t="s">
        <v>39</v>
      </c>
      <c r="M121" t="s">
        <v>39</v>
      </c>
      <c r="N121">
        <v>0</v>
      </c>
      <c r="O121">
        <v>0</v>
      </c>
      <c r="P121">
        <v>1</v>
      </c>
      <c r="Q121">
        <f t="shared" si="18"/>
        <v>0</v>
      </c>
      <c r="R121">
        <f t="shared" si="19"/>
        <v>0</v>
      </c>
      <c r="S121">
        <f t="shared" si="20"/>
        <v>0</v>
      </c>
      <c r="T121">
        <f t="shared" si="21"/>
        <v>0</v>
      </c>
      <c r="U121">
        <f t="shared" si="22"/>
        <v>0</v>
      </c>
      <c r="V121">
        <f t="shared" si="23"/>
        <v>0</v>
      </c>
    </row>
    <row r="122" spans="1:22" x14ac:dyDescent="0.35">
      <c r="A122" t="s">
        <v>263</v>
      </c>
      <c r="B122" t="s">
        <v>90</v>
      </c>
      <c r="C122" t="s">
        <v>272</v>
      </c>
      <c r="D122" t="s">
        <v>67</v>
      </c>
      <c r="E122">
        <v>0.75779813283916964</v>
      </c>
      <c r="F122">
        <v>8.3240018080751058E-2</v>
      </c>
      <c r="G122">
        <v>0.15896184908007921</v>
      </c>
      <c r="H122">
        <v>1.3</v>
      </c>
      <c r="I122">
        <v>11.75</v>
      </c>
      <c r="J122">
        <v>5.75</v>
      </c>
      <c r="K122" t="s">
        <v>27</v>
      </c>
      <c r="L122" t="s">
        <v>27</v>
      </c>
      <c r="M122" t="s">
        <v>39</v>
      </c>
      <c r="N122">
        <v>0</v>
      </c>
      <c r="O122">
        <v>1</v>
      </c>
      <c r="P122">
        <v>0</v>
      </c>
      <c r="Q122">
        <f t="shared" si="18"/>
        <v>0</v>
      </c>
      <c r="R122">
        <f t="shared" si="19"/>
        <v>0</v>
      </c>
      <c r="S122">
        <f t="shared" si="20"/>
        <v>0</v>
      </c>
      <c r="T122">
        <f t="shared" si="21"/>
        <v>0</v>
      </c>
      <c r="U122">
        <f t="shared" si="22"/>
        <v>0</v>
      </c>
      <c r="V122">
        <f t="shared" si="23"/>
        <v>0</v>
      </c>
    </row>
    <row r="123" spans="1:22" x14ac:dyDescent="0.35">
      <c r="A123" t="s">
        <v>263</v>
      </c>
      <c r="B123" t="s">
        <v>273</v>
      </c>
      <c r="C123" t="s">
        <v>79</v>
      </c>
      <c r="D123" t="s">
        <v>26</v>
      </c>
      <c r="E123">
        <v>0.64131106299952922</v>
      </c>
      <c r="F123">
        <v>0.1363832613506393</v>
      </c>
      <c r="G123">
        <v>0.2223056756498315</v>
      </c>
      <c r="H123">
        <v>1.57</v>
      </c>
      <c r="I123">
        <v>6.1</v>
      </c>
      <c r="J123">
        <v>4.05</v>
      </c>
      <c r="K123" t="s">
        <v>27</v>
      </c>
      <c r="L123" t="s">
        <v>27</v>
      </c>
      <c r="M123" t="s">
        <v>39</v>
      </c>
      <c r="N123">
        <v>1</v>
      </c>
      <c r="O123">
        <v>0</v>
      </c>
      <c r="P123">
        <v>0</v>
      </c>
      <c r="Q123">
        <f t="shared" si="18"/>
        <v>0</v>
      </c>
      <c r="R123">
        <f t="shared" si="19"/>
        <v>0</v>
      </c>
      <c r="S123">
        <f t="shared" si="20"/>
        <v>0</v>
      </c>
      <c r="T123">
        <f t="shared" si="21"/>
        <v>0</v>
      </c>
      <c r="U123">
        <f t="shared" si="22"/>
        <v>0</v>
      </c>
      <c r="V123">
        <f t="shared" si="23"/>
        <v>0</v>
      </c>
    </row>
    <row r="124" spans="1:22" x14ac:dyDescent="0.35">
      <c r="A124" t="s">
        <v>263</v>
      </c>
      <c r="B124" t="s">
        <v>274</v>
      </c>
      <c r="C124" t="s">
        <v>275</v>
      </c>
      <c r="D124" t="s">
        <v>170</v>
      </c>
      <c r="E124">
        <v>0.16675405611228181</v>
      </c>
      <c r="F124">
        <v>0.62728689331983434</v>
      </c>
      <c r="G124">
        <v>0.20595905056788391</v>
      </c>
      <c r="H124">
        <v>5.25</v>
      </c>
      <c r="I124">
        <v>1.9</v>
      </c>
      <c r="J124">
        <v>3.25</v>
      </c>
      <c r="K124" t="s">
        <v>39</v>
      </c>
      <c r="L124" t="s">
        <v>27</v>
      </c>
      <c r="M124" t="s">
        <v>39</v>
      </c>
      <c r="N124">
        <v>0</v>
      </c>
      <c r="O124">
        <v>1</v>
      </c>
      <c r="P124">
        <v>0</v>
      </c>
      <c r="Q124">
        <f t="shared" si="18"/>
        <v>0</v>
      </c>
      <c r="R124">
        <f t="shared" si="19"/>
        <v>0.14740405332039574</v>
      </c>
      <c r="S124">
        <f t="shared" si="20"/>
        <v>0</v>
      </c>
      <c r="T124">
        <f t="shared" si="21"/>
        <v>0</v>
      </c>
      <c r="U124">
        <f t="shared" si="22"/>
        <v>0.28006770130875192</v>
      </c>
      <c r="V124">
        <f t="shared" si="23"/>
        <v>0</v>
      </c>
    </row>
    <row r="125" spans="1:22" x14ac:dyDescent="0.35">
      <c r="A125" t="s">
        <v>263</v>
      </c>
      <c r="B125" t="s">
        <v>143</v>
      </c>
      <c r="C125" t="s">
        <v>140</v>
      </c>
      <c r="D125" t="s">
        <v>38</v>
      </c>
      <c r="E125">
        <v>0.46645248506589609</v>
      </c>
      <c r="F125">
        <v>0.25134818536612469</v>
      </c>
      <c r="G125">
        <v>0.28219932956797927</v>
      </c>
      <c r="H125">
        <v>2.02</v>
      </c>
      <c r="I125">
        <v>3.5</v>
      </c>
      <c r="J125">
        <v>3.45</v>
      </c>
      <c r="K125" t="s">
        <v>27</v>
      </c>
      <c r="L125" t="s">
        <v>39</v>
      </c>
      <c r="M125" t="s">
        <v>39</v>
      </c>
      <c r="N125">
        <v>1</v>
      </c>
      <c r="O125">
        <v>0</v>
      </c>
      <c r="P125">
        <v>0</v>
      </c>
      <c r="Q125">
        <f t="shared" si="18"/>
        <v>0</v>
      </c>
      <c r="R125">
        <f t="shared" si="19"/>
        <v>0</v>
      </c>
      <c r="S125">
        <f t="shared" si="20"/>
        <v>0</v>
      </c>
      <c r="T125">
        <f t="shared" si="21"/>
        <v>0</v>
      </c>
      <c r="U125">
        <f t="shared" si="22"/>
        <v>0</v>
      </c>
      <c r="V125">
        <f t="shared" si="23"/>
        <v>0</v>
      </c>
    </row>
    <row r="126" spans="1:22" x14ac:dyDescent="0.35">
      <c r="A126" t="s">
        <v>263</v>
      </c>
      <c r="B126" t="s">
        <v>123</v>
      </c>
      <c r="C126" t="s">
        <v>102</v>
      </c>
      <c r="D126" t="s">
        <v>38</v>
      </c>
      <c r="E126">
        <v>0.52664978512690752</v>
      </c>
      <c r="F126">
        <v>0.20023630694879721</v>
      </c>
      <c r="G126">
        <v>0.27311390792429519</v>
      </c>
      <c r="H126">
        <v>1.98</v>
      </c>
      <c r="I126">
        <v>4.2</v>
      </c>
      <c r="J126">
        <v>3.1</v>
      </c>
      <c r="K126" t="s">
        <v>27</v>
      </c>
      <c r="L126" t="s">
        <v>27</v>
      </c>
      <c r="M126" t="s">
        <v>39</v>
      </c>
      <c r="N126">
        <v>1</v>
      </c>
      <c r="O126">
        <v>0</v>
      </c>
      <c r="P126">
        <v>0</v>
      </c>
      <c r="Q126">
        <f t="shared" si="18"/>
        <v>0</v>
      </c>
      <c r="R126">
        <f t="shared" si="19"/>
        <v>0</v>
      </c>
      <c r="S126">
        <f t="shared" si="20"/>
        <v>0</v>
      </c>
      <c r="T126">
        <f t="shared" si="21"/>
        <v>0</v>
      </c>
      <c r="U126">
        <f t="shared" si="22"/>
        <v>0</v>
      </c>
      <c r="V126">
        <f t="shared" si="23"/>
        <v>0</v>
      </c>
    </row>
    <row r="127" spans="1:22" x14ac:dyDescent="0.35">
      <c r="A127" t="s">
        <v>263</v>
      </c>
      <c r="B127" t="s">
        <v>142</v>
      </c>
      <c r="C127" t="s">
        <v>120</v>
      </c>
      <c r="D127" t="s">
        <v>38</v>
      </c>
      <c r="E127">
        <v>0.37457503622199551</v>
      </c>
      <c r="F127">
        <v>0.33610534194585567</v>
      </c>
      <c r="G127">
        <v>0.28931962183214882</v>
      </c>
      <c r="H127">
        <v>3.2</v>
      </c>
      <c r="I127">
        <v>2.2200000000000002</v>
      </c>
      <c r="J127">
        <v>3.2</v>
      </c>
      <c r="K127" t="s">
        <v>39</v>
      </c>
      <c r="L127" t="s">
        <v>27</v>
      </c>
      <c r="M127" t="s">
        <v>27</v>
      </c>
      <c r="N127">
        <v>0</v>
      </c>
      <c r="O127">
        <v>1</v>
      </c>
      <c r="P127">
        <v>0</v>
      </c>
      <c r="Q127">
        <f t="shared" si="18"/>
        <v>5.6711637832442818E-3</v>
      </c>
      <c r="R127">
        <f t="shared" si="19"/>
        <v>0</v>
      </c>
      <c r="S127">
        <f t="shared" si="20"/>
        <v>0</v>
      </c>
      <c r="T127">
        <f t="shared" si="21"/>
        <v>0</v>
      </c>
      <c r="U127">
        <f t="shared" si="22"/>
        <v>0</v>
      </c>
      <c r="V127">
        <f t="shared" si="23"/>
        <v>0</v>
      </c>
    </row>
    <row r="128" spans="1:22" x14ac:dyDescent="0.35">
      <c r="A128" t="s">
        <v>276</v>
      </c>
      <c r="B128" t="s">
        <v>277</v>
      </c>
      <c r="C128" t="s">
        <v>48</v>
      </c>
      <c r="D128" t="s">
        <v>49</v>
      </c>
      <c r="E128">
        <v>0.40693963994266341</v>
      </c>
      <c r="F128">
        <v>0.28027348059323898</v>
      </c>
      <c r="G128">
        <v>0.31278687946409772</v>
      </c>
      <c r="H128">
        <v>2.25</v>
      </c>
      <c r="I128">
        <v>2.8</v>
      </c>
      <c r="J128">
        <v>3.5</v>
      </c>
      <c r="K128" t="s">
        <v>39</v>
      </c>
      <c r="L128" t="s">
        <v>39</v>
      </c>
      <c r="M128" t="s">
        <v>27</v>
      </c>
      <c r="N128">
        <v>0</v>
      </c>
      <c r="O128">
        <v>0</v>
      </c>
      <c r="P128">
        <v>1</v>
      </c>
      <c r="Q128">
        <f t="shared" si="18"/>
        <v>0</v>
      </c>
      <c r="R128">
        <f t="shared" si="19"/>
        <v>0</v>
      </c>
      <c r="S128">
        <f t="shared" si="20"/>
        <v>0</v>
      </c>
      <c r="T128">
        <f t="shared" si="21"/>
        <v>0</v>
      </c>
      <c r="U128">
        <f t="shared" si="22"/>
        <v>0</v>
      </c>
      <c r="V128">
        <f t="shared" si="23"/>
        <v>0</v>
      </c>
    </row>
    <row r="129" spans="1:22" x14ac:dyDescent="0.35">
      <c r="A129" t="s">
        <v>276</v>
      </c>
      <c r="B129" t="s">
        <v>73</v>
      </c>
      <c r="C129" t="s">
        <v>97</v>
      </c>
      <c r="D129" t="s">
        <v>75</v>
      </c>
      <c r="E129">
        <v>0.1175389629206165</v>
      </c>
      <c r="F129">
        <v>0.72768619658212386</v>
      </c>
      <c r="G129">
        <v>0.1547748404972597</v>
      </c>
      <c r="H129">
        <v>7.75</v>
      </c>
      <c r="I129">
        <v>1.4</v>
      </c>
      <c r="J129">
        <v>4.9000000000000004</v>
      </c>
      <c r="K129" t="s">
        <v>39</v>
      </c>
      <c r="L129" t="s">
        <v>27</v>
      </c>
      <c r="M129" t="s">
        <v>39</v>
      </c>
      <c r="N129">
        <v>0</v>
      </c>
      <c r="O129">
        <v>1</v>
      </c>
      <c r="P129">
        <v>0</v>
      </c>
      <c r="Q129">
        <f t="shared" si="18"/>
        <v>0</v>
      </c>
      <c r="R129">
        <f t="shared" si="19"/>
        <v>3.9842592553794853E-3</v>
      </c>
      <c r="S129">
        <f t="shared" si="20"/>
        <v>0</v>
      </c>
      <c r="T129">
        <f t="shared" si="21"/>
        <v>0</v>
      </c>
      <c r="U129">
        <f t="shared" si="22"/>
        <v>5.5779629575312788E-3</v>
      </c>
      <c r="V129">
        <f t="shared" si="23"/>
        <v>0</v>
      </c>
    </row>
    <row r="130" spans="1:22" x14ac:dyDescent="0.35">
      <c r="A130" t="s">
        <v>276</v>
      </c>
      <c r="B130" t="s">
        <v>76</v>
      </c>
      <c r="C130" t="s">
        <v>278</v>
      </c>
      <c r="D130" t="s">
        <v>78</v>
      </c>
      <c r="E130">
        <v>0.23450087839295669</v>
      </c>
      <c r="F130">
        <v>0.51834486798231771</v>
      </c>
      <c r="G130">
        <v>0.24715425362472551</v>
      </c>
      <c r="H130">
        <v>3.3</v>
      </c>
      <c r="I130">
        <v>1.83</v>
      </c>
      <c r="J130">
        <v>3</v>
      </c>
      <c r="K130" t="s">
        <v>27</v>
      </c>
      <c r="L130" t="s">
        <v>27</v>
      </c>
      <c r="M130" t="s">
        <v>27</v>
      </c>
      <c r="N130">
        <v>0</v>
      </c>
      <c r="O130">
        <v>1</v>
      </c>
      <c r="P130">
        <v>0</v>
      </c>
      <c r="Q130">
        <f t="shared" ref="Q130:Q148" si="24">IF((($AC$1*E130)^($AB$1))-(1-(($AC$1*E130)^($AB$1)))/(H130-1)&lt;0, 0,(($AC$1*E130)^($AB$1))-(1-(($AC$1*E130)^($AB$1)))/(H130-1))</f>
        <v>0</v>
      </c>
      <c r="R130">
        <f t="shared" ref="R130:R148" si="25">IF((($AC$1*F130)^($AB$1))-(1-(($AC$1*F130)^($AB$1)))/(I130-1)&lt;0, 0,(($AC$1*F130)^($AB$1))-(1-(($AC$1*F130)^($AB$1)))/(I130-1))</f>
        <v>0</v>
      </c>
      <c r="S130">
        <f t="shared" ref="S130:S148" si="26">IF((($AC$1*G130)^($AB$1))-(1-(($AC$1*G130)^($AB$1)))/(J130-1)&lt;0, 0,(($AC$1*G130)^($AB$1))-(1-(($AC$1*G130)^($AB$1)))/(J130-1))</f>
        <v>0</v>
      </c>
      <c r="T130">
        <f t="shared" ref="T130:T136" si="27">H130*Q130*N130</f>
        <v>0</v>
      </c>
      <c r="U130">
        <f t="shared" ref="U130:U136" si="28">I130*R130*O130</f>
        <v>0</v>
      </c>
      <c r="V130">
        <f t="shared" ref="V130:V136" si="29">J130*S130*P130</f>
        <v>0</v>
      </c>
    </row>
    <row r="131" spans="1:22" x14ac:dyDescent="0.35">
      <c r="A131" t="s">
        <v>276</v>
      </c>
      <c r="B131" t="s">
        <v>279</v>
      </c>
      <c r="C131" t="s">
        <v>280</v>
      </c>
      <c r="D131" t="s">
        <v>131</v>
      </c>
      <c r="E131">
        <v>0.29713081372842631</v>
      </c>
      <c r="F131">
        <v>0.40209304879663288</v>
      </c>
      <c r="G131">
        <v>0.30077613747494081</v>
      </c>
      <c r="H131">
        <v>2.9</v>
      </c>
      <c r="I131">
        <v>2.25</v>
      </c>
      <c r="J131">
        <v>3.5</v>
      </c>
      <c r="K131" t="s">
        <v>39</v>
      </c>
      <c r="L131" t="s">
        <v>39</v>
      </c>
      <c r="M131" t="s">
        <v>27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</row>
    <row r="132" spans="1:22" x14ac:dyDescent="0.35">
      <c r="A132" t="s">
        <v>276</v>
      </c>
      <c r="B132" t="s">
        <v>81</v>
      </c>
      <c r="C132" t="s">
        <v>281</v>
      </c>
      <c r="D132" t="s">
        <v>49</v>
      </c>
      <c r="E132">
        <v>0.87357359478036289</v>
      </c>
      <c r="F132">
        <v>3.7764052691427047E-2</v>
      </c>
      <c r="G132">
        <v>8.8662352528210156E-2</v>
      </c>
      <c r="H132">
        <v>1.1000000000000001</v>
      </c>
      <c r="I132">
        <v>16</v>
      </c>
      <c r="J132">
        <v>11</v>
      </c>
      <c r="K132" t="s">
        <v>27</v>
      </c>
      <c r="L132" t="s">
        <v>39</v>
      </c>
      <c r="M132" t="s">
        <v>39</v>
      </c>
      <c r="N132">
        <v>1</v>
      </c>
      <c r="O132">
        <v>0</v>
      </c>
      <c r="P132">
        <v>0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</row>
    <row r="133" spans="1:22" x14ac:dyDescent="0.35">
      <c r="A133" t="s">
        <v>276</v>
      </c>
      <c r="B133" t="s">
        <v>66</v>
      </c>
      <c r="C133" t="s">
        <v>90</v>
      </c>
      <c r="D133" t="s">
        <v>67</v>
      </c>
      <c r="E133">
        <v>0.2430702453933303</v>
      </c>
      <c r="F133">
        <v>0.49581575779038339</v>
      </c>
      <c r="G133">
        <v>0.26111399681628628</v>
      </c>
      <c r="H133">
        <v>3.11</v>
      </c>
      <c r="I133">
        <v>2.33</v>
      </c>
      <c r="J133">
        <v>4.01</v>
      </c>
      <c r="K133" t="s">
        <v>27</v>
      </c>
      <c r="L133" t="s">
        <v>27</v>
      </c>
      <c r="M133" t="s">
        <v>27</v>
      </c>
      <c r="N133">
        <v>0</v>
      </c>
      <c r="O133">
        <v>1</v>
      </c>
      <c r="P133">
        <v>0</v>
      </c>
      <c r="Q133">
        <f t="shared" si="24"/>
        <v>0</v>
      </c>
      <c r="R133">
        <f t="shared" si="25"/>
        <v>3.0391610211847164E-2</v>
      </c>
      <c r="S133">
        <f t="shared" si="26"/>
        <v>0</v>
      </c>
      <c r="T133">
        <f t="shared" si="27"/>
        <v>0</v>
      </c>
      <c r="U133">
        <f t="shared" si="28"/>
        <v>7.0812451793603889E-2</v>
      </c>
      <c r="V133">
        <f t="shared" si="29"/>
        <v>0</v>
      </c>
    </row>
    <row r="134" spans="1:22" x14ac:dyDescent="0.35">
      <c r="A134" t="s">
        <v>276</v>
      </c>
      <c r="B134" t="s">
        <v>249</v>
      </c>
      <c r="C134" t="s">
        <v>74</v>
      </c>
      <c r="D134" t="s">
        <v>75</v>
      </c>
      <c r="E134">
        <v>0.29773967572440441</v>
      </c>
      <c r="F134">
        <v>0.40656802158807209</v>
      </c>
      <c r="G134">
        <v>0.2956923026875235</v>
      </c>
      <c r="H134">
        <v>2.72</v>
      </c>
      <c r="I134">
        <v>2.4500000000000002</v>
      </c>
      <c r="J134">
        <v>3.3</v>
      </c>
      <c r="K134" t="s">
        <v>27</v>
      </c>
      <c r="L134" t="s">
        <v>39</v>
      </c>
      <c r="M134" t="s">
        <v>39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</row>
    <row r="135" spans="1:22" x14ac:dyDescent="0.35">
      <c r="A135" t="s">
        <v>276</v>
      </c>
      <c r="B135" t="s">
        <v>260</v>
      </c>
      <c r="C135" t="s">
        <v>141</v>
      </c>
      <c r="D135" t="s">
        <v>38</v>
      </c>
      <c r="E135">
        <v>0.51169601363528239</v>
      </c>
      <c r="F135">
        <v>0.21137569390638569</v>
      </c>
      <c r="G135">
        <v>0.27692829245833189</v>
      </c>
      <c r="H135">
        <v>2.25</v>
      </c>
      <c r="I135">
        <v>3.2</v>
      </c>
      <c r="J135">
        <v>3.3</v>
      </c>
      <c r="K135" t="s">
        <v>39</v>
      </c>
      <c r="L135" t="s">
        <v>27</v>
      </c>
      <c r="M135" t="s">
        <v>39</v>
      </c>
      <c r="N135">
        <v>1</v>
      </c>
      <c r="O135">
        <v>0</v>
      </c>
      <c r="P135">
        <v>0</v>
      </c>
      <c r="Q135">
        <f t="shared" si="24"/>
        <v>3.5500983800492658E-2</v>
      </c>
      <c r="R135">
        <f t="shared" si="25"/>
        <v>0</v>
      </c>
      <c r="S135">
        <f t="shared" si="26"/>
        <v>0</v>
      </c>
      <c r="T135">
        <f t="shared" si="27"/>
        <v>7.9877213551108481E-2</v>
      </c>
      <c r="U135">
        <f t="shared" si="28"/>
        <v>0</v>
      </c>
      <c r="V135">
        <f t="shared" si="29"/>
        <v>0</v>
      </c>
    </row>
    <row r="136" spans="1:22" x14ac:dyDescent="0.35">
      <c r="A136" t="s">
        <v>276</v>
      </c>
      <c r="B136" t="s">
        <v>261</v>
      </c>
      <c r="C136" t="s">
        <v>143</v>
      </c>
      <c r="D136" t="s">
        <v>38</v>
      </c>
      <c r="E136">
        <v>0.35212759976624142</v>
      </c>
      <c r="F136">
        <v>0.34705506964360511</v>
      </c>
      <c r="G136">
        <v>0.30081733059015348</v>
      </c>
      <c r="H136">
        <v>2.9</v>
      </c>
      <c r="I136">
        <v>2.37</v>
      </c>
      <c r="J136">
        <v>3.3</v>
      </c>
      <c r="K136" t="s">
        <v>27</v>
      </c>
      <c r="L136" t="s">
        <v>27</v>
      </c>
      <c r="M136" t="s">
        <v>39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</row>
    <row r="137" spans="1:22" x14ac:dyDescent="0.35">
      <c r="A137" t="s">
        <v>282</v>
      </c>
      <c r="B137" t="s">
        <v>44</v>
      </c>
      <c r="C137" t="s">
        <v>264</v>
      </c>
      <c r="D137" t="s">
        <v>46</v>
      </c>
      <c r="E137">
        <v>0.39393920040712821</v>
      </c>
      <c r="F137">
        <v>0.28838607719234688</v>
      </c>
      <c r="G137">
        <v>0.31767472240052491</v>
      </c>
      <c r="H137">
        <v>2.1800000000000002</v>
      </c>
      <c r="I137">
        <v>2.85</v>
      </c>
      <c r="J137">
        <v>3.5</v>
      </c>
      <c r="K137" t="s">
        <v>27</v>
      </c>
      <c r="L137" t="s">
        <v>27</v>
      </c>
      <c r="M137" t="s">
        <v>27</v>
      </c>
      <c r="Q137">
        <f t="shared" si="24"/>
        <v>0</v>
      </c>
      <c r="R137">
        <f t="shared" si="25"/>
        <v>0</v>
      </c>
      <c r="S137">
        <f t="shared" si="26"/>
        <v>0</v>
      </c>
    </row>
    <row r="138" spans="1:22" x14ac:dyDescent="0.35">
      <c r="A138" t="s">
        <v>282</v>
      </c>
      <c r="B138" t="s">
        <v>218</v>
      </c>
      <c r="C138" t="s">
        <v>89</v>
      </c>
      <c r="D138" t="s">
        <v>46</v>
      </c>
      <c r="E138">
        <v>0.22994227226381561</v>
      </c>
      <c r="F138">
        <v>0.52126391301114028</v>
      </c>
      <c r="G138">
        <v>0.24879381472504419</v>
      </c>
      <c r="H138">
        <v>3.8</v>
      </c>
      <c r="I138">
        <v>1.87</v>
      </c>
      <c r="J138">
        <v>3.65</v>
      </c>
      <c r="K138" t="s">
        <v>27</v>
      </c>
      <c r="L138" t="s">
        <v>27</v>
      </c>
      <c r="M138" t="s">
        <v>39</v>
      </c>
      <c r="Q138">
        <f t="shared" si="24"/>
        <v>0</v>
      </c>
      <c r="R138">
        <f t="shared" si="25"/>
        <v>0</v>
      </c>
      <c r="S138">
        <f t="shared" si="26"/>
        <v>0</v>
      </c>
    </row>
    <row r="139" spans="1:22" x14ac:dyDescent="0.35">
      <c r="A139" t="s">
        <v>282</v>
      </c>
      <c r="B139" t="s">
        <v>283</v>
      </c>
      <c r="C139" t="s">
        <v>284</v>
      </c>
      <c r="D139" t="s">
        <v>131</v>
      </c>
      <c r="E139">
        <v>0.58723930248995337</v>
      </c>
      <c r="F139">
        <v>0.16238709425113609</v>
      </c>
      <c r="G139">
        <v>0.25037360325891062</v>
      </c>
      <c r="H139">
        <v>1.52</v>
      </c>
      <c r="I139">
        <v>5.3</v>
      </c>
      <c r="J139">
        <v>3.95</v>
      </c>
      <c r="K139" t="s">
        <v>27</v>
      </c>
      <c r="L139" t="s">
        <v>27</v>
      </c>
      <c r="M139" t="s">
        <v>27</v>
      </c>
      <c r="Q139">
        <f t="shared" si="24"/>
        <v>0</v>
      </c>
      <c r="R139">
        <f t="shared" si="25"/>
        <v>0</v>
      </c>
      <c r="S139">
        <f t="shared" si="26"/>
        <v>0</v>
      </c>
    </row>
    <row r="140" spans="1:22" x14ac:dyDescent="0.35">
      <c r="A140" t="s">
        <v>282</v>
      </c>
      <c r="B140" t="s">
        <v>285</v>
      </c>
      <c r="C140" t="s">
        <v>286</v>
      </c>
      <c r="D140" t="s">
        <v>131</v>
      </c>
      <c r="E140">
        <v>0.20736501642991581</v>
      </c>
      <c r="F140">
        <v>0.56016181595061454</v>
      </c>
      <c r="G140">
        <v>0.23247316761946979</v>
      </c>
      <c r="H140">
        <v>4.3499999999999996</v>
      </c>
      <c r="I140">
        <v>1.72</v>
      </c>
      <c r="J140">
        <v>3.7</v>
      </c>
      <c r="K140" t="s">
        <v>39</v>
      </c>
      <c r="L140" t="s">
        <v>27</v>
      </c>
      <c r="M140" t="s">
        <v>39</v>
      </c>
      <c r="Q140">
        <f t="shared" si="24"/>
        <v>0</v>
      </c>
      <c r="R140">
        <f t="shared" si="25"/>
        <v>0</v>
      </c>
      <c r="S140">
        <f t="shared" si="26"/>
        <v>0</v>
      </c>
    </row>
    <row r="141" spans="1:22" x14ac:dyDescent="0.35">
      <c r="A141" t="s">
        <v>282</v>
      </c>
      <c r="B141" t="s">
        <v>287</v>
      </c>
      <c r="C141" t="s">
        <v>288</v>
      </c>
      <c r="D141" t="s">
        <v>186</v>
      </c>
      <c r="E141">
        <v>0.37453292108068548</v>
      </c>
      <c r="F141">
        <v>0.30407996452558428</v>
      </c>
      <c r="G141">
        <v>0.32138711439373008</v>
      </c>
      <c r="H141">
        <v>1.0009999999999999</v>
      </c>
      <c r="I141">
        <v>1.0009999999999999</v>
      </c>
      <c r="J141">
        <v>1.0009999999999999</v>
      </c>
      <c r="Q141">
        <f t="shared" si="24"/>
        <v>0</v>
      </c>
      <c r="R141">
        <f t="shared" si="25"/>
        <v>0</v>
      </c>
      <c r="S141">
        <f t="shared" si="26"/>
        <v>0</v>
      </c>
    </row>
    <row r="142" spans="1:22" x14ac:dyDescent="0.35">
      <c r="A142" t="s">
        <v>282</v>
      </c>
      <c r="B142" t="s">
        <v>245</v>
      </c>
      <c r="C142" t="s">
        <v>199</v>
      </c>
      <c r="D142" t="s">
        <v>72</v>
      </c>
      <c r="E142">
        <v>0.59518460486032476</v>
      </c>
      <c r="F142">
        <v>0.15940706237886501</v>
      </c>
      <c r="G142">
        <v>0.24540833276081009</v>
      </c>
      <c r="H142">
        <v>1.62</v>
      </c>
      <c r="I142">
        <v>5.6</v>
      </c>
      <c r="J142">
        <v>4.2</v>
      </c>
      <c r="K142" t="s">
        <v>27</v>
      </c>
      <c r="L142" t="s">
        <v>27</v>
      </c>
      <c r="M142" t="s">
        <v>39</v>
      </c>
      <c r="Q142">
        <f t="shared" si="24"/>
        <v>0</v>
      </c>
      <c r="R142">
        <f t="shared" si="25"/>
        <v>0</v>
      </c>
      <c r="S142">
        <f t="shared" si="26"/>
        <v>0</v>
      </c>
    </row>
    <row r="143" spans="1:22" x14ac:dyDescent="0.35">
      <c r="A143" t="s">
        <v>282</v>
      </c>
      <c r="B143" t="s">
        <v>250</v>
      </c>
      <c r="C143" t="s">
        <v>160</v>
      </c>
      <c r="D143" t="s">
        <v>75</v>
      </c>
      <c r="E143">
        <v>0.67228044420078803</v>
      </c>
      <c r="F143">
        <v>0.12187647341594091</v>
      </c>
      <c r="G143">
        <v>0.20584308238327101</v>
      </c>
      <c r="H143">
        <v>1.55</v>
      </c>
      <c r="I143">
        <v>6.25</v>
      </c>
      <c r="J143">
        <v>4.05</v>
      </c>
      <c r="K143" t="s">
        <v>27</v>
      </c>
      <c r="L143" t="s">
        <v>39</v>
      </c>
      <c r="M143" t="s">
        <v>39</v>
      </c>
      <c r="Q143">
        <f t="shared" si="24"/>
        <v>1.1085816062894494E-2</v>
      </c>
      <c r="R143">
        <f t="shared" si="25"/>
        <v>0</v>
      </c>
      <c r="S143">
        <f t="shared" si="26"/>
        <v>0</v>
      </c>
    </row>
    <row r="144" spans="1:22" x14ac:dyDescent="0.35">
      <c r="A144" t="s">
        <v>282</v>
      </c>
      <c r="B144" t="s">
        <v>289</v>
      </c>
      <c r="C144" t="s">
        <v>290</v>
      </c>
      <c r="D144" t="s">
        <v>54</v>
      </c>
      <c r="E144">
        <v>0.28467204296873611</v>
      </c>
      <c r="F144">
        <v>0.42409580339393632</v>
      </c>
      <c r="G144">
        <v>0.29123215363732757</v>
      </c>
      <c r="H144">
        <v>2.77</v>
      </c>
      <c r="I144">
        <v>2.75</v>
      </c>
      <c r="J144">
        <v>3.15</v>
      </c>
      <c r="K144" t="s">
        <v>27</v>
      </c>
      <c r="L144" t="s">
        <v>27</v>
      </c>
      <c r="M144" t="s">
        <v>27</v>
      </c>
      <c r="Q144">
        <f t="shared" si="24"/>
        <v>0</v>
      </c>
      <c r="R144">
        <f t="shared" si="25"/>
        <v>7.7079009627610273E-3</v>
      </c>
      <c r="S144">
        <f t="shared" si="26"/>
        <v>0</v>
      </c>
    </row>
    <row r="145" spans="1:19" x14ac:dyDescent="0.35">
      <c r="A145" t="s">
        <v>282</v>
      </c>
      <c r="B145" t="s">
        <v>166</v>
      </c>
      <c r="C145" t="s">
        <v>164</v>
      </c>
      <c r="D145" t="s">
        <v>165</v>
      </c>
      <c r="E145">
        <v>0.24255048151571551</v>
      </c>
      <c r="F145">
        <v>0.49216644675628002</v>
      </c>
      <c r="G145">
        <v>0.26528307172800453</v>
      </c>
      <c r="H145">
        <v>3.35</v>
      </c>
      <c r="I145">
        <v>2.15</v>
      </c>
      <c r="J145">
        <v>3.3</v>
      </c>
      <c r="K145" t="s">
        <v>39</v>
      </c>
      <c r="L145" t="s">
        <v>27</v>
      </c>
      <c r="M145" t="s">
        <v>39</v>
      </c>
      <c r="Q145">
        <f t="shared" si="24"/>
        <v>0</v>
      </c>
      <c r="R145">
        <f t="shared" si="25"/>
        <v>0</v>
      </c>
      <c r="S145">
        <f t="shared" si="26"/>
        <v>0</v>
      </c>
    </row>
    <row r="146" spans="1:19" x14ac:dyDescent="0.35">
      <c r="A146" t="s">
        <v>282</v>
      </c>
      <c r="B146" t="s">
        <v>171</v>
      </c>
      <c r="C146" t="s">
        <v>233</v>
      </c>
      <c r="D146" t="s">
        <v>170</v>
      </c>
      <c r="E146">
        <v>0.36861320245004892</v>
      </c>
      <c r="F146">
        <v>0.32128297330080963</v>
      </c>
      <c r="G146">
        <v>0.3101038242491414</v>
      </c>
      <c r="H146">
        <v>2.1</v>
      </c>
      <c r="I146">
        <v>3.85</v>
      </c>
      <c r="J146">
        <v>3.05</v>
      </c>
      <c r="K146" t="s">
        <v>39</v>
      </c>
      <c r="L146" t="s">
        <v>39</v>
      </c>
      <c r="M146" t="s">
        <v>39</v>
      </c>
      <c r="Q146">
        <f t="shared" si="24"/>
        <v>0</v>
      </c>
      <c r="R146">
        <f t="shared" si="25"/>
        <v>3.0914068668289052E-3</v>
      </c>
      <c r="S146">
        <f t="shared" si="26"/>
        <v>0</v>
      </c>
    </row>
    <row r="147" spans="1:19" x14ac:dyDescent="0.35">
      <c r="A147" t="s">
        <v>282</v>
      </c>
      <c r="B147" t="s">
        <v>112</v>
      </c>
      <c r="C147" t="s">
        <v>64</v>
      </c>
      <c r="D147" t="s">
        <v>62</v>
      </c>
      <c r="E147">
        <v>0.66676338116499845</v>
      </c>
      <c r="F147">
        <v>0.1239264119168349</v>
      </c>
      <c r="G147">
        <v>0.20931020691816671</v>
      </c>
      <c r="H147">
        <v>1.44</v>
      </c>
      <c r="I147">
        <v>7.2</v>
      </c>
      <c r="J147">
        <v>5</v>
      </c>
      <c r="K147" t="s">
        <v>27</v>
      </c>
      <c r="L147" t="s">
        <v>27</v>
      </c>
      <c r="M147" t="s">
        <v>27</v>
      </c>
      <c r="Q147">
        <f t="shared" si="24"/>
        <v>0</v>
      </c>
      <c r="R147">
        <f t="shared" si="25"/>
        <v>0</v>
      </c>
      <c r="S147">
        <f t="shared" si="26"/>
        <v>0</v>
      </c>
    </row>
    <row r="148" spans="1:19" x14ac:dyDescent="0.35">
      <c r="A148" t="s">
        <v>282</v>
      </c>
      <c r="B148" t="s">
        <v>291</v>
      </c>
      <c r="C148" t="s">
        <v>292</v>
      </c>
      <c r="D148" t="s">
        <v>175</v>
      </c>
      <c r="E148">
        <v>0.5291929556698034</v>
      </c>
      <c r="F148">
        <v>0.19679276962237141</v>
      </c>
      <c r="G148">
        <v>0.27401427470782519</v>
      </c>
      <c r="H148">
        <v>1.75</v>
      </c>
      <c r="I148">
        <v>4.9000000000000004</v>
      </c>
      <c r="J148">
        <v>3.2</v>
      </c>
      <c r="K148" t="s">
        <v>27</v>
      </c>
      <c r="L148" t="s">
        <v>39</v>
      </c>
      <c r="M148" t="s">
        <v>39</v>
      </c>
      <c r="Q148">
        <f t="shared" si="24"/>
        <v>0</v>
      </c>
      <c r="R148">
        <f t="shared" si="25"/>
        <v>0</v>
      </c>
      <c r="S148">
        <f t="shared" si="2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2021-01-29T19:41:44Z</dcterms:modified>
</cp:coreProperties>
</file>