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oaos\Desktop\docs\github\soccer_predictor\predictor\"/>
    </mc:Choice>
  </mc:AlternateContent>
  <xr:revisionPtr revIDLastSave="0" documentId="13_ncr:1_{6F6D2BB6-35A7-4A73-97CF-D3560CC57E20}" xr6:coauthVersionLast="46" xr6:coauthVersionMax="46" xr10:uidLastSave="{00000000-0000-0000-0000-000000000000}"/>
  <bookViews>
    <workbookView xWindow="-60" yWindow="-16320" windowWidth="29040" windowHeight="15840" xr2:uid="{00000000-000D-0000-FFFF-FFFF00000000}"/>
  </bookViews>
  <sheets>
    <sheet name="Sheet" sheetId="1" r:id="rId1"/>
  </sheets>
  <definedNames>
    <definedName name="solver_adj" localSheetId="0" hidden="1">Sheet!$AB$1,Sheet!$AC$1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Sheet!$AB$1:$AC$1</definedName>
    <definedName name="solver_lhs2" localSheetId="0" hidden="1">Sheet!$AB$1:$AC$1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"""""""""""""""""""""""""""""""""""""""""""""""""""""""""""""""""""""""""""""""""""""""""""""""""""""""""""""""""""""""""""""""0,1"""""""""""""""""""""""""""""""""""""""""""""""""""""""""""""""""""""""""""""""""""""""""""""""""""""""""""""""""""""""""""""""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Sheet!$AI$2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</definedName>
    <definedName name="solver_rhs2" localSheetId="0" hidden="1">0.5</definedName>
    <definedName name="solver_rlx" localSheetId="0" hidden="1">2</definedName>
    <definedName name="solver_rsd" localSheetId="0" hidden="1">5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T2" i="1" s="1"/>
  <c r="R2" i="1"/>
  <c r="U2" i="1" s="1"/>
  <c r="S2" i="1"/>
  <c r="V2" i="1" s="1"/>
  <c r="Q3" i="1"/>
  <c r="T3" i="1" s="1"/>
  <c r="R3" i="1"/>
  <c r="S3" i="1"/>
  <c r="V3" i="1" s="1"/>
  <c r="Q4" i="1"/>
  <c r="R4" i="1"/>
  <c r="U4" i="1" s="1"/>
  <c r="S4" i="1"/>
  <c r="V4" i="1" s="1"/>
  <c r="U3" i="1"/>
  <c r="T4" i="1"/>
  <c r="AC4" i="1"/>
  <c r="AB4" i="1"/>
  <c r="AE1" i="1" l="1"/>
  <c r="AE4" i="1" s="1"/>
  <c r="Z1" i="1"/>
  <c r="AD1" i="1"/>
  <c r="AD4" i="1" s="1"/>
  <c r="AF1" i="1"/>
  <c r="AF4" i="1" s="1"/>
  <c r="Y1" i="1"/>
  <c r="AI2" i="1" l="1"/>
</calcChain>
</file>

<file path=xl/sharedStrings.xml><?xml version="1.0" encoding="utf-8"?>
<sst xmlns="http://schemas.openxmlformats.org/spreadsheetml/2006/main" count="40" uniqueCount="34">
  <si>
    <t>date</t>
  </si>
  <si>
    <t>team1</t>
  </si>
  <si>
    <t>team2</t>
  </si>
  <si>
    <t>league_id</t>
  </si>
  <si>
    <t>prob1</t>
  </si>
  <si>
    <t>prob2</t>
  </si>
  <si>
    <t>probTie</t>
  </si>
  <si>
    <t>odd1</t>
  </si>
  <si>
    <t>odd2</t>
  </si>
  <si>
    <t>oddTie</t>
  </si>
  <si>
    <t>bookmaker1</t>
  </si>
  <si>
    <t>bookmaker2</t>
  </si>
  <si>
    <t>bookmakerTie</t>
  </si>
  <si>
    <t>outcome1</t>
  </si>
  <si>
    <t>outcome2</t>
  </si>
  <si>
    <t>outcomeTie</t>
  </si>
  <si>
    <t>bankroll1</t>
  </si>
  <si>
    <t>bankroll2</t>
  </si>
  <si>
    <t>bankrollTie</t>
  </si>
  <si>
    <t>profit1</t>
  </si>
  <si>
    <t>profit2</t>
  </si>
  <si>
    <t>profitTie</t>
  </si>
  <si>
    <t>treshold =</t>
  </si>
  <si>
    <t>Tondela</t>
  </si>
  <si>
    <t>Boavista</t>
  </si>
  <si>
    <t>1864</t>
  </si>
  <si>
    <t>ROI</t>
  </si>
  <si>
    <t>N</t>
  </si>
  <si>
    <t>exp</t>
  </si>
  <si>
    <t>mult</t>
  </si>
  <si>
    <t>max</t>
  </si>
  <si>
    <t>avg1</t>
  </si>
  <si>
    <t>avg2</t>
  </si>
  <si>
    <t>cost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</si>
</sst>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5">
    <xf numFmtId="0" fontId="0" fillId="0" borderId="0" xfId="0"/>
    <xf numFmtId="9" fontId="1" fillId="0" borderId="0" xfId="1"/>
    <xf numFmtId="10" fontId="0" fillId="0" borderId="0" xfId="0" applyNumberFormat="1"/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K1" workbookViewId="0">
      <selection activeCell="W12" sqref="W12"/>
    </sheetView>
  </sheetViews>
  <sheetFormatPr defaultRowHeight="14.5" x14ac:dyDescent="0.35"/>
  <cols>
    <col min="1" max="1" width="10.453125" bestFit="1" customWidth="1"/>
    <col min="25" max="25" width="8.90625" customWidth="1"/>
    <col min="35" max="35" width="20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s="3">
        <f ca="1">(SUM(OFFSET(T2,0,0,_xlfn.FLOOR.MATH(COUNT(P2:P1048576)),3))-SUM(OFFSET(Q2,0,0,_xlfn.FLOOR.MATH(COUNT(P2:P1048576)),3))  )/(SUM(OFFSET(Q2,0,0,_xlfn.FLOOR.MATH(COUNT(P2:P1048576)),3))+0.000000000000000001)</f>
        <v>0</v>
      </c>
      <c r="Z1">
        <f ca="1">COUNTIF(OFFSET(Q2,0,0,_xlfn.FLOOR.MATH(COUNT(P2:P1048576)),3),"&gt;0")</f>
        <v>0</v>
      </c>
      <c r="AB1">
        <v>1.1029</v>
      </c>
      <c r="AC1">
        <v>0.99970999999999999</v>
      </c>
      <c r="AD1">
        <f>MAX(Q2:S1048576)</f>
        <v>0</v>
      </c>
      <c r="AE1" t="e">
        <f>SUMIF(Q2:S1048576,"&gt;0")/COUNTIF(Q2:S1048576,"&gt;0")</f>
        <v>#DIV/0!</v>
      </c>
      <c r="AF1">
        <f>AVERAGE(Q2:S1048576)</f>
        <v>0</v>
      </c>
      <c r="AH1" t="s">
        <v>22</v>
      </c>
      <c r="AI1">
        <v>0.15</v>
      </c>
    </row>
    <row r="2" spans="1:35" x14ac:dyDescent="0.35">
      <c r="A2" s="4">
        <v>43846</v>
      </c>
      <c r="B2" t="s">
        <v>23</v>
      </c>
      <c r="C2" t="s">
        <v>24</v>
      </c>
      <c r="D2" t="s">
        <v>25</v>
      </c>
      <c r="E2">
        <v>0.33300000000000002</v>
      </c>
      <c r="F2">
        <v>0.33300000000000002</v>
      </c>
      <c r="G2">
        <v>0.33300000000000002</v>
      </c>
      <c r="H2">
        <v>1.0009999999999999</v>
      </c>
      <c r="I2">
        <v>1.0009999999999999</v>
      </c>
      <c r="J2">
        <v>1.0009999999999999</v>
      </c>
      <c r="N2">
        <v>0</v>
      </c>
      <c r="O2">
        <v>0</v>
      </c>
      <c r="P2">
        <v>0</v>
      </c>
      <c r="Q2">
        <f t="shared" ref="Q2:Q4" si="0">IF((($AC$1*E2)^($AB$1))-(1-(($AC$1*E2)^($AB$1)))/(H2-1)&lt;0, 0,(($AC$1*E2)^($AB$1))-(1-(($AC$1*E2)^($AB$1)))/(H2-1))</f>
        <v>0</v>
      </c>
      <c r="R2">
        <f t="shared" ref="R2:R4" si="1">IF((($AC$1*F2)^($AB$1))-(1-(($AC$1*F2)^($AB$1)))/(I2-1)&lt;0, 0,(($AC$1*F2)^($AB$1))-(1-(($AC$1*F2)^($AB$1)))/(I2-1))</f>
        <v>0</v>
      </c>
      <c r="S2">
        <f t="shared" ref="S2:S4" si="2">IF((($AC$1*G2)^($AB$1))-(1-(($AC$1*G2)^($AB$1)))/(J2-1)&lt;0, 0,(($AC$1*G2)^($AB$1))-(1-(($AC$1*G2)^($AB$1)))/(J2-1))</f>
        <v>0</v>
      </c>
      <c r="T2">
        <f t="shared" ref="T2:V4" si="3">H2*Q2*N2</f>
        <v>0</v>
      </c>
      <c r="U2">
        <f t="shared" si="3"/>
        <v>0</v>
      </c>
      <c r="V2">
        <f t="shared" si="3"/>
        <v>0</v>
      </c>
      <c r="Y2" t="s">
        <v>26</v>
      </c>
      <c r="Z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H2" t="s">
        <v>33</v>
      </c>
      <c r="AI2" s="2">
        <f ca="1">IFERROR(Y1-IF(MAX(AB4:AF4)&gt;AI1,1000,0),-1000)</f>
        <v>-1000</v>
      </c>
    </row>
    <row r="3" spans="1:35" x14ac:dyDescent="0.35">
      <c r="A3" s="4">
        <v>43846</v>
      </c>
      <c r="B3" t="s">
        <v>23</v>
      </c>
      <c r="C3" t="s">
        <v>24</v>
      </c>
      <c r="D3" t="s">
        <v>25</v>
      </c>
      <c r="E3">
        <v>0.33300000000000002</v>
      </c>
      <c r="F3">
        <v>0.33300000000000002</v>
      </c>
      <c r="G3">
        <v>0.33300000000000002</v>
      </c>
      <c r="H3">
        <v>1.0009999999999999</v>
      </c>
      <c r="I3">
        <v>1.0009999999999999</v>
      </c>
      <c r="J3">
        <v>1.0009999999999999</v>
      </c>
      <c r="N3">
        <v>0</v>
      </c>
      <c r="O3">
        <v>0</v>
      </c>
      <c r="P3">
        <v>0</v>
      </c>
      <c r="Q3">
        <f t="shared" si="0"/>
        <v>0</v>
      </c>
      <c r="R3">
        <f t="shared" si="1"/>
        <v>0</v>
      </c>
      <c r="S3">
        <f t="shared" si="2"/>
        <v>0</v>
      </c>
      <c r="T3">
        <f t="shared" si="3"/>
        <v>0</v>
      </c>
      <c r="U3">
        <f t="shared" si="3"/>
        <v>0</v>
      </c>
      <c r="V3">
        <f t="shared" si="3"/>
        <v>0</v>
      </c>
      <c r="AB3">
        <v>1.1029</v>
      </c>
      <c r="AC3">
        <v>0.99970999999999999</v>
      </c>
      <c r="AD3">
        <v>2.6399065163984159E-2</v>
      </c>
      <c r="AE3">
        <v>2.5703867682859233E-2</v>
      </c>
      <c r="AF3">
        <v>1.5578101625975292E-3</v>
      </c>
    </row>
    <row r="4" spans="1:35" x14ac:dyDescent="0.35">
      <c r="A4" s="4">
        <v>43846</v>
      </c>
      <c r="B4" t="s">
        <v>23</v>
      </c>
      <c r="C4" t="s">
        <v>24</v>
      </c>
      <c r="D4" t="s">
        <v>25</v>
      </c>
      <c r="E4">
        <v>0.33300000000000002</v>
      </c>
      <c r="F4">
        <v>0.33300000000000002</v>
      </c>
      <c r="G4">
        <v>0.33300000000000002</v>
      </c>
      <c r="H4">
        <v>1.0009999999999999</v>
      </c>
      <c r="I4">
        <v>1.0009999999999999</v>
      </c>
      <c r="J4">
        <v>1.0009999999999999</v>
      </c>
      <c r="N4">
        <v>0</v>
      </c>
      <c r="O4">
        <v>0</v>
      </c>
      <c r="P4">
        <v>0</v>
      </c>
      <c r="Q4">
        <f t="shared" si="0"/>
        <v>0</v>
      </c>
      <c r="R4">
        <f t="shared" si="1"/>
        <v>0</v>
      </c>
      <c r="S4">
        <f t="shared" si="2"/>
        <v>0</v>
      </c>
      <c r="T4">
        <f t="shared" si="3"/>
        <v>0</v>
      </c>
      <c r="U4">
        <f t="shared" si="3"/>
        <v>0</v>
      </c>
      <c r="V4">
        <f t="shared" si="3"/>
        <v>0</v>
      </c>
      <c r="AB4" s="1">
        <f>ABS(AB1-AB3)/AB3</f>
        <v>0</v>
      </c>
      <c r="AC4" s="1">
        <f>ABS(AC1-AC3)/AC3</f>
        <v>0</v>
      </c>
      <c r="AD4" s="1">
        <f>ABS(AD1-AD3)/AD3</f>
        <v>1</v>
      </c>
      <c r="AE4" s="1" t="e">
        <f>ABS(AE1-AE3)/AE3</f>
        <v>#DIV/0!</v>
      </c>
      <c r="AF4" s="1">
        <f>ABS(AF1-AF3)/AF3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2021-01-16T20:15:06Z</dcterms:created>
  <dcterms:modified xsi:type="dcterms:W3CDTF">2021-01-29T20:05:34Z</dcterms:modified>
</cp:coreProperties>
</file>