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B124B957-B614-4C07-A4B7-9461DDDCA3D1}" xr6:coauthVersionLast="46" xr6:coauthVersionMax="46" xr10:uidLastSave="{00000000-0000-0000-0000-000000000000}"/>
  <bookViews>
    <workbookView xWindow="2280" yWindow="228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V3" i="1" s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T2" i="1"/>
  <c r="U2" i="1"/>
  <c r="V2" i="1"/>
  <c r="T3" i="1"/>
  <c r="U3" i="1"/>
  <c r="T4" i="1"/>
  <c r="U4" i="1"/>
  <c r="V4" i="1"/>
  <c r="AC4" i="1"/>
  <c r="AB4" i="1"/>
  <c r="Z1" i="1" l="1"/>
  <c r="AF1" i="1"/>
  <c r="AF4" i="1" s="1"/>
  <c r="AE1" i="1"/>
  <c r="AE4" i="1" s="1"/>
  <c r="AD1" i="1"/>
  <c r="AD4" i="1" s="1"/>
  <c r="Y1" i="1"/>
  <c r="AI2" i="1" l="1"/>
</calcChain>
</file>

<file path=xl/sharedStrings.xml><?xml version="1.0" encoding="utf-8"?>
<sst xmlns="http://schemas.openxmlformats.org/spreadsheetml/2006/main" count="690" uniqueCount="250">
  <si>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</si>
  <si>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</si>
  <si>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</si>
  <si>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</si>
  <si>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</si>
  <si>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</si>
  <si>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</si>
  <si>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</si>
  <si>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</si>
  <si>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</si>
  <si>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</si>
  <si>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</si>
  <si>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</si>
  <si>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</si>
  <si>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</si>
  <si>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</si>
  <si>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</si>
  <si>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</si>
  <si>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</si>
  <si>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</si>
  <si>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</si>
  <si>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</si>
  <si>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</si>
  <si>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Tondela</t>
  </si>
  <si>
    <t>Boavista</t>
  </si>
  <si>
    <t>1864</t>
  </si>
  <si>
    <t>ROI</t>
  </si>
  <si>
    <t>N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</si>
  <si>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</si>
  <si>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</si>
  <si>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</si>
  <si>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</si>
  <si>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</si>
  <si>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</si>
  <si>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</si>
  <si>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</si>
  <si>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</si>
  <si>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</si>
  <si>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</si>
  <si>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</si>
  <si>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</si>
  <si>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</si>
  <si>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</si>
  <si>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</si>
  <si>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</si>
  <si>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betano</t>
  </si>
  <si>
    <t>Hamburger SV</t>
  </si>
  <si>
    <t>Paderborn</t>
  </si>
  <si>
    <t>Holstein Kiel</t>
  </si>
  <si>
    <t>Braunschweig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</si>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</sst>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"/>
  <sheetViews>
    <sheetView tabSelected="1" topLeftCell="J1" workbookViewId="0">
      <selection activeCell="AI2" sqref="AI2"/>
    </sheetView>
  </sheetViews>
  <sheetFormatPr defaultRowHeight="14.5" x14ac:dyDescent="0.35"/>
  <cols>
    <col min="1" max="1" width="10.453125" bestFit="1" customWidth="1"/>
    <col min="25" max="25" width="8.90625" customWidth="1"/>
    <col min="26" max="26" width="9.36328125" bestFit="1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 ca="1">(SUM(OFFSET(T2,0,0,_xlfn.FLOOR.MATH(COUNT(P2:P1048576)),3))-SUM(OFFSET(Q2,0,0,_xlfn.FLOOR.MATH(COUNT(P2:P1048576)),3))  )/(SUM(OFFSET(Q2,0,0,_xlfn.FLOOR.MATH(COUNT(P2:P1048576)),3))+0.000000000000000001)</f>
        <v>0</v>
      </c>
      <c r="Z1" s="5">
        <f ca="1">COUNTIF(OFFSET(Q2,0,0,_xlfn.FLOOR.MATH(COUNT(P2:P1048576)),3),"&gt;0")</f>
        <v>0</v>
      </c>
      <c r="AB1">
        <v>1.1258999999999999</v>
      </c>
      <c r="AC1">
        <v>1.0072000000000001</v>
      </c>
      <c r="AD1">
        <f>MAX(Q2:S1048576)</f>
        <v>8.2583030593891882E-2</v>
      </c>
      <c r="AE1">
        <f>SUMIF(Q2:S1048576,"&gt;0")/COUNTIF(Q2:S1048576,"&gt;0")</f>
        <v>4.6145203814452883E-2</v>
      </c>
      <c r="AF1">
        <f>AVERAGE(Q2:S1048576)</f>
        <v>4.5688320608369188E-4</v>
      </c>
      <c r="AH1" t="s">
        <v>22</v>
      </c>
      <c r="AI1">
        <v>0.1</v>
      </c>
    </row>
    <row r="2" spans="1:35" x14ac:dyDescent="0.35">
      <c r="A2" s="4">
        <v>43846</v>
      </c>
      <c r="B2" t="s">
        <v>23</v>
      </c>
      <c r="C2" t="s">
        <v>24</v>
      </c>
      <c r="D2" t="s">
        <v>25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33" si="0">IF((($AC$1*E2)^($AB$1))-(1-(($AC$1*E2)^($AB$1)))/(H2-1)&lt;0, 0,(($AC$1*E2)^($AB$1))-(1-(($AC$1*E2)^($AB$1)))/(H2-1))</f>
        <v>0</v>
      </c>
      <c r="R2">
        <f t="shared" ref="R2:R33" si="1">IF((($AC$1*F2)^($AB$1))-(1-(($AC$1*F2)^($AB$1)))/(I2-1)&lt;0, 0,(($AC$1*F2)^($AB$1))-(1-(($AC$1*F2)^($AB$1)))/(I2-1))</f>
        <v>0</v>
      </c>
      <c r="S2">
        <f t="shared" ref="S2:S33" si="2">IF((($AC$1*G2)^($AB$1))-(1-(($AC$1*G2)^($AB$1)))/(J2-1)&lt;0, 0,(($AC$1*G2)^($AB$1))-(1-(($AC$1*G2)^($AB$1)))/(J2-1))</f>
        <v>0</v>
      </c>
      <c r="T2">
        <f t="shared" ref="T2:V4" si="3">H2*Q2*N2</f>
        <v>0</v>
      </c>
      <c r="U2">
        <f t="shared" si="3"/>
        <v>0</v>
      </c>
      <c r="V2">
        <f t="shared" si="3"/>
        <v>0</v>
      </c>
      <c r="Y2" t="s">
        <v>26</v>
      </c>
      <c r="Z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H2" t="s">
        <v>33</v>
      </c>
      <c r="AI2" s="2">
        <f ca="1">IFERROR(Y1-IF(MAX(AB4:AF4)&gt;AI1,1000,0),-1000)</f>
        <v>0</v>
      </c>
    </row>
    <row r="3" spans="1:35" x14ac:dyDescent="0.35">
      <c r="A3" s="4">
        <v>43846</v>
      </c>
      <c r="B3" t="s">
        <v>23</v>
      </c>
      <c r="C3" t="s">
        <v>24</v>
      </c>
      <c r="D3" t="s">
        <v>25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3"/>
        <v>0</v>
      </c>
      <c r="V3">
        <f t="shared" si="3"/>
        <v>0</v>
      </c>
      <c r="AB3">
        <v>1.1258999999999999</v>
      </c>
      <c r="AC3">
        <v>1.0072000000000001</v>
      </c>
      <c r="AD3">
        <v>8.2583030593891882E-2</v>
      </c>
      <c r="AE3">
        <v>4.6145203814452883E-2</v>
      </c>
      <c r="AF3">
        <v>4.5688320608369188E-4</v>
      </c>
    </row>
    <row r="4" spans="1:35" x14ac:dyDescent="0.35">
      <c r="A4" s="4">
        <v>43846</v>
      </c>
      <c r="B4" t="s">
        <v>23</v>
      </c>
      <c r="C4" t="s">
        <v>24</v>
      </c>
      <c r="D4" t="s">
        <v>25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3"/>
        <v>0</v>
      </c>
      <c r="V4">
        <f t="shared" si="3"/>
        <v>0</v>
      </c>
      <c r="AB4" s="1">
        <f>ABS(AB1-AB3)/AB3</f>
        <v>0</v>
      </c>
      <c r="AC4" s="1">
        <f>ABS(AC1-AC3)/AC3</f>
        <v>0</v>
      </c>
      <c r="AD4" s="1">
        <f>ABS(AD1-AD3)/AD3</f>
        <v>0</v>
      </c>
      <c r="AE4" s="1">
        <f>ABS(AE1-AE3)/AE3</f>
        <v>0</v>
      </c>
      <c r="AF4" s="1">
        <f>ABS(AF1-AF3)/AF3</f>
        <v>0</v>
      </c>
    </row>
    <row r="5" spans="1:35" x14ac:dyDescent="0.35">
      <c r="A5" t="s">
        <v>34</v>
      </c>
      <c r="B5" t="s">
        <v>35</v>
      </c>
      <c r="C5" t="s">
        <v>36</v>
      </c>
      <c r="D5" t="s">
        <v>37</v>
      </c>
      <c r="E5">
        <v>0.43294322604748009</v>
      </c>
      <c r="F5">
        <v>0.25538932948728521</v>
      </c>
      <c r="G5">
        <v>0.31166744446523481</v>
      </c>
      <c r="H5">
        <v>1.82</v>
      </c>
      <c r="I5">
        <v>3.7</v>
      </c>
      <c r="J5">
        <v>3.55</v>
      </c>
      <c r="Q5">
        <f t="shared" si="0"/>
        <v>0</v>
      </c>
      <c r="R5">
        <f t="shared" si="1"/>
        <v>0</v>
      </c>
      <c r="S5">
        <f t="shared" si="2"/>
        <v>0</v>
      </c>
    </row>
    <row r="6" spans="1:35" x14ac:dyDescent="0.35">
      <c r="A6" t="s">
        <v>34</v>
      </c>
      <c r="B6" t="s">
        <v>38</v>
      </c>
      <c r="C6" t="s">
        <v>39</v>
      </c>
      <c r="D6" t="s">
        <v>40</v>
      </c>
      <c r="E6">
        <v>0.530573709792864</v>
      </c>
      <c r="F6">
        <v>0.1992621855233363</v>
      </c>
      <c r="G6">
        <v>0.27016410468379981</v>
      </c>
      <c r="H6">
        <v>1.98</v>
      </c>
      <c r="I6">
        <v>3.65</v>
      </c>
      <c r="J6">
        <v>3.35</v>
      </c>
      <c r="Q6">
        <f t="shared" si="0"/>
        <v>0</v>
      </c>
      <c r="R6">
        <f t="shared" si="1"/>
        <v>0</v>
      </c>
      <c r="S6">
        <f t="shared" si="2"/>
        <v>0</v>
      </c>
    </row>
    <row r="7" spans="1:35" x14ac:dyDescent="0.35">
      <c r="A7" t="s">
        <v>34</v>
      </c>
      <c r="B7" t="s">
        <v>41</v>
      </c>
      <c r="C7" t="s">
        <v>42</v>
      </c>
      <c r="D7" t="s">
        <v>43</v>
      </c>
      <c r="E7">
        <v>0.36909517829544408</v>
      </c>
      <c r="F7">
        <v>0.32017420701735883</v>
      </c>
      <c r="G7">
        <v>0.31073061468719698</v>
      </c>
      <c r="H7">
        <v>2.6</v>
      </c>
      <c r="I7">
        <v>2.6</v>
      </c>
      <c r="J7">
        <v>3.2</v>
      </c>
      <c r="K7" t="s">
        <v>44</v>
      </c>
      <c r="L7" t="s">
        <v>44</v>
      </c>
      <c r="M7" t="s">
        <v>45</v>
      </c>
      <c r="Q7">
        <f t="shared" si="0"/>
        <v>0</v>
      </c>
      <c r="R7">
        <f t="shared" si="1"/>
        <v>0</v>
      </c>
      <c r="S7">
        <f t="shared" si="2"/>
        <v>0</v>
      </c>
    </row>
    <row r="8" spans="1:35" x14ac:dyDescent="0.35">
      <c r="A8" t="s">
        <v>34</v>
      </c>
      <c r="B8" t="s">
        <v>46</v>
      </c>
      <c r="C8" t="s">
        <v>47</v>
      </c>
      <c r="D8" t="s">
        <v>43</v>
      </c>
      <c r="E8">
        <v>0.44633628704719142</v>
      </c>
      <c r="F8">
        <v>0.25338198187975802</v>
      </c>
      <c r="G8">
        <v>0.30028173107305062</v>
      </c>
      <c r="H8">
        <v>1.83</v>
      </c>
      <c r="I8">
        <v>4.0999999999999996</v>
      </c>
      <c r="J8">
        <v>3.45</v>
      </c>
      <c r="K8" t="s">
        <v>45</v>
      </c>
      <c r="L8" t="s">
        <v>44</v>
      </c>
      <c r="M8" t="s">
        <v>44</v>
      </c>
      <c r="Q8">
        <f t="shared" si="0"/>
        <v>0</v>
      </c>
      <c r="R8">
        <f t="shared" si="1"/>
        <v>0</v>
      </c>
      <c r="S8">
        <f t="shared" si="2"/>
        <v>0</v>
      </c>
    </row>
    <row r="9" spans="1:35" x14ac:dyDescent="0.35">
      <c r="A9" t="s">
        <v>34</v>
      </c>
      <c r="B9" t="s">
        <v>48</v>
      </c>
      <c r="C9" t="s">
        <v>49</v>
      </c>
      <c r="D9" t="s">
        <v>43</v>
      </c>
      <c r="E9">
        <v>0.44284630517884738</v>
      </c>
      <c r="F9">
        <v>0.25373414215572421</v>
      </c>
      <c r="G9">
        <v>0.30341955266542842</v>
      </c>
      <c r="H9">
        <v>1.72</v>
      </c>
      <c r="I9">
        <v>4.5999999999999996</v>
      </c>
      <c r="J9">
        <v>3.6</v>
      </c>
      <c r="K9" t="s">
        <v>45</v>
      </c>
      <c r="L9" t="s">
        <v>44</v>
      </c>
      <c r="M9" t="s">
        <v>44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35" x14ac:dyDescent="0.35">
      <c r="A10" t="s">
        <v>34</v>
      </c>
      <c r="B10" t="s">
        <v>50</v>
      </c>
      <c r="C10" t="s">
        <v>51</v>
      </c>
      <c r="D10" t="s">
        <v>52</v>
      </c>
      <c r="E10">
        <v>0.56693394484210413</v>
      </c>
      <c r="F10">
        <v>0.1836208529456991</v>
      </c>
      <c r="G10">
        <v>0.24944520221219679</v>
      </c>
      <c r="H10">
        <v>1.57</v>
      </c>
      <c r="I10">
        <v>6</v>
      </c>
      <c r="J10">
        <v>3.95</v>
      </c>
      <c r="K10" t="s">
        <v>45</v>
      </c>
      <c r="L10" t="s">
        <v>44</v>
      </c>
      <c r="M10" t="s">
        <v>44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35" x14ac:dyDescent="0.35">
      <c r="A11" t="s">
        <v>34</v>
      </c>
      <c r="B11" t="s">
        <v>53</v>
      </c>
      <c r="C11" t="s">
        <v>54</v>
      </c>
      <c r="D11" t="s">
        <v>55</v>
      </c>
      <c r="E11">
        <v>0.50176423091936873</v>
      </c>
      <c r="F11">
        <v>0.22876905630927949</v>
      </c>
      <c r="G11">
        <v>0.26946671277135181</v>
      </c>
      <c r="H11">
        <v>1.72</v>
      </c>
      <c r="I11">
        <v>4.75</v>
      </c>
      <c r="J11">
        <v>3.65</v>
      </c>
      <c r="K11" t="s">
        <v>45</v>
      </c>
      <c r="L11" t="s">
        <v>44</v>
      </c>
      <c r="M11" t="s">
        <v>44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35" x14ac:dyDescent="0.35">
      <c r="A12" t="s">
        <v>34</v>
      </c>
      <c r="B12" t="s">
        <v>56</v>
      </c>
      <c r="C12" t="s">
        <v>57</v>
      </c>
      <c r="D12" t="s">
        <v>37</v>
      </c>
      <c r="E12">
        <v>0.42838332321628081</v>
      </c>
      <c r="F12">
        <v>0.25969568005116972</v>
      </c>
      <c r="G12">
        <v>0.31192099673254953</v>
      </c>
      <c r="H12">
        <v>1.93</v>
      </c>
      <c r="I12">
        <v>3.9</v>
      </c>
      <c r="J12">
        <v>3.35</v>
      </c>
      <c r="K12" t="s">
        <v>45</v>
      </c>
      <c r="L12" t="s">
        <v>44</v>
      </c>
      <c r="M12" t="s">
        <v>45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35" x14ac:dyDescent="0.35">
      <c r="A13" t="s">
        <v>34</v>
      </c>
      <c r="B13" t="s">
        <v>58</v>
      </c>
      <c r="C13" t="s">
        <v>59</v>
      </c>
      <c r="D13" t="s">
        <v>37</v>
      </c>
      <c r="E13">
        <v>0.43999822955749029</v>
      </c>
      <c r="F13">
        <v>0.2540955851634305</v>
      </c>
      <c r="G13">
        <v>0.30590618527907909</v>
      </c>
      <c r="H13">
        <v>1.91</v>
      </c>
      <c r="I13">
        <v>3.75</v>
      </c>
      <c r="J13">
        <v>3.4</v>
      </c>
      <c r="K13" t="s">
        <v>45</v>
      </c>
      <c r="L13" t="s">
        <v>44</v>
      </c>
      <c r="M13" t="s">
        <v>44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35" x14ac:dyDescent="0.35">
      <c r="A14" t="s">
        <v>34</v>
      </c>
      <c r="B14" t="s">
        <v>60</v>
      </c>
      <c r="C14" t="s">
        <v>61</v>
      </c>
      <c r="D14" t="s">
        <v>62</v>
      </c>
      <c r="E14">
        <v>0.21721258470131299</v>
      </c>
      <c r="F14">
        <v>0.53465433842589838</v>
      </c>
      <c r="G14">
        <v>0.24813307687278871</v>
      </c>
      <c r="H14">
        <v>4.4000000000000004</v>
      </c>
      <c r="I14">
        <v>1.93</v>
      </c>
      <c r="J14">
        <v>3.25</v>
      </c>
      <c r="K14" t="s">
        <v>45</v>
      </c>
      <c r="L14" t="s">
        <v>45</v>
      </c>
      <c r="M14" t="s">
        <v>44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35" x14ac:dyDescent="0.35">
      <c r="A15" t="s">
        <v>34</v>
      </c>
      <c r="B15" t="s">
        <v>63</v>
      </c>
      <c r="C15" t="s">
        <v>64</v>
      </c>
      <c r="D15" t="s">
        <v>65</v>
      </c>
      <c r="E15">
        <v>0.44247039738147231</v>
      </c>
      <c r="F15">
        <v>0.25339996449318669</v>
      </c>
      <c r="G15">
        <v>0.30412963812534088</v>
      </c>
      <c r="H15">
        <v>1.8</v>
      </c>
      <c r="I15">
        <v>4.05</v>
      </c>
      <c r="J15">
        <v>3.35</v>
      </c>
      <c r="K15" t="s">
        <v>45</v>
      </c>
      <c r="L15" t="s">
        <v>45</v>
      </c>
      <c r="M15" t="s">
        <v>45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35" x14ac:dyDescent="0.35">
      <c r="A16" t="s">
        <v>34</v>
      </c>
      <c r="B16" t="s">
        <v>66</v>
      </c>
      <c r="C16" t="s">
        <v>67</v>
      </c>
      <c r="D16" t="s">
        <v>65</v>
      </c>
      <c r="E16">
        <v>0.36343027984574822</v>
      </c>
      <c r="F16">
        <v>0.32735570278856668</v>
      </c>
      <c r="G16">
        <v>0.3092140173656851</v>
      </c>
      <c r="H16">
        <v>2.4</v>
      </c>
      <c r="I16">
        <v>2.85</v>
      </c>
      <c r="J16">
        <v>3</v>
      </c>
      <c r="K16" t="s">
        <v>45</v>
      </c>
      <c r="L16" t="s">
        <v>45</v>
      </c>
      <c r="M16" t="s">
        <v>45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1:19" x14ac:dyDescent="0.35">
      <c r="A17" t="s">
        <v>34</v>
      </c>
      <c r="B17" t="s">
        <v>68</v>
      </c>
      <c r="C17" t="s">
        <v>69</v>
      </c>
      <c r="D17" t="s">
        <v>70</v>
      </c>
      <c r="E17">
        <v>0.58255151982090492</v>
      </c>
      <c r="F17">
        <v>0.17195594503228259</v>
      </c>
      <c r="G17">
        <v>0.24549253514681249</v>
      </c>
      <c r="H17">
        <v>1.52</v>
      </c>
      <c r="I17">
        <v>6</v>
      </c>
      <c r="J17">
        <v>3.7</v>
      </c>
      <c r="K17" t="s">
        <v>44</v>
      </c>
      <c r="L17" t="s">
        <v>44</v>
      </c>
      <c r="M17" t="s">
        <v>44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1:19" x14ac:dyDescent="0.35">
      <c r="A18" t="s">
        <v>34</v>
      </c>
      <c r="B18" t="s">
        <v>71</v>
      </c>
      <c r="C18" t="s">
        <v>72</v>
      </c>
      <c r="D18" t="s">
        <v>73</v>
      </c>
      <c r="E18">
        <v>0.44448373783947398</v>
      </c>
      <c r="F18">
        <v>0.25784120933463361</v>
      </c>
      <c r="G18">
        <v>0.29767505282589241</v>
      </c>
      <c r="H18">
        <v>1.0009999999999999</v>
      </c>
      <c r="I18">
        <v>1.0009999999999999</v>
      </c>
      <c r="J18">
        <v>1.0009999999999999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1:19" x14ac:dyDescent="0.35">
      <c r="A19" t="s">
        <v>34</v>
      </c>
      <c r="B19" t="s">
        <v>74</v>
      </c>
      <c r="C19" t="s">
        <v>75</v>
      </c>
      <c r="D19" t="s">
        <v>65</v>
      </c>
      <c r="E19">
        <v>0.32073457241499992</v>
      </c>
      <c r="F19">
        <v>0.37800151513074609</v>
      </c>
      <c r="G19">
        <v>0.30126391245425388</v>
      </c>
      <c r="H19">
        <v>2.82</v>
      </c>
      <c r="I19">
        <v>2.27</v>
      </c>
      <c r="J19">
        <v>3.3</v>
      </c>
      <c r="K19" t="s">
        <v>45</v>
      </c>
      <c r="L19" t="s">
        <v>45</v>
      </c>
      <c r="M19" t="s">
        <v>45</v>
      </c>
      <c r="Q19">
        <f t="shared" si="0"/>
        <v>0</v>
      </c>
      <c r="R19">
        <f t="shared" si="1"/>
        <v>0</v>
      </c>
      <c r="S19">
        <f t="shared" si="2"/>
        <v>0</v>
      </c>
    </row>
    <row r="20" spans="1:19" x14ac:dyDescent="0.35">
      <c r="A20" t="s">
        <v>34</v>
      </c>
      <c r="B20" t="s">
        <v>76</v>
      </c>
      <c r="C20" t="s">
        <v>77</v>
      </c>
      <c r="D20" t="s">
        <v>65</v>
      </c>
      <c r="E20">
        <v>0.30832536399625282</v>
      </c>
      <c r="F20">
        <v>0.39352150958245241</v>
      </c>
      <c r="G20">
        <v>0.29815312642129482</v>
      </c>
      <c r="H20">
        <v>3</v>
      </c>
      <c r="I20">
        <v>2.2200000000000002</v>
      </c>
      <c r="J20">
        <v>3.15</v>
      </c>
      <c r="K20" t="s">
        <v>45</v>
      </c>
      <c r="L20" t="s">
        <v>45</v>
      </c>
      <c r="M20" t="s">
        <v>45</v>
      </c>
      <c r="Q20">
        <f t="shared" si="0"/>
        <v>0</v>
      </c>
      <c r="R20">
        <f t="shared" si="1"/>
        <v>0</v>
      </c>
      <c r="S20">
        <f t="shared" si="2"/>
        <v>0</v>
      </c>
    </row>
    <row r="21" spans="1:19" x14ac:dyDescent="0.35">
      <c r="A21" t="s">
        <v>34</v>
      </c>
      <c r="B21" t="s">
        <v>78</v>
      </c>
      <c r="C21" t="s">
        <v>79</v>
      </c>
      <c r="D21" t="s">
        <v>80</v>
      </c>
      <c r="E21">
        <v>0.21238938475639171</v>
      </c>
      <c r="F21">
        <v>0.56565186541831036</v>
      </c>
      <c r="G21">
        <v>0.22195874982529801</v>
      </c>
      <c r="H21">
        <v>3.85</v>
      </c>
      <c r="I21">
        <v>1.95</v>
      </c>
      <c r="J21">
        <v>3.65</v>
      </c>
      <c r="K21" t="s">
        <v>45</v>
      </c>
      <c r="L21" t="s">
        <v>45</v>
      </c>
      <c r="M21" t="s">
        <v>44</v>
      </c>
      <c r="Q21">
        <f t="shared" si="0"/>
        <v>0</v>
      </c>
      <c r="R21">
        <f t="shared" si="1"/>
        <v>3.683562907450999E-2</v>
      </c>
      <c r="S21">
        <f t="shared" si="2"/>
        <v>0</v>
      </c>
    </row>
    <row r="22" spans="1:19" x14ac:dyDescent="0.35">
      <c r="A22" t="s">
        <v>34</v>
      </c>
      <c r="B22" t="s">
        <v>81</v>
      </c>
      <c r="C22" t="s">
        <v>82</v>
      </c>
      <c r="D22" t="s">
        <v>83</v>
      </c>
      <c r="E22">
        <v>0.28211604645990163</v>
      </c>
      <c r="F22">
        <v>0.4387708414219666</v>
      </c>
      <c r="G22">
        <v>0.27911311211813172</v>
      </c>
      <c r="H22">
        <v>2.95</v>
      </c>
      <c r="I22">
        <v>2.35</v>
      </c>
      <c r="J22">
        <v>3.1</v>
      </c>
      <c r="K22" t="s">
        <v>44</v>
      </c>
      <c r="L22" t="s">
        <v>44</v>
      </c>
      <c r="M22" t="s">
        <v>44</v>
      </c>
      <c r="Q22">
        <f t="shared" si="0"/>
        <v>0</v>
      </c>
      <c r="R22">
        <f t="shared" si="1"/>
        <v>0</v>
      </c>
      <c r="S22">
        <f t="shared" si="2"/>
        <v>0</v>
      </c>
    </row>
    <row r="23" spans="1:19" x14ac:dyDescent="0.35">
      <c r="A23" t="s">
        <v>34</v>
      </c>
      <c r="B23" t="s">
        <v>84</v>
      </c>
      <c r="C23" t="s">
        <v>85</v>
      </c>
      <c r="D23" t="s">
        <v>83</v>
      </c>
      <c r="E23">
        <v>0.3757939187496534</v>
      </c>
      <c r="F23">
        <v>0.31613270397817628</v>
      </c>
      <c r="G23">
        <v>0.30807337727217038</v>
      </c>
      <c r="H23">
        <v>2.0499999999999998</v>
      </c>
      <c r="I23">
        <v>3.6</v>
      </c>
      <c r="J23">
        <v>3.2</v>
      </c>
      <c r="K23" t="s">
        <v>44</v>
      </c>
      <c r="L23" t="s">
        <v>44</v>
      </c>
      <c r="M23" t="s">
        <v>44</v>
      </c>
      <c r="Q23">
        <f t="shared" si="0"/>
        <v>0</v>
      </c>
      <c r="R23">
        <f t="shared" si="1"/>
        <v>0</v>
      </c>
      <c r="S23">
        <f t="shared" si="2"/>
        <v>0</v>
      </c>
    </row>
    <row r="24" spans="1:19" x14ac:dyDescent="0.35">
      <c r="A24" t="s">
        <v>34</v>
      </c>
      <c r="B24" t="s">
        <v>86</v>
      </c>
      <c r="C24" t="s">
        <v>87</v>
      </c>
      <c r="D24" t="s">
        <v>88</v>
      </c>
      <c r="E24">
        <v>0.71525995623067484</v>
      </c>
      <c r="F24">
        <v>0.1020631756790786</v>
      </c>
      <c r="G24">
        <v>0.1826768680902465</v>
      </c>
      <c r="H24">
        <v>1.26</v>
      </c>
      <c r="I24">
        <v>10.5</v>
      </c>
      <c r="J24">
        <v>6.5</v>
      </c>
      <c r="K24" t="s">
        <v>45</v>
      </c>
      <c r="L24" t="s">
        <v>45</v>
      </c>
      <c r="M24" t="s">
        <v>44</v>
      </c>
      <c r="Q24">
        <f t="shared" si="0"/>
        <v>0</v>
      </c>
      <c r="R24">
        <f t="shared" si="1"/>
        <v>0</v>
      </c>
      <c r="S24">
        <f t="shared" si="2"/>
        <v>0</v>
      </c>
    </row>
    <row r="25" spans="1:19" x14ac:dyDescent="0.35">
      <c r="A25" t="s">
        <v>34</v>
      </c>
      <c r="B25" t="s">
        <v>89</v>
      </c>
      <c r="C25" t="s">
        <v>90</v>
      </c>
      <c r="D25" t="s">
        <v>88</v>
      </c>
      <c r="E25">
        <v>0.43880606862519511</v>
      </c>
      <c r="F25">
        <v>0.26508333631977632</v>
      </c>
      <c r="G25">
        <v>0.29611059505502862</v>
      </c>
      <c r="H25">
        <v>1.78</v>
      </c>
      <c r="I25">
        <v>4.4000000000000004</v>
      </c>
      <c r="J25">
        <v>3.8</v>
      </c>
      <c r="K25" t="s">
        <v>45</v>
      </c>
      <c r="L25" t="s">
        <v>44</v>
      </c>
      <c r="M25" t="s">
        <v>45</v>
      </c>
      <c r="Q25">
        <f t="shared" si="0"/>
        <v>0</v>
      </c>
      <c r="R25">
        <f t="shared" si="1"/>
        <v>0</v>
      </c>
      <c r="S25">
        <f t="shared" si="2"/>
        <v>0</v>
      </c>
    </row>
    <row r="26" spans="1:19" x14ac:dyDescent="0.35">
      <c r="A26" t="s">
        <v>34</v>
      </c>
      <c r="B26" t="s">
        <v>91</v>
      </c>
      <c r="C26" t="s">
        <v>92</v>
      </c>
      <c r="D26" t="s">
        <v>88</v>
      </c>
      <c r="E26">
        <v>0.25182826470114472</v>
      </c>
      <c r="F26">
        <v>0.49174495631179599</v>
      </c>
      <c r="G26">
        <v>0.25642677898705918</v>
      </c>
      <c r="H26">
        <v>3.25</v>
      </c>
      <c r="I26">
        <v>2.1800000000000002</v>
      </c>
      <c r="J26">
        <v>3.8</v>
      </c>
      <c r="K26" t="s">
        <v>44</v>
      </c>
      <c r="L26" t="s">
        <v>45</v>
      </c>
      <c r="M26" t="s">
        <v>45</v>
      </c>
      <c r="Q26">
        <f t="shared" si="0"/>
        <v>0</v>
      </c>
      <c r="R26">
        <f t="shared" si="1"/>
        <v>0</v>
      </c>
      <c r="S26">
        <f t="shared" si="2"/>
        <v>0</v>
      </c>
    </row>
    <row r="27" spans="1:19" x14ac:dyDescent="0.35">
      <c r="A27" t="s">
        <v>34</v>
      </c>
      <c r="B27" t="s">
        <v>93</v>
      </c>
      <c r="C27" t="s">
        <v>94</v>
      </c>
      <c r="D27" t="s">
        <v>88</v>
      </c>
      <c r="E27">
        <v>0.73349103909269975</v>
      </c>
      <c r="F27">
        <v>9.6220887833508476E-2</v>
      </c>
      <c r="G27">
        <v>0.17028807307379171</v>
      </c>
      <c r="H27">
        <v>1.25</v>
      </c>
      <c r="I27">
        <v>10.25</v>
      </c>
      <c r="J27">
        <v>7</v>
      </c>
      <c r="K27" t="s">
        <v>45</v>
      </c>
      <c r="L27" t="s">
        <v>45</v>
      </c>
      <c r="M27" t="s">
        <v>44</v>
      </c>
      <c r="Q27">
        <f t="shared" si="0"/>
        <v>0</v>
      </c>
      <c r="R27">
        <f t="shared" si="1"/>
        <v>0</v>
      </c>
      <c r="S27">
        <f t="shared" si="2"/>
        <v>0</v>
      </c>
    </row>
    <row r="28" spans="1:19" x14ac:dyDescent="0.35">
      <c r="A28" t="s">
        <v>34</v>
      </c>
      <c r="B28" t="s">
        <v>95</v>
      </c>
      <c r="C28" t="s">
        <v>96</v>
      </c>
      <c r="D28" t="s">
        <v>88</v>
      </c>
      <c r="E28">
        <v>0.40082192918038118</v>
      </c>
      <c r="F28">
        <v>0.29017693481515572</v>
      </c>
      <c r="G28">
        <v>0.30900113600446311</v>
      </c>
      <c r="H28">
        <v>2.02</v>
      </c>
      <c r="I28">
        <v>3.6</v>
      </c>
      <c r="J28">
        <v>3.6</v>
      </c>
      <c r="K28" t="s">
        <v>45</v>
      </c>
      <c r="L28" t="s">
        <v>44</v>
      </c>
      <c r="M28" t="s">
        <v>45</v>
      </c>
      <c r="Q28">
        <f t="shared" si="0"/>
        <v>0</v>
      </c>
      <c r="R28">
        <f t="shared" si="1"/>
        <v>0</v>
      </c>
      <c r="S28">
        <f t="shared" si="2"/>
        <v>0</v>
      </c>
    </row>
    <row r="29" spans="1:19" x14ac:dyDescent="0.35">
      <c r="A29" t="s">
        <v>34</v>
      </c>
      <c r="B29" t="s">
        <v>97</v>
      </c>
      <c r="C29" t="s">
        <v>98</v>
      </c>
      <c r="D29" t="s">
        <v>55</v>
      </c>
      <c r="E29">
        <v>0.33543079493724082</v>
      </c>
      <c r="F29">
        <v>0.35891365554311982</v>
      </c>
      <c r="G29">
        <v>0.30565554951963941</v>
      </c>
      <c r="H29">
        <v>2.9</v>
      </c>
      <c r="I29">
        <v>2.5</v>
      </c>
      <c r="J29">
        <v>3.1</v>
      </c>
      <c r="K29" t="s">
        <v>44</v>
      </c>
      <c r="L29" t="s">
        <v>44</v>
      </c>
      <c r="M29" t="s">
        <v>45</v>
      </c>
      <c r="Q29">
        <f t="shared" si="0"/>
        <v>0</v>
      </c>
      <c r="R29">
        <f t="shared" si="1"/>
        <v>0</v>
      </c>
      <c r="S29">
        <f t="shared" si="2"/>
        <v>0</v>
      </c>
    </row>
    <row r="30" spans="1:19" x14ac:dyDescent="0.35">
      <c r="A30" t="s">
        <v>34</v>
      </c>
      <c r="B30" t="s">
        <v>99</v>
      </c>
      <c r="C30" t="s">
        <v>100</v>
      </c>
      <c r="D30" t="s">
        <v>73</v>
      </c>
      <c r="E30">
        <v>0.36915199912528418</v>
      </c>
      <c r="F30">
        <v>0.32327361041030039</v>
      </c>
      <c r="G30">
        <v>0.30757439046441543</v>
      </c>
      <c r="H30">
        <v>1.0009999999999999</v>
      </c>
      <c r="I30">
        <v>1.0009999999999999</v>
      </c>
      <c r="J30">
        <v>1.0009999999999999</v>
      </c>
      <c r="Q30">
        <f t="shared" si="0"/>
        <v>0</v>
      </c>
      <c r="R30">
        <f t="shared" si="1"/>
        <v>0</v>
      </c>
      <c r="S30">
        <f t="shared" si="2"/>
        <v>0</v>
      </c>
    </row>
    <row r="31" spans="1:19" x14ac:dyDescent="0.35">
      <c r="A31" t="s">
        <v>34</v>
      </c>
      <c r="B31" t="s">
        <v>101</v>
      </c>
      <c r="C31" t="s">
        <v>102</v>
      </c>
      <c r="D31" t="s">
        <v>52</v>
      </c>
      <c r="E31">
        <v>0.83091894420856638</v>
      </c>
      <c r="F31">
        <v>5.1860677496987299E-2</v>
      </c>
      <c r="G31">
        <v>0.1172203782944463</v>
      </c>
      <c r="H31">
        <v>1.1399999999999999</v>
      </c>
      <c r="I31">
        <v>25</v>
      </c>
      <c r="J31">
        <v>8.5</v>
      </c>
      <c r="K31" t="s">
        <v>45</v>
      </c>
      <c r="L31" t="s">
        <v>45</v>
      </c>
      <c r="M31" t="s">
        <v>44</v>
      </c>
      <c r="Q31">
        <f t="shared" si="0"/>
        <v>0</v>
      </c>
      <c r="R31">
        <f t="shared" si="1"/>
        <v>0</v>
      </c>
      <c r="S31">
        <f t="shared" si="2"/>
        <v>0</v>
      </c>
    </row>
    <row r="32" spans="1:19" x14ac:dyDescent="0.35">
      <c r="A32" t="s">
        <v>34</v>
      </c>
      <c r="B32" t="s">
        <v>103</v>
      </c>
      <c r="C32" t="s">
        <v>104</v>
      </c>
      <c r="D32" t="s">
        <v>70</v>
      </c>
      <c r="E32">
        <v>0.40579605161624888</v>
      </c>
      <c r="F32">
        <v>0.29636940111160859</v>
      </c>
      <c r="G32">
        <v>0.29783454727214242</v>
      </c>
      <c r="H32">
        <v>2.2000000000000002</v>
      </c>
      <c r="I32">
        <v>3.05</v>
      </c>
      <c r="J32">
        <v>3.3</v>
      </c>
      <c r="K32" t="s">
        <v>44</v>
      </c>
      <c r="L32" t="s">
        <v>44</v>
      </c>
      <c r="M32" t="s">
        <v>44</v>
      </c>
      <c r="Q32">
        <f t="shared" si="0"/>
        <v>0</v>
      </c>
      <c r="R32">
        <f t="shared" si="1"/>
        <v>0</v>
      </c>
      <c r="S32">
        <f t="shared" si="2"/>
        <v>0</v>
      </c>
    </row>
    <row r="33" spans="1:19" x14ac:dyDescent="0.35">
      <c r="A33" t="s">
        <v>34</v>
      </c>
      <c r="B33" t="s">
        <v>105</v>
      </c>
      <c r="C33" t="s">
        <v>106</v>
      </c>
      <c r="D33" t="s">
        <v>70</v>
      </c>
      <c r="E33">
        <v>0.27675617671722469</v>
      </c>
      <c r="F33">
        <v>0.44507532367464869</v>
      </c>
      <c r="G33">
        <v>0.27816849960812651</v>
      </c>
      <c r="H33">
        <v>3.45</v>
      </c>
      <c r="I33">
        <v>2.0499999999999998</v>
      </c>
      <c r="J33">
        <v>3.25</v>
      </c>
      <c r="K33" t="s">
        <v>44</v>
      </c>
      <c r="L33" t="s">
        <v>44</v>
      </c>
      <c r="M33" t="s">
        <v>44</v>
      </c>
      <c r="Q33">
        <f t="shared" si="0"/>
        <v>0</v>
      </c>
      <c r="R33">
        <f t="shared" si="1"/>
        <v>0</v>
      </c>
      <c r="S33">
        <f t="shared" si="2"/>
        <v>0</v>
      </c>
    </row>
    <row r="34" spans="1:19" x14ac:dyDescent="0.35">
      <c r="A34" t="s">
        <v>34</v>
      </c>
      <c r="B34" t="s">
        <v>107</v>
      </c>
      <c r="C34" t="s">
        <v>108</v>
      </c>
      <c r="D34" t="s">
        <v>70</v>
      </c>
      <c r="E34">
        <v>0.69747069888353141</v>
      </c>
      <c r="F34">
        <v>0.1093813113672904</v>
      </c>
      <c r="G34">
        <v>0.19314798974917821</v>
      </c>
      <c r="H34">
        <v>1.35</v>
      </c>
      <c r="I34">
        <v>7.25</v>
      </c>
      <c r="J34">
        <v>4.75</v>
      </c>
      <c r="K34" t="s">
        <v>44</v>
      </c>
      <c r="L34" t="s">
        <v>44</v>
      </c>
      <c r="M34" t="s">
        <v>44</v>
      </c>
      <c r="Q34">
        <f t="shared" ref="Q34:Q65" si="4">IF((($AC$1*E34)^($AB$1))-(1-(($AC$1*E34)^($AB$1)))/(H34-1)&lt;0, 0,(($AC$1*E34)^($AB$1))-(1-(($AC$1*E34)^($AB$1)))/(H34-1))</f>
        <v>0</v>
      </c>
      <c r="R34">
        <f t="shared" ref="R34:R65" si="5">IF((($AC$1*F34)^($AB$1))-(1-(($AC$1*F34)^($AB$1)))/(I34-1)&lt;0, 0,(($AC$1*F34)^($AB$1))-(1-(($AC$1*F34)^($AB$1)))/(I34-1))</f>
        <v>0</v>
      </c>
      <c r="S34">
        <f t="shared" ref="S34:S65" si="6">IF((($AC$1*G34)^($AB$1))-(1-(($AC$1*G34)^($AB$1)))/(J34-1)&lt;0, 0,(($AC$1*G34)^($AB$1))-(1-(($AC$1*G34)^($AB$1)))/(J34-1))</f>
        <v>0</v>
      </c>
    </row>
    <row r="35" spans="1:19" x14ac:dyDescent="0.35">
      <c r="A35" t="s">
        <v>34</v>
      </c>
      <c r="B35" t="s">
        <v>109</v>
      </c>
      <c r="C35" t="s">
        <v>110</v>
      </c>
      <c r="D35" t="s">
        <v>73</v>
      </c>
      <c r="E35">
        <v>0.39801507074349751</v>
      </c>
      <c r="F35">
        <v>0.2923791956952681</v>
      </c>
      <c r="G35">
        <v>0.3096057335612345</v>
      </c>
      <c r="H35">
        <v>1.0009999999999999</v>
      </c>
      <c r="I35">
        <v>1.0009999999999999</v>
      </c>
      <c r="J35">
        <v>1.0009999999999999</v>
      </c>
      <c r="Q35">
        <f t="shared" si="4"/>
        <v>0</v>
      </c>
      <c r="R35">
        <f t="shared" si="5"/>
        <v>0</v>
      </c>
      <c r="S35">
        <f t="shared" si="6"/>
        <v>0</v>
      </c>
    </row>
    <row r="36" spans="1:19" x14ac:dyDescent="0.35">
      <c r="A36" t="s">
        <v>34</v>
      </c>
      <c r="B36" t="s">
        <v>111</v>
      </c>
      <c r="C36" t="s">
        <v>112</v>
      </c>
      <c r="D36" t="s">
        <v>73</v>
      </c>
      <c r="E36">
        <v>0.32296804837403359</v>
      </c>
      <c r="F36">
        <v>0.37829758856899398</v>
      </c>
      <c r="G36">
        <v>0.29873436305697221</v>
      </c>
      <c r="H36">
        <v>1.0009999999999999</v>
      </c>
      <c r="I36">
        <v>1.0009999999999999</v>
      </c>
      <c r="J36">
        <v>1.0009999999999999</v>
      </c>
      <c r="Q36">
        <f t="shared" si="4"/>
        <v>0</v>
      </c>
      <c r="R36">
        <f t="shared" si="5"/>
        <v>0</v>
      </c>
      <c r="S36">
        <f t="shared" si="6"/>
        <v>0</v>
      </c>
    </row>
    <row r="37" spans="1:19" x14ac:dyDescent="0.35">
      <c r="A37" t="s">
        <v>34</v>
      </c>
      <c r="B37" t="s">
        <v>113</v>
      </c>
      <c r="C37" t="s">
        <v>114</v>
      </c>
      <c r="D37" t="s">
        <v>70</v>
      </c>
      <c r="E37">
        <v>0.45302818883543489</v>
      </c>
      <c r="F37">
        <v>0.25820725379279369</v>
      </c>
      <c r="G37">
        <v>0.28876455737177131</v>
      </c>
      <c r="H37">
        <v>1.95</v>
      </c>
      <c r="I37">
        <v>3.7</v>
      </c>
      <c r="J37">
        <v>3.3</v>
      </c>
      <c r="K37" t="s">
        <v>44</v>
      </c>
      <c r="L37" t="s">
        <v>44</v>
      </c>
      <c r="M37" t="s">
        <v>44</v>
      </c>
      <c r="Q37">
        <f t="shared" si="4"/>
        <v>0</v>
      </c>
      <c r="R37">
        <f t="shared" si="5"/>
        <v>0</v>
      </c>
      <c r="S37">
        <f t="shared" si="6"/>
        <v>0</v>
      </c>
    </row>
    <row r="38" spans="1:19" x14ac:dyDescent="0.35">
      <c r="A38" t="s">
        <v>34</v>
      </c>
      <c r="B38" t="s">
        <v>115</v>
      </c>
      <c r="C38" t="s">
        <v>116</v>
      </c>
      <c r="D38" t="s">
        <v>73</v>
      </c>
      <c r="E38">
        <v>0.41418049189746592</v>
      </c>
      <c r="F38">
        <v>0.27945496813743281</v>
      </c>
      <c r="G38">
        <v>0.30636453996510132</v>
      </c>
      <c r="H38">
        <v>1.0009999999999999</v>
      </c>
      <c r="I38">
        <v>1.0009999999999999</v>
      </c>
      <c r="J38">
        <v>1.0009999999999999</v>
      </c>
      <c r="Q38">
        <f t="shared" si="4"/>
        <v>0</v>
      </c>
      <c r="R38">
        <f t="shared" si="5"/>
        <v>0</v>
      </c>
      <c r="S38">
        <f t="shared" si="6"/>
        <v>0</v>
      </c>
    </row>
    <row r="39" spans="1:19" x14ac:dyDescent="0.35">
      <c r="A39" t="s">
        <v>34</v>
      </c>
      <c r="B39" t="s">
        <v>117</v>
      </c>
      <c r="C39" t="s">
        <v>118</v>
      </c>
      <c r="D39" t="s">
        <v>73</v>
      </c>
      <c r="E39">
        <v>0.35849996878223211</v>
      </c>
      <c r="F39">
        <v>0.33103553105821443</v>
      </c>
      <c r="G39">
        <v>0.31046450015955351</v>
      </c>
      <c r="H39">
        <v>1.0009999999999999</v>
      </c>
      <c r="I39">
        <v>1.0009999999999999</v>
      </c>
      <c r="J39">
        <v>1.0009999999999999</v>
      </c>
      <c r="Q39">
        <f t="shared" si="4"/>
        <v>0</v>
      </c>
      <c r="R39">
        <f t="shared" si="5"/>
        <v>0</v>
      </c>
      <c r="S39">
        <f t="shared" si="6"/>
        <v>0</v>
      </c>
    </row>
    <row r="40" spans="1:19" x14ac:dyDescent="0.35">
      <c r="A40" t="s">
        <v>34</v>
      </c>
      <c r="B40" t="s">
        <v>119</v>
      </c>
      <c r="C40" t="s">
        <v>120</v>
      </c>
      <c r="D40" t="s">
        <v>73</v>
      </c>
      <c r="E40">
        <v>0.461789461301363</v>
      </c>
      <c r="F40">
        <v>0.2417301486262563</v>
      </c>
      <c r="G40">
        <v>0.29648039007238081</v>
      </c>
      <c r="H40">
        <v>1.0009999999999999</v>
      </c>
      <c r="I40">
        <v>1.0009999999999999</v>
      </c>
      <c r="J40">
        <v>1.0009999999999999</v>
      </c>
      <c r="Q40">
        <f t="shared" si="4"/>
        <v>0</v>
      </c>
      <c r="R40">
        <f t="shared" si="5"/>
        <v>0</v>
      </c>
      <c r="S40">
        <f t="shared" si="6"/>
        <v>0</v>
      </c>
    </row>
    <row r="41" spans="1:19" x14ac:dyDescent="0.35">
      <c r="A41" t="s">
        <v>34</v>
      </c>
      <c r="B41" t="s">
        <v>121</v>
      </c>
      <c r="C41" t="s">
        <v>122</v>
      </c>
      <c r="D41" t="s">
        <v>70</v>
      </c>
      <c r="E41">
        <v>0.45898973257275061</v>
      </c>
      <c r="F41">
        <v>0.25932405933927422</v>
      </c>
      <c r="G41">
        <v>0.28168620808797518</v>
      </c>
      <c r="H41">
        <v>1.95</v>
      </c>
      <c r="I41">
        <v>3.4</v>
      </c>
      <c r="J41">
        <v>3.6</v>
      </c>
      <c r="K41" t="s">
        <v>44</v>
      </c>
      <c r="L41" t="s">
        <v>44</v>
      </c>
      <c r="M41" t="s">
        <v>44</v>
      </c>
      <c r="Q41">
        <f t="shared" si="4"/>
        <v>0</v>
      </c>
      <c r="R41">
        <f t="shared" si="5"/>
        <v>0</v>
      </c>
      <c r="S41">
        <f t="shared" si="6"/>
        <v>0</v>
      </c>
    </row>
    <row r="42" spans="1:19" x14ac:dyDescent="0.35">
      <c r="A42" t="s">
        <v>34</v>
      </c>
      <c r="B42" t="s">
        <v>123</v>
      </c>
      <c r="C42" t="s">
        <v>124</v>
      </c>
      <c r="D42" t="s">
        <v>55</v>
      </c>
      <c r="E42">
        <v>0.27935915022805419</v>
      </c>
      <c r="F42">
        <v>0.43543813441044987</v>
      </c>
      <c r="G42">
        <v>0.28520271536149577</v>
      </c>
      <c r="H42">
        <v>3.25</v>
      </c>
      <c r="I42">
        <v>2.2999999999999998</v>
      </c>
      <c r="J42">
        <v>3.05</v>
      </c>
      <c r="K42" t="s">
        <v>44</v>
      </c>
      <c r="L42" t="s">
        <v>45</v>
      </c>
      <c r="M42" t="s">
        <v>44</v>
      </c>
      <c r="Q42">
        <f t="shared" si="4"/>
        <v>0</v>
      </c>
      <c r="R42">
        <f t="shared" si="5"/>
        <v>0</v>
      </c>
      <c r="S42">
        <f t="shared" si="6"/>
        <v>0</v>
      </c>
    </row>
    <row r="43" spans="1:19" x14ac:dyDescent="0.35">
      <c r="A43" t="s">
        <v>34</v>
      </c>
      <c r="B43" t="s">
        <v>125</v>
      </c>
      <c r="C43" t="s">
        <v>126</v>
      </c>
      <c r="D43" t="s">
        <v>70</v>
      </c>
      <c r="E43">
        <v>0.30281650349766981</v>
      </c>
      <c r="F43">
        <v>0.40698252264854151</v>
      </c>
      <c r="G43">
        <v>0.29020097385378879</v>
      </c>
      <c r="H43">
        <v>3.05</v>
      </c>
      <c r="I43">
        <v>2.35</v>
      </c>
      <c r="J43">
        <v>3</v>
      </c>
      <c r="K43" t="s">
        <v>44</v>
      </c>
      <c r="L43" t="s">
        <v>44</v>
      </c>
      <c r="M43" t="s">
        <v>44</v>
      </c>
      <c r="Q43">
        <f t="shared" si="4"/>
        <v>0</v>
      </c>
      <c r="R43">
        <f t="shared" si="5"/>
        <v>0</v>
      </c>
      <c r="S43">
        <f t="shared" si="6"/>
        <v>0</v>
      </c>
    </row>
    <row r="44" spans="1:19" x14ac:dyDescent="0.35">
      <c r="A44" t="s">
        <v>34</v>
      </c>
      <c r="B44" t="s">
        <v>127</v>
      </c>
      <c r="C44" t="s">
        <v>128</v>
      </c>
      <c r="D44" t="s">
        <v>70</v>
      </c>
      <c r="E44">
        <v>0.34365097708853432</v>
      </c>
      <c r="F44">
        <v>0.36155808790400468</v>
      </c>
      <c r="G44">
        <v>0.29479093500746101</v>
      </c>
      <c r="H44">
        <v>2.7</v>
      </c>
      <c r="I44">
        <v>2.4</v>
      </c>
      <c r="J44">
        <v>3.35</v>
      </c>
      <c r="K44" t="s">
        <v>44</v>
      </c>
      <c r="L44" t="s">
        <v>44</v>
      </c>
      <c r="M44" t="s">
        <v>44</v>
      </c>
      <c r="Q44">
        <f t="shared" si="4"/>
        <v>0</v>
      </c>
      <c r="R44">
        <f t="shared" si="5"/>
        <v>0</v>
      </c>
      <c r="S44">
        <f t="shared" si="6"/>
        <v>0</v>
      </c>
    </row>
    <row r="45" spans="1:19" x14ac:dyDescent="0.35">
      <c r="A45" t="s">
        <v>34</v>
      </c>
      <c r="B45" t="s">
        <v>129</v>
      </c>
      <c r="C45" t="s">
        <v>130</v>
      </c>
      <c r="D45" t="s">
        <v>73</v>
      </c>
      <c r="E45">
        <v>0.35612042436150199</v>
      </c>
      <c r="F45">
        <v>0.33580132088024922</v>
      </c>
      <c r="G45">
        <v>0.30807825475824879</v>
      </c>
      <c r="H45">
        <v>1.0009999999999999</v>
      </c>
      <c r="I45">
        <v>1.0009999999999999</v>
      </c>
      <c r="J45">
        <v>1.0009999999999999</v>
      </c>
      <c r="Q45">
        <f t="shared" si="4"/>
        <v>0</v>
      </c>
      <c r="R45">
        <f t="shared" si="5"/>
        <v>0</v>
      </c>
      <c r="S45">
        <f t="shared" si="6"/>
        <v>0</v>
      </c>
    </row>
    <row r="46" spans="1:19" x14ac:dyDescent="0.35">
      <c r="A46" t="s">
        <v>34</v>
      </c>
      <c r="B46" t="s">
        <v>131</v>
      </c>
      <c r="C46" t="s">
        <v>132</v>
      </c>
      <c r="D46" t="s">
        <v>52</v>
      </c>
      <c r="E46">
        <v>0.32949637145661631</v>
      </c>
      <c r="F46">
        <v>0.37285517207932312</v>
      </c>
      <c r="G46">
        <v>0.29764845646406052</v>
      </c>
      <c r="H46">
        <v>3.05</v>
      </c>
      <c r="I46">
        <v>2.62</v>
      </c>
      <c r="J46">
        <v>3.05</v>
      </c>
      <c r="K46" t="s">
        <v>45</v>
      </c>
      <c r="L46" t="s">
        <v>45</v>
      </c>
      <c r="M46" t="s">
        <v>44</v>
      </c>
      <c r="Q46">
        <f t="shared" si="4"/>
        <v>0</v>
      </c>
      <c r="R46">
        <f t="shared" si="5"/>
        <v>0</v>
      </c>
      <c r="S46">
        <f t="shared" si="6"/>
        <v>0</v>
      </c>
    </row>
    <row r="47" spans="1:19" x14ac:dyDescent="0.35">
      <c r="A47" t="s">
        <v>34</v>
      </c>
      <c r="B47" t="s">
        <v>133</v>
      </c>
      <c r="C47" t="s">
        <v>134</v>
      </c>
      <c r="D47" t="s">
        <v>55</v>
      </c>
      <c r="E47">
        <v>0.32912075934282209</v>
      </c>
      <c r="F47">
        <v>0.36660334494185598</v>
      </c>
      <c r="G47">
        <v>0.30427589571532188</v>
      </c>
      <c r="H47">
        <v>2.9</v>
      </c>
      <c r="I47">
        <v>2.65</v>
      </c>
      <c r="J47">
        <v>2.92</v>
      </c>
      <c r="K47" t="s">
        <v>44</v>
      </c>
      <c r="L47" t="s">
        <v>44</v>
      </c>
      <c r="M47" t="s">
        <v>45</v>
      </c>
      <c r="Q47">
        <f t="shared" si="4"/>
        <v>0</v>
      </c>
      <c r="R47">
        <f t="shared" si="5"/>
        <v>0</v>
      </c>
      <c r="S47">
        <f t="shared" si="6"/>
        <v>0</v>
      </c>
    </row>
    <row r="48" spans="1:19" x14ac:dyDescent="0.35">
      <c r="A48" t="s">
        <v>34</v>
      </c>
      <c r="B48" t="s">
        <v>135</v>
      </c>
      <c r="C48" t="s">
        <v>136</v>
      </c>
      <c r="D48" t="s">
        <v>70</v>
      </c>
      <c r="E48">
        <v>0.42874141663636378</v>
      </c>
      <c r="F48">
        <v>0.27118323644352038</v>
      </c>
      <c r="G48">
        <v>0.30007534692011573</v>
      </c>
      <c r="H48">
        <v>2.1</v>
      </c>
      <c r="I48">
        <v>3.55</v>
      </c>
      <c r="J48">
        <v>3.05</v>
      </c>
      <c r="K48" t="s">
        <v>44</v>
      </c>
      <c r="L48" t="s">
        <v>44</v>
      </c>
      <c r="M48" t="s">
        <v>44</v>
      </c>
      <c r="Q48">
        <f t="shared" si="4"/>
        <v>0</v>
      </c>
      <c r="R48">
        <f t="shared" si="5"/>
        <v>0</v>
      </c>
      <c r="S48">
        <f t="shared" si="6"/>
        <v>0</v>
      </c>
    </row>
    <row r="49" spans="1:19" x14ac:dyDescent="0.35">
      <c r="A49" t="s">
        <v>34</v>
      </c>
      <c r="B49" t="s">
        <v>137</v>
      </c>
      <c r="C49" t="s">
        <v>138</v>
      </c>
      <c r="D49" t="s">
        <v>55</v>
      </c>
      <c r="E49">
        <v>0.4610719646239409</v>
      </c>
      <c r="F49">
        <v>0.24715671653367699</v>
      </c>
      <c r="G49">
        <v>0.29177131884238189</v>
      </c>
      <c r="H49">
        <v>1.83</v>
      </c>
      <c r="I49">
        <v>4.45</v>
      </c>
      <c r="J49">
        <v>3.3</v>
      </c>
      <c r="K49" t="s">
        <v>44</v>
      </c>
      <c r="L49" t="s">
        <v>44</v>
      </c>
      <c r="M49" t="s">
        <v>44</v>
      </c>
      <c r="Q49">
        <f t="shared" si="4"/>
        <v>0</v>
      </c>
      <c r="R49">
        <f t="shared" si="5"/>
        <v>0</v>
      </c>
      <c r="S49">
        <f t="shared" si="6"/>
        <v>0</v>
      </c>
    </row>
    <row r="50" spans="1:19" x14ac:dyDescent="0.35">
      <c r="A50" t="s">
        <v>34</v>
      </c>
      <c r="B50" t="s">
        <v>139</v>
      </c>
      <c r="C50" t="s">
        <v>140</v>
      </c>
      <c r="D50" t="s">
        <v>73</v>
      </c>
      <c r="E50">
        <v>0.4298585399069485</v>
      </c>
      <c r="F50">
        <v>0.26476975753546073</v>
      </c>
      <c r="G50">
        <v>0.30537170255759077</v>
      </c>
      <c r="H50">
        <v>1.0009999999999999</v>
      </c>
      <c r="I50">
        <v>1.0009999999999999</v>
      </c>
      <c r="J50">
        <v>1.0009999999999999</v>
      </c>
      <c r="Q50">
        <f t="shared" si="4"/>
        <v>0</v>
      </c>
      <c r="R50">
        <f t="shared" si="5"/>
        <v>0</v>
      </c>
      <c r="S50">
        <f t="shared" si="6"/>
        <v>0</v>
      </c>
    </row>
    <row r="51" spans="1:19" x14ac:dyDescent="0.35">
      <c r="A51" t="s">
        <v>34</v>
      </c>
      <c r="B51" t="s">
        <v>141</v>
      </c>
      <c r="C51" t="s">
        <v>142</v>
      </c>
      <c r="D51" t="s">
        <v>52</v>
      </c>
      <c r="E51">
        <v>0.28289494501472101</v>
      </c>
      <c r="F51">
        <v>0.43965669176151451</v>
      </c>
      <c r="G51">
        <v>0.27744836322376459</v>
      </c>
      <c r="H51">
        <v>3.45</v>
      </c>
      <c r="I51">
        <v>2.25</v>
      </c>
      <c r="J51">
        <v>3.25</v>
      </c>
      <c r="K51" t="s">
        <v>44</v>
      </c>
      <c r="L51" t="s">
        <v>44</v>
      </c>
      <c r="M51" t="s">
        <v>45</v>
      </c>
      <c r="Q51">
        <f t="shared" si="4"/>
        <v>0</v>
      </c>
      <c r="R51">
        <f t="shared" si="5"/>
        <v>0</v>
      </c>
      <c r="S51">
        <f t="shared" si="6"/>
        <v>0</v>
      </c>
    </row>
    <row r="52" spans="1:19" x14ac:dyDescent="0.35">
      <c r="A52" t="s">
        <v>34</v>
      </c>
      <c r="B52" t="s">
        <v>143</v>
      </c>
      <c r="C52" t="s">
        <v>144</v>
      </c>
      <c r="D52" t="s">
        <v>55</v>
      </c>
      <c r="E52">
        <v>0.38408493863547272</v>
      </c>
      <c r="F52">
        <v>0.30599976190288802</v>
      </c>
      <c r="G52">
        <v>0.30991529946163932</v>
      </c>
      <c r="H52">
        <v>2.2999999999999998</v>
      </c>
      <c r="I52">
        <v>3.35</v>
      </c>
      <c r="J52">
        <v>3</v>
      </c>
      <c r="K52" t="s">
        <v>44</v>
      </c>
      <c r="L52" t="s">
        <v>44</v>
      </c>
      <c r="M52" t="s">
        <v>44</v>
      </c>
      <c r="Q52">
        <f t="shared" si="4"/>
        <v>0</v>
      </c>
      <c r="R52">
        <f t="shared" si="5"/>
        <v>0</v>
      </c>
      <c r="S52">
        <f t="shared" si="6"/>
        <v>0</v>
      </c>
    </row>
    <row r="53" spans="1:19" x14ac:dyDescent="0.35">
      <c r="A53" t="s">
        <v>34</v>
      </c>
      <c r="B53" t="s">
        <v>145</v>
      </c>
      <c r="C53" t="s">
        <v>146</v>
      </c>
      <c r="D53" t="s">
        <v>55</v>
      </c>
      <c r="E53">
        <v>0.69913572500305876</v>
      </c>
      <c r="F53">
        <v>0.1086954405298817</v>
      </c>
      <c r="G53">
        <v>0.19216883446705951</v>
      </c>
      <c r="H53">
        <v>1.34</v>
      </c>
      <c r="I53">
        <v>8.25</v>
      </c>
      <c r="J53">
        <v>5.25</v>
      </c>
      <c r="K53" t="s">
        <v>45</v>
      </c>
      <c r="L53" t="s">
        <v>44</v>
      </c>
      <c r="M53" t="s">
        <v>44</v>
      </c>
      <c r="Q53">
        <f t="shared" si="4"/>
        <v>0</v>
      </c>
      <c r="R53">
        <f t="shared" si="5"/>
        <v>0</v>
      </c>
      <c r="S53">
        <f t="shared" si="6"/>
        <v>0</v>
      </c>
    </row>
    <row r="54" spans="1:19" x14ac:dyDescent="0.35">
      <c r="A54" t="s">
        <v>34</v>
      </c>
      <c r="B54" t="s">
        <v>147</v>
      </c>
      <c r="C54" t="s">
        <v>148</v>
      </c>
      <c r="D54" t="s">
        <v>55</v>
      </c>
      <c r="E54">
        <v>0.4740819707710458</v>
      </c>
      <c r="F54">
        <v>0.24040804262811469</v>
      </c>
      <c r="G54">
        <v>0.28550998660083948</v>
      </c>
      <c r="H54">
        <v>1.83</v>
      </c>
      <c r="I54">
        <v>4.55</v>
      </c>
      <c r="J54">
        <v>3.35</v>
      </c>
      <c r="K54" t="s">
        <v>45</v>
      </c>
      <c r="L54" t="s">
        <v>44</v>
      </c>
      <c r="M54" t="s">
        <v>44</v>
      </c>
      <c r="Q54">
        <f t="shared" si="4"/>
        <v>0</v>
      </c>
      <c r="R54">
        <f t="shared" si="5"/>
        <v>0</v>
      </c>
      <c r="S54">
        <f t="shared" si="6"/>
        <v>0</v>
      </c>
    </row>
    <row r="55" spans="1:19" x14ac:dyDescent="0.35">
      <c r="A55" t="s">
        <v>34</v>
      </c>
      <c r="B55" t="s">
        <v>149</v>
      </c>
      <c r="C55" t="s">
        <v>150</v>
      </c>
      <c r="D55" t="s">
        <v>70</v>
      </c>
      <c r="E55">
        <v>0.39643838255021918</v>
      </c>
      <c r="F55">
        <v>0.303234660246329</v>
      </c>
      <c r="G55">
        <v>0.30032695720345182</v>
      </c>
      <c r="H55">
        <v>2.2999999999999998</v>
      </c>
      <c r="I55">
        <v>2.75</v>
      </c>
      <c r="J55">
        <v>3.45</v>
      </c>
      <c r="K55" t="s">
        <v>44</v>
      </c>
      <c r="L55" t="s">
        <v>44</v>
      </c>
      <c r="M55" t="s">
        <v>44</v>
      </c>
      <c r="Q55">
        <f t="shared" si="4"/>
        <v>0</v>
      </c>
      <c r="R55">
        <f t="shared" si="5"/>
        <v>0</v>
      </c>
      <c r="S55">
        <f t="shared" si="6"/>
        <v>0</v>
      </c>
    </row>
    <row r="56" spans="1:19" x14ac:dyDescent="0.35">
      <c r="A56" t="s">
        <v>34</v>
      </c>
      <c r="B56" t="s">
        <v>151</v>
      </c>
      <c r="C56" t="s">
        <v>152</v>
      </c>
      <c r="D56" t="s">
        <v>70</v>
      </c>
      <c r="E56">
        <v>0.46260166292083349</v>
      </c>
      <c r="F56">
        <v>0.25322403047967018</v>
      </c>
      <c r="G56">
        <v>0.28417430659949627</v>
      </c>
      <c r="H56">
        <v>2.1</v>
      </c>
      <c r="I56">
        <v>3.4</v>
      </c>
      <c r="J56">
        <v>3.2</v>
      </c>
      <c r="K56" t="s">
        <v>44</v>
      </c>
      <c r="L56" t="s">
        <v>44</v>
      </c>
      <c r="M56" t="s">
        <v>44</v>
      </c>
      <c r="Q56">
        <f t="shared" si="4"/>
        <v>0</v>
      </c>
      <c r="R56">
        <f t="shared" si="5"/>
        <v>0</v>
      </c>
      <c r="S56">
        <f t="shared" si="6"/>
        <v>0</v>
      </c>
    </row>
    <row r="57" spans="1:19" x14ac:dyDescent="0.35">
      <c r="A57" t="s">
        <v>34</v>
      </c>
      <c r="B57" t="s">
        <v>153</v>
      </c>
      <c r="C57" t="s">
        <v>154</v>
      </c>
      <c r="D57" t="s">
        <v>73</v>
      </c>
      <c r="E57">
        <v>0.40968507830678991</v>
      </c>
      <c r="F57">
        <v>0.27886800907645731</v>
      </c>
      <c r="G57">
        <v>0.31144691261675278</v>
      </c>
      <c r="H57">
        <v>1.0009999999999999</v>
      </c>
      <c r="I57">
        <v>1.0009999999999999</v>
      </c>
      <c r="J57">
        <v>1.0009999999999999</v>
      </c>
      <c r="Q57">
        <f t="shared" si="4"/>
        <v>0</v>
      </c>
      <c r="R57">
        <f t="shared" si="5"/>
        <v>0</v>
      </c>
      <c r="S57">
        <f t="shared" si="6"/>
        <v>0</v>
      </c>
    </row>
    <row r="58" spans="1:19" x14ac:dyDescent="0.35">
      <c r="A58" t="s">
        <v>34</v>
      </c>
      <c r="B58" t="s">
        <v>155</v>
      </c>
      <c r="C58" t="s">
        <v>156</v>
      </c>
      <c r="D58" t="s">
        <v>65</v>
      </c>
      <c r="E58">
        <v>0.43538305841837038</v>
      </c>
      <c r="F58">
        <v>0.2572640308883874</v>
      </c>
      <c r="G58">
        <v>0.30735291069324222</v>
      </c>
      <c r="H58">
        <v>1.87</v>
      </c>
      <c r="I58">
        <v>3.75</v>
      </c>
      <c r="J58">
        <v>3.4</v>
      </c>
      <c r="K58" t="s">
        <v>45</v>
      </c>
      <c r="L58" t="s">
        <v>45</v>
      </c>
      <c r="M58" t="s">
        <v>45</v>
      </c>
      <c r="Q58">
        <f t="shared" si="4"/>
        <v>0</v>
      </c>
      <c r="R58">
        <f t="shared" si="5"/>
        <v>0</v>
      </c>
      <c r="S58">
        <f t="shared" si="6"/>
        <v>0</v>
      </c>
    </row>
    <row r="59" spans="1:19" x14ac:dyDescent="0.35">
      <c r="A59" t="s">
        <v>34</v>
      </c>
      <c r="B59" t="s">
        <v>157</v>
      </c>
      <c r="C59" t="s">
        <v>158</v>
      </c>
      <c r="D59" t="s">
        <v>159</v>
      </c>
      <c r="E59">
        <v>0.23084720350424201</v>
      </c>
      <c r="F59">
        <v>0.51831818730541024</v>
      </c>
      <c r="G59">
        <v>0.25083460919034772</v>
      </c>
      <c r="H59">
        <v>4.5</v>
      </c>
      <c r="I59">
        <v>1.68</v>
      </c>
      <c r="J59">
        <v>3.65</v>
      </c>
      <c r="K59" t="s">
        <v>44</v>
      </c>
      <c r="L59" t="s">
        <v>44</v>
      </c>
      <c r="M59" t="s">
        <v>44</v>
      </c>
      <c r="Q59">
        <f t="shared" si="4"/>
        <v>0</v>
      </c>
      <c r="R59">
        <f t="shared" si="5"/>
        <v>0</v>
      </c>
      <c r="S59">
        <f t="shared" si="6"/>
        <v>0</v>
      </c>
    </row>
    <row r="60" spans="1:19" x14ac:dyDescent="0.35">
      <c r="A60" t="s">
        <v>34</v>
      </c>
      <c r="B60" t="s">
        <v>160</v>
      </c>
      <c r="C60" t="s">
        <v>161</v>
      </c>
      <c r="D60" t="s">
        <v>55</v>
      </c>
      <c r="E60">
        <v>0.3638472332146781</v>
      </c>
      <c r="F60">
        <v>0.32727809903077337</v>
      </c>
      <c r="G60">
        <v>0.30887466775454853</v>
      </c>
      <c r="H60">
        <v>2.4500000000000002</v>
      </c>
      <c r="I60">
        <v>2.95</v>
      </c>
      <c r="J60">
        <v>3.1</v>
      </c>
      <c r="K60" t="s">
        <v>44</v>
      </c>
      <c r="L60" t="s">
        <v>44</v>
      </c>
      <c r="M60" t="s">
        <v>44</v>
      </c>
      <c r="Q60">
        <f t="shared" si="4"/>
        <v>0</v>
      </c>
      <c r="R60">
        <f t="shared" si="5"/>
        <v>0</v>
      </c>
      <c r="S60">
        <f t="shared" si="6"/>
        <v>0</v>
      </c>
    </row>
    <row r="61" spans="1:19" x14ac:dyDescent="0.35">
      <c r="A61" t="s">
        <v>34</v>
      </c>
      <c r="B61" t="s">
        <v>162</v>
      </c>
      <c r="C61" t="s">
        <v>163</v>
      </c>
      <c r="D61" t="s">
        <v>164</v>
      </c>
      <c r="E61">
        <v>0.47417737553083239</v>
      </c>
      <c r="F61">
        <v>0.2235280431446765</v>
      </c>
      <c r="G61">
        <v>0.30229458132449122</v>
      </c>
      <c r="H61">
        <v>1.75</v>
      </c>
      <c r="I61">
        <v>5.25</v>
      </c>
      <c r="J61">
        <v>3.3</v>
      </c>
      <c r="K61" t="s">
        <v>45</v>
      </c>
      <c r="L61" t="s">
        <v>44</v>
      </c>
      <c r="M61" t="s">
        <v>44</v>
      </c>
      <c r="Q61">
        <f t="shared" si="4"/>
        <v>0</v>
      </c>
      <c r="R61">
        <f t="shared" si="5"/>
        <v>0</v>
      </c>
      <c r="S61">
        <f t="shared" si="6"/>
        <v>0</v>
      </c>
    </row>
    <row r="62" spans="1:19" x14ac:dyDescent="0.35">
      <c r="A62" t="s">
        <v>34</v>
      </c>
      <c r="B62" t="s">
        <v>165</v>
      </c>
      <c r="C62" t="s">
        <v>166</v>
      </c>
      <c r="D62" t="s">
        <v>55</v>
      </c>
      <c r="E62">
        <v>0.30019433776164373</v>
      </c>
      <c r="F62">
        <v>0.40421154512725999</v>
      </c>
      <c r="G62">
        <v>0.2955941171110964</v>
      </c>
      <c r="H62">
        <v>3.15</v>
      </c>
      <c r="I62">
        <v>2.2999999999999998</v>
      </c>
      <c r="J62">
        <v>3.1</v>
      </c>
      <c r="K62" t="s">
        <v>44</v>
      </c>
      <c r="L62" t="s">
        <v>44</v>
      </c>
      <c r="M62" t="s">
        <v>44</v>
      </c>
      <c r="Q62">
        <f t="shared" si="4"/>
        <v>0</v>
      </c>
      <c r="R62">
        <f t="shared" si="5"/>
        <v>0</v>
      </c>
      <c r="S62">
        <f t="shared" si="6"/>
        <v>0</v>
      </c>
    </row>
    <row r="63" spans="1:19" x14ac:dyDescent="0.35">
      <c r="A63" t="s">
        <v>34</v>
      </c>
      <c r="B63" t="s">
        <v>167</v>
      </c>
      <c r="C63" t="s">
        <v>168</v>
      </c>
      <c r="D63" t="s">
        <v>159</v>
      </c>
      <c r="E63">
        <v>0.35937477288961378</v>
      </c>
      <c r="F63">
        <v>0.33472898818481472</v>
      </c>
      <c r="G63">
        <v>0.30589623892557138</v>
      </c>
      <c r="H63">
        <v>2.5499999999999998</v>
      </c>
      <c r="I63">
        <v>2.85</v>
      </c>
      <c r="J63">
        <v>2.9</v>
      </c>
      <c r="K63" t="s">
        <v>44</v>
      </c>
      <c r="L63" t="s">
        <v>44</v>
      </c>
      <c r="M63" t="s">
        <v>44</v>
      </c>
      <c r="Q63">
        <f t="shared" si="4"/>
        <v>0</v>
      </c>
      <c r="R63">
        <f t="shared" si="5"/>
        <v>0</v>
      </c>
      <c r="S63">
        <f t="shared" si="6"/>
        <v>0</v>
      </c>
    </row>
    <row r="64" spans="1:19" x14ac:dyDescent="0.35">
      <c r="A64" t="s">
        <v>34</v>
      </c>
      <c r="B64" t="s">
        <v>169</v>
      </c>
      <c r="C64" t="s">
        <v>170</v>
      </c>
      <c r="D64" t="s">
        <v>159</v>
      </c>
      <c r="E64">
        <v>0.70237308622826344</v>
      </c>
      <c r="F64">
        <v>0.1091771659292486</v>
      </c>
      <c r="G64">
        <v>0.188449747842488</v>
      </c>
      <c r="H64">
        <v>1.31</v>
      </c>
      <c r="I64">
        <v>8</v>
      </c>
      <c r="J64">
        <v>5.25</v>
      </c>
      <c r="K64" t="s">
        <v>45</v>
      </c>
      <c r="L64" t="s">
        <v>44</v>
      </c>
      <c r="M64" t="s">
        <v>44</v>
      </c>
      <c r="Q64">
        <f t="shared" si="4"/>
        <v>0</v>
      </c>
      <c r="R64">
        <f t="shared" si="5"/>
        <v>0</v>
      </c>
      <c r="S64">
        <f t="shared" si="6"/>
        <v>0</v>
      </c>
    </row>
    <row r="65" spans="1:19" x14ac:dyDescent="0.35">
      <c r="A65" t="s">
        <v>34</v>
      </c>
      <c r="B65" t="s">
        <v>171</v>
      </c>
      <c r="C65" t="s">
        <v>172</v>
      </c>
      <c r="D65" t="s">
        <v>159</v>
      </c>
      <c r="E65">
        <v>0.2669941012165607</v>
      </c>
      <c r="F65">
        <v>0.45581212748525918</v>
      </c>
      <c r="G65">
        <v>0.27719377129818018</v>
      </c>
      <c r="H65">
        <v>4.2</v>
      </c>
      <c r="I65">
        <v>1.86</v>
      </c>
      <c r="J65">
        <v>3.2</v>
      </c>
      <c r="K65" t="s">
        <v>44</v>
      </c>
      <c r="L65" t="s">
        <v>44</v>
      </c>
      <c r="M65" t="s">
        <v>44</v>
      </c>
      <c r="Q65">
        <f t="shared" si="4"/>
        <v>0</v>
      </c>
      <c r="R65">
        <f t="shared" si="5"/>
        <v>0</v>
      </c>
      <c r="S65">
        <f t="shared" si="6"/>
        <v>0</v>
      </c>
    </row>
    <row r="66" spans="1:19" x14ac:dyDescent="0.35">
      <c r="A66" t="s">
        <v>34</v>
      </c>
      <c r="B66" t="s">
        <v>173</v>
      </c>
      <c r="C66" t="s">
        <v>174</v>
      </c>
      <c r="D66" t="s">
        <v>175</v>
      </c>
      <c r="E66">
        <v>0.41785599812045249</v>
      </c>
      <c r="F66">
        <v>0.30912410557482728</v>
      </c>
      <c r="G66">
        <v>0.27301989630472018</v>
      </c>
      <c r="H66">
        <v>2.15</v>
      </c>
      <c r="I66">
        <v>3.05</v>
      </c>
      <c r="J66">
        <v>3.55</v>
      </c>
      <c r="K66" t="s">
        <v>45</v>
      </c>
      <c r="L66" t="s">
        <v>44</v>
      </c>
      <c r="M66" t="s">
        <v>45</v>
      </c>
      <c r="Q66">
        <f t="shared" ref="Q66:Q102" si="7">IF((($AC$1*E66)^($AB$1))-(1-(($AC$1*E66)^($AB$1)))/(H66-1)&lt;0, 0,(($AC$1*E66)^($AB$1))-(1-(($AC$1*E66)^($AB$1)))/(H66-1))</f>
        <v>0</v>
      </c>
      <c r="R66">
        <f t="shared" ref="R66:R102" si="8">IF((($AC$1*F66)^($AB$1))-(1-(($AC$1*F66)^($AB$1)))/(I66-1)&lt;0, 0,(($AC$1*F66)^($AB$1))-(1-(($AC$1*F66)^($AB$1)))/(I66-1))</f>
        <v>0</v>
      </c>
      <c r="S66">
        <f t="shared" ref="S66:S102" si="9">IF((($AC$1*G66)^($AB$1))-(1-(($AC$1*G66)^($AB$1)))/(J66-1)&lt;0, 0,(($AC$1*G66)^($AB$1))-(1-(($AC$1*G66)^($AB$1)))/(J66-1))</f>
        <v>0</v>
      </c>
    </row>
    <row r="67" spans="1:19" x14ac:dyDescent="0.35">
      <c r="A67" t="s">
        <v>34</v>
      </c>
      <c r="B67" t="s">
        <v>176</v>
      </c>
      <c r="C67" t="s">
        <v>177</v>
      </c>
      <c r="D67" t="s">
        <v>62</v>
      </c>
      <c r="E67">
        <v>0.68751151428018753</v>
      </c>
      <c r="F67">
        <v>0.1157548240253434</v>
      </c>
      <c r="G67">
        <v>0.19673366169446899</v>
      </c>
      <c r="H67">
        <v>1.38</v>
      </c>
      <c r="I67">
        <v>8</v>
      </c>
      <c r="J67">
        <v>5.75</v>
      </c>
      <c r="K67" t="s">
        <v>45</v>
      </c>
      <c r="L67" t="s">
        <v>45</v>
      </c>
      <c r="M67" t="s">
        <v>44</v>
      </c>
      <c r="Q67">
        <f t="shared" si="7"/>
        <v>0</v>
      </c>
      <c r="R67">
        <f t="shared" si="8"/>
        <v>0</v>
      </c>
      <c r="S67">
        <f t="shared" si="9"/>
        <v>0</v>
      </c>
    </row>
    <row r="68" spans="1:19" x14ac:dyDescent="0.35">
      <c r="A68" t="s">
        <v>34</v>
      </c>
      <c r="B68" t="s">
        <v>178</v>
      </c>
      <c r="C68" t="s">
        <v>179</v>
      </c>
      <c r="D68" t="s">
        <v>25</v>
      </c>
      <c r="E68">
        <v>0.30067779791993182</v>
      </c>
      <c r="F68">
        <v>0.40597324714746952</v>
      </c>
      <c r="G68">
        <v>0.29334895493259883</v>
      </c>
      <c r="H68">
        <v>3.05</v>
      </c>
      <c r="I68">
        <v>2.57</v>
      </c>
      <c r="J68">
        <v>3</v>
      </c>
      <c r="K68" t="s">
        <v>45</v>
      </c>
      <c r="L68" t="s">
        <v>45</v>
      </c>
      <c r="M68" t="s">
        <v>44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1:19" x14ac:dyDescent="0.35">
      <c r="A69" t="s">
        <v>34</v>
      </c>
      <c r="B69" t="s">
        <v>180</v>
      </c>
      <c r="C69" t="s">
        <v>181</v>
      </c>
      <c r="D69" t="s">
        <v>182</v>
      </c>
      <c r="E69">
        <v>0.4080635128648194</v>
      </c>
      <c r="F69">
        <v>0.28708711903469042</v>
      </c>
      <c r="G69">
        <v>0.3048493681004904</v>
      </c>
      <c r="H69">
        <v>2.37</v>
      </c>
      <c r="I69">
        <v>2.9</v>
      </c>
      <c r="J69">
        <v>3.2</v>
      </c>
      <c r="K69" t="s">
        <v>45</v>
      </c>
      <c r="L69" t="s">
        <v>44</v>
      </c>
      <c r="M69" t="s">
        <v>44</v>
      </c>
      <c r="Q69">
        <f t="shared" si="7"/>
        <v>0</v>
      </c>
      <c r="R69">
        <f t="shared" si="8"/>
        <v>0</v>
      </c>
      <c r="S69">
        <f t="shared" si="9"/>
        <v>0</v>
      </c>
    </row>
    <row r="70" spans="1:19" x14ac:dyDescent="0.35">
      <c r="A70" t="s">
        <v>34</v>
      </c>
      <c r="B70" t="s">
        <v>183</v>
      </c>
      <c r="C70" t="s">
        <v>184</v>
      </c>
      <c r="D70" t="s">
        <v>185</v>
      </c>
      <c r="E70">
        <v>0.34254178003333602</v>
      </c>
      <c r="F70">
        <v>0.35521072438635998</v>
      </c>
      <c r="G70">
        <v>0.302247495580304</v>
      </c>
      <c r="H70">
        <v>2.8</v>
      </c>
      <c r="I70">
        <v>2.4700000000000002</v>
      </c>
      <c r="J70">
        <v>3.2</v>
      </c>
      <c r="K70" t="s">
        <v>44</v>
      </c>
      <c r="L70" t="s">
        <v>45</v>
      </c>
      <c r="M70" t="s">
        <v>44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1:19" x14ac:dyDescent="0.35">
      <c r="A71" t="s">
        <v>34</v>
      </c>
      <c r="B71" t="s">
        <v>186</v>
      </c>
      <c r="C71" t="s">
        <v>187</v>
      </c>
      <c r="D71" t="s">
        <v>188</v>
      </c>
      <c r="E71">
        <v>0.33367951074837182</v>
      </c>
      <c r="F71">
        <v>0.37828320072213761</v>
      </c>
      <c r="G71">
        <v>0.28803728852949079</v>
      </c>
      <c r="H71">
        <v>1.9</v>
      </c>
      <c r="I71">
        <v>3.6</v>
      </c>
      <c r="J71">
        <v>3.6</v>
      </c>
      <c r="K71" t="s">
        <v>44</v>
      </c>
      <c r="L71" t="s">
        <v>44</v>
      </c>
      <c r="M71" t="s">
        <v>44</v>
      </c>
      <c r="Q71">
        <f t="shared" si="7"/>
        <v>0</v>
      </c>
      <c r="R71">
        <f t="shared" si="8"/>
        <v>8.2583030593891882E-2</v>
      </c>
      <c r="S71">
        <f t="shared" si="9"/>
        <v>0</v>
      </c>
    </row>
    <row r="72" spans="1:19" x14ac:dyDescent="0.35">
      <c r="A72" t="s">
        <v>34</v>
      </c>
      <c r="B72" t="s">
        <v>189</v>
      </c>
      <c r="C72" t="s">
        <v>190</v>
      </c>
      <c r="D72" t="s">
        <v>188</v>
      </c>
      <c r="E72">
        <v>6.4380654482837751E-2</v>
      </c>
      <c r="F72">
        <v>0.84907914466656442</v>
      </c>
      <c r="G72">
        <v>8.6540200850597895E-2</v>
      </c>
      <c r="H72">
        <v>12</v>
      </c>
      <c r="I72">
        <v>1.1299999999999999</v>
      </c>
      <c r="J72">
        <v>8</v>
      </c>
      <c r="K72" t="s">
        <v>44</v>
      </c>
      <c r="L72" t="s">
        <v>44</v>
      </c>
      <c r="M72" t="s">
        <v>44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1:19" x14ac:dyDescent="0.35">
      <c r="A73" t="s">
        <v>34</v>
      </c>
      <c r="B73" t="s">
        <v>191</v>
      </c>
      <c r="C73" t="s">
        <v>192</v>
      </c>
      <c r="D73" t="s">
        <v>188</v>
      </c>
      <c r="E73">
        <v>0.15631650667555291</v>
      </c>
      <c r="F73">
        <v>0.65361038807357119</v>
      </c>
      <c r="G73">
        <v>0.19007310525087609</v>
      </c>
      <c r="H73">
        <v>4.6500000000000004</v>
      </c>
      <c r="I73">
        <v>1.62</v>
      </c>
      <c r="J73">
        <v>3.9</v>
      </c>
      <c r="K73" t="s">
        <v>44</v>
      </c>
      <c r="L73" t="s">
        <v>44</v>
      </c>
      <c r="M73" t="s">
        <v>44</v>
      </c>
      <c r="Q73">
        <f t="shared" si="7"/>
        <v>0</v>
      </c>
      <c r="R73">
        <f t="shared" si="8"/>
        <v>1.901695177495677E-2</v>
      </c>
      <c r="S73">
        <f t="shared" si="9"/>
        <v>0</v>
      </c>
    </row>
    <row r="74" spans="1:19" x14ac:dyDescent="0.35">
      <c r="A74" t="s">
        <v>34</v>
      </c>
      <c r="B74" t="s">
        <v>193</v>
      </c>
      <c r="C74" t="s">
        <v>194</v>
      </c>
      <c r="D74" t="s">
        <v>37</v>
      </c>
      <c r="E74">
        <v>0.66380383739801252</v>
      </c>
      <c r="F74">
        <v>0.1224263211620929</v>
      </c>
      <c r="G74">
        <v>0.21376984143989461</v>
      </c>
      <c r="H74">
        <v>1.44</v>
      </c>
      <c r="I74">
        <v>7</v>
      </c>
      <c r="J74">
        <v>4.6500000000000004</v>
      </c>
      <c r="K74" t="s">
        <v>45</v>
      </c>
      <c r="L74" t="s">
        <v>44</v>
      </c>
      <c r="M74" t="s">
        <v>44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1:19" x14ac:dyDescent="0.35">
      <c r="A75" t="s">
        <v>34</v>
      </c>
      <c r="B75" t="s">
        <v>195</v>
      </c>
      <c r="C75" t="s">
        <v>196</v>
      </c>
      <c r="D75" t="s">
        <v>80</v>
      </c>
      <c r="E75">
        <v>0.13419559520386631</v>
      </c>
      <c r="F75">
        <v>0.71207529166335004</v>
      </c>
      <c r="G75">
        <v>0.1537291131327837</v>
      </c>
      <c r="H75">
        <v>7</v>
      </c>
      <c r="I75">
        <v>1.45</v>
      </c>
      <c r="J75">
        <v>4.6500000000000004</v>
      </c>
      <c r="K75" t="s">
        <v>44</v>
      </c>
      <c r="L75" t="s">
        <v>45</v>
      </c>
      <c r="M75" t="s">
        <v>44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1:19" x14ac:dyDescent="0.35">
      <c r="A76" t="s">
        <v>34</v>
      </c>
      <c r="B76" t="s">
        <v>197</v>
      </c>
      <c r="C76" t="s">
        <v>198</v>
      </c>
      <c r="D76" t="s">
        <v>164</v>
      </c>
      <c r="E76">
        <v>0.38398321509025968</v>
      </c>
      <c r="F76">
        <v>0.29976745255397053</v>
      </c>
      <c r="G76">
        <v>0.31624933235576969</v>
      </c>
      <c r="H76">
        <v>2.2999999999999998</v>
      </c>
      <c r="I76">
        <v>3.45</v>
      </c>
      <c r="J76">
        <v>2.85</v>
      </c>
      <c r="K76" t="s">
        <v>44</v>
      </c>
      <c r="L76" t="s">
        <v>44</v>
      </c>
      <c r="M76" t="s">
        <v>45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1:19" x14ac:dyDescent="0.35">
      <c r="A77" t="s">
        <v>34</v>
      </c>
      <c r="B77" t="s">
        <v>199</v>
      </c>
      <c r="C77" t="s">
        <v>200</v>
      </c>
      <c r="D77" t="s">
        <v>52</v>
      </c>
      <c r="E77">
        <v>0.32414212234931622</v>
      </c>
      <c r="F77">
        <v>0.40730105570461528</v>
      </c>
      <c r="G77">
        <v>0.26855682194606839</v>
      </c>
      <c r="H77">
        <v>3.02</v>
      </c>
      <c r="I77">
        <v>2.57</v>
      </c>
      <c r="J77">
        <v>3.57</v>
      </c>
      <c r="K77" t="s">
        <v>45</v>
      </c>
      <c r="L77" t="s">
        <v>45</v>
      </c>
      <c r="M77" t="s">
        <v>45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1:19" x14ac:dyDescent="0.35">
      <c r="A78" t="s">
        <v>34</v>
      </c>
      <c r="B78" t="s">
        <v>201</v>
      </c>
      <c r="C78" t="s">
        <v>202</v>
      </c>
      <c r="D78" t="s">
        <v>62</v>
      </c>
      <c r="E78">
        <v>0.52126046580780949</v>
      </c>
      <c r="F78">
        <v>0.19683172713664299</v>
      </c>
      <c r="G78">
        <v>0.28190780705554752</v>
      </c>
      <c r="H78">
        <v>1.7</v>
      </c>
      <c r="I78">
        <v>5.75</v>
      </c>
      <c r="J78">
        <v>3.65</v>
      </c>
      <c r="K78" t="s">
        <v>45</v>
      </c>
      <c r="L78" t="s">
        <v>44</v>
      </c>
      <c r="M78" t="s">
        <v>45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1:19" x14ac:dyDescent="0.35">
      <c r="A79" t="s">
        <v>34</v>
      </c>
      <c r="B79" t="s">
        <v>203</v>
      </c>
      <c r="C79" t="s">
        <v>204</v>
      </c>
      <c r="D79" t="s">
        <v>88</v>
      </c>
      <c r="E79">
        <v>0.43385060816537641</v>
      </c>
      <c r="F79">
        <v>0.28328163556157349</v>
      </c>
      <c r="G79">
        <v>0.28286775627305022</v>
      </c>
      <c r="H79">
        <v>1.95</v>
      </c>
      <c r="I79">
        <v>3.9</v>
      </c>
      <c r="J79">
        <v>3.85</v>
      </c>
      <c r="K79" t="s">
        <v>44</v>
      </c>
      <c r="L79" t="s">
        <v>44</v>
      </c>
      <c r="M79" t="s">
        <v>45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1:19" x14ac:dyDescent="0.35">
      <c r="A80" t="s">
        <v>34</v>
      </c>
      <c r="B80" t="s">
        <v>205</v>
      </c>
      <c r="C80" t="s">
        <v>206</v>
      </c>
      <c r="D80" t="s">
        <v>175</v>
      </c>
      <c r="E80">
        <v>0.39095713557116502</v>
      </c>
      <c r="F80">
        <v>0.30305572017409788</v>
      </c>
      <c r="G80">
        <v>0.30598714425473711</v>
      </c>
      <c r="H80">
        <v>2.0499999999999998</v>
      </c>
      <c r="I80">
        <v>3.3</v>
      </c>
      <c r="J80">
        <v>3.45</v>
      </c>
      <c r="K80" t="s">
        <v>44</v>
      </c>
      <c r="L80" t="s">
        <v>44</v>
      </c>
      <c r="M80" t="s">
        <v>44</v>
      </c>
      <c r="Q80">
        <f t="shared" si="7"/>
        <v>0</v>
      </c>
      <c r="R80">
        <f t="shared" si="8"/>
        <v>0</v>
      </c>
      <c r="S80">
        <f t="shared" si="9"/>
        <v>0</v>
      </c>
    </row>
    <row r="81" spans="1:19" x14ac:dyDescent="0.35">
      <c r="A81" t="s">
        <v>34</v>
      </c>
      <c r="B81" t="s">
        <v>207</v>
      </c>
      <c r="C81" t="s">
        <v>208</v>
      </c>
      <c r="D81" t="s">
        <v>175</v>
      </c>
      <c r="E81">
        <v>0.38693796980808243</v>
      </c>
      <c r="F81">
        <v>0.33791731540003422</v>
      </c>
      <c r="G81">
        <v>0.27514471479188352</v>
      </c>
      <c r="H81">
        <v>2.25</v>
      </c>
      <c r="I81">
        <v>2.9</v>
      </c>
      <c r="J81">
        <v>3.7</v>
      </c>
      <c r="K81" t="s">
        <v>44</v>
      </c>
      <c r="L81" t="s">
        <v>44</v>
      </c>
      <c r="M81" t="s">
        <v>45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1:19" x14ac:dyDescent="0.35">
      <c r="A82" t="s">
        <v>34</v>
      </c>
      <c r="B82" t="s">
        <v>209</v>
      </c>
      <c r="C82" t="s">
        <v>210</v>
      </c>
      <c r="D82" t="s">
        <v>182</v>
      </c>
      <c r="E82">
        <v>0.61865368953033884</v>
      </c>
      <c r="F82">
        <v>0.15510618580460381</v>
      </c>
      <c r="G82">
        <v>0.22624012466505741</v>
      </c>
      <c r="H82">
        <v>1.55</v>
      </c>
      <c r="I82">
        <v>6</v>
      </c>
      <c r="J82">
        <v>3.95</v>
      </c>
      <c r="K82" t="s">
        <v>45</v>
      </c>
      <c r="L82" t="s">
        <v>44</v>
      </c>
      <c r="M82" t="s">
        <v>45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1:19" x14ac:dyDescent="0.35">
      <c r="A83" t="s">
        <v>34</v>
      </c>
      <c r="B83" t="s">
        <v>211</v>
      </c>
      <c r="C83" t="s">
        <v>212</v>
      </c>
      <c r="D83" t="s">
        <v>83</v>
      </c>
      <c r="E83">
        <v>0.41892894603995051</v>
      </c>
      <c r="F83">
        <v>0.27412185175677661</v>
      </c>
      <c r="G83">
        <v>0.30694920220327299</v>
      </c>
      <c r="H83">
        <v>1.83</v>
      </c>
      <c r="I83">
        <v>4.1500000000000004</v>
      </c>
      <c r="J83">
        <v>3.3</v>
      </c>
      <c r="K83" t="s">
        <v>44</v>
      </c>
      <c r="L83" t="s">
        <v>44</v>
      </c>
      <c r="M83" t="s">
        <v>44</v>
      </c>
      <c r="Q83">
        <f t="shared" si="7"/>
        <v>0</v>
      </c>
      <c r="R83">
        <f t="shared" si="8"/>
        <v>0</v>
      </c>
      <c r="S83">
        <f t="shared" si="9"/>
        <v>0</v>
      </c>
    </row>
    <row r="84" spans="1:19" x14ac:dyDescent="0.35">
      <c r="A84" t="s">
        <v>34</v>
      </c>
      <c r="B84" t="s">
        <v>213</v>
      </c>
      <c r="C84" t="s">
        <v>214</v>
      </c>
      <c r="D84" t="s">
        <v>83</v>
      </c>
      <c r="E84">
        <v>0.35262629246542959</v>
      </c>
      <c r="F84">
        <v>0.3372213579761118</v>
      </c>
      <c r="G84">
        <v>0.3101523495584585</v>
      </c>
      <c r="H84">
        <v>2.4500000000000002</v>
      </c>
      <c r="I84">
        <v>3</v>
      </c>
      <c r="J84">
        <v>2.9</v>
      </c>
      <c r="K84" t="s">
        <v>44</v>
      </c>
      <c r="L84" t="s">
        <v>44</v>
      </c>
      <c r="M84" t="s">
        <v>44</v>
      </c>
      <c r="Q84">
        <f t="shared" si="7"/>
        <v>0</v>
      </c>
      <c r="R84">
        <f t="shared" si="8"/>
        <v>0</v>
      </c>
      <c r="S84">
        <f t="shared" si="9"/>
        <v>0</v>
      </c>
    </row>
    <row r="85" spans="1:19" x14ac:dyDescent="0.35">
      <c r="A85" t="s">
        <v>34</v>
      </c>
      <c r="B85" t="s">
        <v>215</v>
      </c>
      <c r="C85" t="s">
        <v>216</v>
      </c>
      <c r="D85" t="s">
        <v>83</v>
      </c>
      <c r="E85">
        <v>0.32660609001117719</v>
      </c>
      <c r="F85">
        <v>0.37507445984672377</v>
      </c>
      <c r="G85">
        <v>0.29831945014209899</v>
      </c>
      <c r="H85">
        <v>2.95</v>
      </c>
      <c r="I85">
        <v>2.4500000000000002</v>
      </c>
      <c r="J85">
        <v>3</v>
      </c>
      <c r="K85" t="s">
        <v>44</v>
      </c>
      <c r="L85" t="s">
        <v>44</v>
      </c>
      <c r="M85" t="s">
        <v>45</v>
      </c>
      <c r="Q85">
        <f t="shared" si="7"/>
        <v>0</v>
      </c>
      <c r="R85">
        <f t="shared" si="8"/>
        <v>0</v>
      </c>
      <c r="S85">
        <f t="shared" si="9"/>
        <v>0</v>
      </c>
    </row>
    <row r="86" spans="1:19" x14ac:dyDescent="0.35">
      <c r="A86" t="s">
        <v>34</v>
      </c>
      <c r="B86" t="s">
        <v>217</v>
      </c>
      <c r="C86" t="s">
        <v>218</v>
      </c>
      <c r="D86" t="s">
        <v>83</v>
      </c>
      <c r="E86">
        <v>0.34437808617290933</v>
      </c>
      <c r="F86">
        <v>0.34921483133768622</v>
      </c>
      <c r="G86">
        <v>0.30640708248940451</v>
      </c>
      <c r="H86">
        <v>2.85</v>
      </c>
      <c r="I86">
        <v>2.5</v>
      </c>
      <c r="J86">
        <v>2.95</v>
      </c>
      <c r="K86" t="s">
        <v>44</v>
      </c>
      <c r="L86" t="s">
        <v>44</v>
      </c>
      <c r="M86" t="s">
        <v>44</v>
      </c>
      <c r="Q86">
        <f t="shared" si="7"/>
        <v>0</v>
      </c>
      <c r="R86">
        <f t="shared" si="8"/>
        <v>0</v>
      </c>
      <c r="S86">
        <f t="shared" si="9"/>
        <v>0</v>
      </c>
    </row>
    <row r="87" spans="1:19" x14ac:dyDescent="0.35">
      <c r="A87" t="s">
        <v>34</v>
      </c>
      <c r="B87" t="s">
        <v>219</v>
      </c>
      <c r="C87" t="s">
        <v>220</v>
      </c>
      <c r="D87" t="s">
        <v>83</v>
      </c>
      <c r="E87">
        <v>0.3309340790657459</v>
      </c>
      <c r="F87">
        <v>0.36428482520935318</v>
      </c>
      <c r="G87">
        <v>0.30478109572490097</v>
      </c>
      <c r="H87">
        <v>2.9</v>
      </c>
      <c r="I87">
        <v>2.5</v>
      </c>
      <c r="J87">
        <v>2.95</v>
      </c>
      <c r="K87" t="s">
        <v>44</v>
      </c>
      <c r="L87" t="s">
        <v>44</v>
      </c>
      <c r="M87" t="s">
        <v>44</v>
      </c>
      <c r="Q87">
        <f t="shared" si="7"/>
        <v>0</v>
      </c>
      <c r="R87">
        <f t="shared" si="8"/>
        <v>0</v>
      </c>
      <c r="S87">
        <f t="shared" si="9"/>
        <v>0</v>
      </c>
    </row>
    <row r="88" spans="1:19" x14ac:dyDescent="0.35">
      <c r="A88" t="s">
        <v>34</v>
      </c>
      <c r="B88" t="s">
        <v>221</v>
      </c>
      <c r="C88" t="s">
        <v>222</v>
      </c>
      <c r="D88" t="s">
        <v>83</v>
      </c>
      <c r="E88">
        <v>0.42338144550695539</v>
      </c>
      <c r="F88">
        <v>0.26902502208881562</v>
      </c>
      <c r="G88">
        <v>0.30759353240422899</v>
      </c>
      <c r="H88">
        <v>1.9</v>
      </c>
      <c r="I88">
        <v>4.25</v>
      </c>
      <c r="J88">
        <v>3.05</v>
      </c>
      <c r="K88" t="s">
        <v>44</v>
      </c>
      <c r="L88" t="s">
        <v>44</v>
      </c>
      <c r="M88" t="s">
        <v>44</v>
      </c>
      <c r="Q88">
        <f t="shared" si="7"/>
        <v>0</v>
      </c>
      <c r="R88">
        <f t="shared" si="8"/>
        <v>0</v>
      </c>
      <c r="S88">
        <f t="shared" si="9"/>
        <v>0</v>
      </c>
    </row>
    <row r="89" spans="1:19" x14ac:dyDescent="0.35">
      <c r="A89" t="s">
        <v>34</v>
      </c>
      <c r="B89" t="s">
        <v>223</v>
      </c>
      <c r="C89" t="s">
        <v>224</v>
      </c>
      <c r="D89" t="s">
        <v>83</v>
      </c>
      <c r="E89">
        <v>0.40184944314008619</v>
      </c>
      <c r="F89">
        <v>0.2891146269374294</v>
      </c>
      <c r="G89">
        <v>0.30903592992248441</v>
      </c>
      <c r="H89">
        <v>2.0499999999999998</v>
      </c>
      <c r="I89">
        <v>3.65</v>
      </c>
      <c r="J89">
        <v>3.05</v>
      </c>
      <c r="K89" t="s">
        <v>44</v>
      </c>
      <c r="L89" t="s">
        <v>44</v>
      </c>
      <c r="M89" t="s">
        <v>44</v>
      </c>
      <c r="Q89">
        <f t="shared" si="7"/>
        <v>0</v>
      </c>
      <c r="R89">
        <f t="shared" si="8"/>
        <v>0</v>
      </c>
      <c r="S89">
        <f t="shared" si="9"/>
        <v>0</v>
      </c>
    </row>
    <row r="90" spans="1:19" x14ac:dyDescent="0.35">
      <c r="A90" t="s">
        <v>34</v>
      </c>
      <c r="B90" t="s">
        <v>23</v>
      </c>
      <c r="C90" t="s">
        <v>225</v>
      </c>
      <c r="D90" t="s">
        <v>25</v>
      </c>
      <c r="E90">
        <v>0.31778732436503898</v>
      </c>
      <c r="F90">
        <v>0.38751179246179579</v>
      </c>
      <c r="G90">
        <v>0.29470088317316517</v>
      </c>
      <c r="H90">
        <v>2.57</v>
      </c>
      <c r="I90">
        <v>2.8</v>
      </c>
      <c r="J90">
        <v>3.35</v>
      </c>
      <c r="K90" t="s">
        <v>45</v>
      </c>
      <c r="L90" t="s">
        <v>44</v>
      </c>
      <c r="M90" t="s">
        <v>45</v>
      </c>
      <c r="Q90">
        <f t="shared" si="7"/>
        <v>0</v>
      </c>
      <c r="R90">
        <f t="shared" si="8"/>
        <v>0</v>
      </c>
      <c r="S90">
        <f t="shared" si="9"/>
        <v>0</v>
      </c>
    </row>
    <row r="91" spans="1:19" x14ac:dyDescent="0.35">
      <c r="A91" t="s">
        <v>34</v>
      </c>
      <c r="B91" t="s">
        <v>226</v>
      </c>
      <c r="C91" t="s">
        <v>227</v>
      </c>
      <c r="D91" t="s">
        <v>83</v>
      </c>
      <c r="E91">
        <v>0.33112549682451309</v>
      </c>
      <c r="F91">
        <v>0.36827133957900021</v>
      </c>
      <c r="G91">
        <v>0.3006031635964867</v>
      </c>
      <c r="H91">
        <v>2.85</v>
      </c>
      <c r="I91">
        <v>2.65</v>
      </c>
      <c r="J91">
        <v>2.8</v>
      </c>
      <c r="K91" t="s">
        <v>44</v>
      </c>
      <c r="L91" t="s">
        <v>44</v>
      </c>
      <c r="M91" t="s">
        <v>44</v>
      </c>
      <c r="Q91">
        <f t="shared" si="7"/>
        <v>0</v>
      </c>
      <c r="R91">
        <f t="shared" si="8"/>
        <v>0</v>
      </c>
      <c r="S91">
        <f t="shared" si="9"/>
        <v>0</v>
      </c>
    </row>
    <row r="92" spans="1:19" x14ac:dyDescent="0.35">
      <c r="A92" t="s">
        <v>34</v>
      </c>
      <c r="B92" t="s">
        <v>228</v>
      </c>
      <c r="C92" t="s">
        <v>229</v>
      </c>
      <c r="D92" t="s">
        <v>182</v>
      </c>
      <c r="E92">
        <v>0.47607482488706299</v>
      </c>
      <c r="F92">
        <v>0.25177527499682661</v>
      </c>
      <c r="G92">
        <v>0.27214990011611051</v>
      </c>
      <c r="H92">
        <v>1.95</v>
      </c>
      <c r="I92">
        <v>3.45</v>
      </c>
      <c r="J92">
        <v>3.65</v>
      </c>
      <c r="K92" t="s">
        <v>44</v>
      </c>
      <c r="L92" t="s">
        <v>44</v>
      </c>
      <c r="M92" t="s">
        <v>44</v>
      </c>
      <c r="Q92">
        <f t="shared" si="7"/>
        <v>0</v>
      </c>
      <c r="R92">
        <f t="shared" si="8"/>
        <v>0</v>
      </c>
      <c r="S92">
        <f t="shared" si="9"/>
        <v>0</v>
      </c>
    </row>
    <row r="93" spans="1:19" x14ac:dyDescent="0.35">
      <c r="A93" t="s">
        <v>34</v>
      </c>
      <c r="B93" t="s">
        <v>230</v>
      </c>
      <c r="C93" t="s">
        <v>231</v>
      </c>
      <c r="D93" t="s">
        <v>232</v>
      </c>
      <c r="E93">
        <v>0.40495983069150748</v>
      </c>
      <c r="F93">
        <v>0.29614473226243082</v>
      </c>
      <c r="G93">
        <v>0.29889543704606159</v>
      </c>
      <c r="H93">
        <v>1.88</v>
      </c>
      <c r="I93">
        <v>3</v>
      </c>
      <c r="J93">
        <v>3.2</v>
      </c>
      <c r="K93" t="s">
        <v>45</v>
      </c>
      <c r="L93" t="s">
        <v>45</v>
      </c>
      <c r="M93" t="s">
        <v>45</v>
      </c>
      <c r="Q93">
        <f t="shared" si="7"/>
        <v>0</v>
      </c>
      <c r="R93">
        <f t="shared" si="8"/>
        <v>0</v>
      </c>
      <c r="S93">
        <f t="shared" si="9"/>
        <v>0</v>
      </c>
    </row>
    <row r="94" spans="1:19" x14ac:dyDescent="0.35">
      <c r="A94" t="s">
        <v>34</v>
      </c>
      <c r="B94" t="s">
        <v>233</v>
      </c>
      <c r="C94" t="s">
        <v>234</v>
      </c>
      <c r="D94" t="s">
        <v>164</v>
      </c>
      <c r="E94">
        <v>0.4465345659424208</v>
      </c>
      <c r="F94">
        <v>0.2419167789707779</v>
      </c>
      <c r="G94">
        <v>0.31154865508680141</v>
      </c>
      <c r="H94">
        <v>1.93</v>
      </c>
      <c r="I94">
        <v>4.25</v>
      </c>
      <c r="J94">
        <v>3.15</v>
      </c>
      <c r="K94" t="s">
        <v>45</v>
      </c>
      <c r="L94" t="s">
        <v>44</v>
      </c>
      <c r="M94" t="s">
        <v>45</v>
      </c>
      <c r="Q94">
        <f t="shared" si="7"/>
        <v>0</v>
      </c>
      <c r="R94">
        <f t="shared" si="8"/>
        <v>0</v>
      </c>
      <c r="S94">
        <f t="shared" si="9"/>
        <v>0</v>
      </c>
    </row>
    <row r="95" spans="1:19" x14ac:dyDescent="0.35">
      <c r="A95" t="s">
        <v>34</v>
      </c>
      <c r="B95" t="s">
        <v>235</v>
      </c>
      <c r="C95" t="s">
        <v>236</v>
      </c>
      <c r="D95" t="s">
        <v>80</v>
      </c>
      <c r="E95">
        <v>0.82128344817195453</v>
      </c>
      <c r="F95">
        <v>5.4994377512963481E-2</v>
      </c>
      <c r="G95">
        <v>0.12372217431508201</v>
      </c>
      <c r="H95">
        <v>1.2</v>
      </c>
      <c r="I95">
        <v>15</v>
      </c>
      <c r="J95">
        <v>7.25</v>
      </c>
      <c r="K95" t="s">
        <v>45</v>
      </c>
      <c r="L95" t="s">
        <v>45</v>
      </c>
      <c r="M95" t="s">
        <v>44</v>
      </c>
      <c r="Q95">
        <f t="shared" si="7"/>
        <v>0</v>
      </c>
      <c r="R95">
        <f t="shared" si="8"/>
        <v>0</v>
      </c>
      <c r="S95">
        <f t="shared" si="9"/>
        <v>0</v>
      </c>
    </row>
    <row r="96" spans="1:19" x14ac:dyDescent="0.35">
      <c r="A96" t="s">
        <v>34</v>
      </c>
      <c r="B96" t="s">
        <v>237</v>
      </c>
      <c r="C96" t="s">
        <v>238</v>
      </c>
      <c r="D96" t="s">
        <v>175</v>
      </c>
      <c r="E96">
        <v>0.34206142425674502</v>
      </c>
      <c r="F96">
        <v>0.36586368622269211</v>
      </c>
      <c r="G96">
        <v>0.29207488952056299</v>
      </c>
      <c r="H96">
        <v>2.5499999999999998</v>
      </c>
      <c r="I96">
        <v>2.6</v>
      </c>
      <c r="J96">
        <v>3.3</v>
      </c>
      <c r="K96" t="s">
        <v>44</v>
      </c>
      <c r="L96" t="s">
        <v>44</v>
      </c>
      <c r="M96" t="s">
        <v>44</v>
      </c>
      <c r="Q96">
        <f t="shared" si="7"/>
        <v>0</v>
      </c>
      <c r="R96">
        <f t="shared" si="8"/>
        <v>0</v>
      </c>
      <c r="S96">
        <f t="shared" si="9"/>
        <v>0</v>
      </c>
    </row>
    <row r="97" spans="1:19" x14ac:dyDescent="0.35">
      <c r="A97" t="s">
        <v>34</v>
      </c>
      <c r="B97" t="s">
        <v>239</v>
      </c>
      <c r="C97" t="s">
        <v>240</v>
      </c>
      <c r="D97" t="s">
        <v>185</v>
      </c>
      <c r="E97">
        <v>0.36454785731255751</v>
      </c>
      <c r="F97">
        <v>0.3292866158835373</v>
      </c>
      <c r="G97">
        <v>0.3061655268039053</v>
      </c>
      <c r="H97">
        <v>2.75</v>
      </c>
      <c r="I97">
        <v>2.7</v>
      </c>
      <c r="J97">
        <v>3.1</v>
      </c>
      <c r="K97" t="s">
        <v>45</v>
      </c>
      <c r="L97" t="s">
        <v>45</v>
      </c>
      <c r="M97" t="s">
        <v>44</v>
      </c>
      <c r="Q97">
        <f t="shared" si="7"/>
        <v>0</v>
      </c>
      <c r="R97">
        <f t="shared" si="8"/>
        <v>0</v>
      </c>
      <c r="S97">
        <f t="shared" si="9"/>
        <v>0</v>
      </c>
    </row>
    <row r="98" spans="1:19" x14ac:dyDescent="0.35">
      <c r="A98" t="s">
        <v>34</v>
      </c>
      <c r="B98" t="s">
        <v>241</v>
      </c>
      <c r="C98" t="s">
        <v>242</v>
      </c>
      <c r="D98" t="s">
        <v>62</v>
      </c>
      <c r="E98">
        <v>0.33707513703831737</v>
      </c>
      <c r="F98">
        <v>0.36195006546534347</v>
      </c>
      <c r="G98">
        <v>0.30097479749633921</v>
      </c>
      <c r="H98">
        <v>2.4500000000000002</v>
      </c>
      <c r="I98">
        <v>3.1</v>
      </c>
      <c r="J98">
        <v>3.15</v>
      </c>
      <c r="K98" t="s">
        <v>45</v>
      </c>
      <c r="L98" t="s">
        <v>44</v>
      </c>
      <c r="M98" t="s">
        <v>45</v>
      </c>
      <c r="Q98">
        <f t="shared" si="7"/>
        <v>0</v>
      </c>
      <c r="R98">
        <f t="shared" si="8"/>
        <v>0</v>
      </c>
      <c r="S98">
        <f t="shared" si="9"/>
        <v>0</v>
      </c>
    </row>
    <row r="99" spans="1:19" x14ac:dyDescent="0.35">
      <c r="A99" t="s">
        <v>34</v>
      </c>
      <c r="B99" t="s">
        <v>243</v>
      </c>
      <c r="C99" t="s">
        <v>244</v>
      </c>
      <c r="D99" t="s">
        <v>52</v>
      </c>
      <c r="E99">
        <v>0.28538675725136597</v>
      </c>
      <c r="F99">
        <v>0.45290726137164983</v>
      </c>
      <c r="G99">
        <v>0.2617059813769842</v>
      </c>
      <c r="H99">
        <v>2.95</v>
      </c>
      <c r="I99">
        <v>2.3199999999999998</v>
      </c>
      <c r="J99">
        <v>3.6</v>
      </c>
      <c r="K99" t="s">
        <v>45</v>
      </c>
      <c r="L99" t="s">
        <v>45</v>
      </c>
      <c r="M99" t="s">
        <v>44</v>
      </c>
      <c r="Q99">
        <f t="shared" si="7"/>
        <v>0</v>
      </c>
      <c r="R99">
        <f t="shared" si="8"/>
        <v>0</v>
      </c>
      <c r="S99">
        <f t="shared" si="9"/>
        <v>0</v>
      </c>
    </row>
    <row r="100" spans="1:19" x14ac:dyDescent="0.35">
      <c r="A100" t="s">
        <v>34</v>
      </c>
      <c r="B100" t="s">
        <v>245</v>
      </c>
      <c r="C100" t="s">
        <v>246</v>
      </c>
      <c r="D100" t="s">
        <v>164</v>
      </c>
      <c r="E100">
        <v>0.51206222869709017</v>
      </c>
      <c r="F100">
        <v>0.2001485398213744</v>
      </c>
      <c r="G100">
        <v>0.2877892314815354</v>
      </c>
      <c r="H100">
        <v>1.7</v>
      </c>
      <c r="I100">
        <v>5.5</v>
      </c>
      <c r="J100">
        <v>3.3</v>
      </c>
      <c r="K100" t="s">
        <v>45</v>
      </c>
      <c r="L100" t="s">
        <v>44</v>
      </c>
      <c r="M100" t="s">
        <v>44</v>
      </c>
      <c r="Q100">
        <f t="shared" si="7"/>
        <v>0</v>
      </c>
      <c r="R100">
        <f t="shared" si="8"/>
        <v>0</v>
      </c>
      <c r="S100">
        <f t="shared" si="9"/>
        <v>0</v>
      </c>
    </row>
    <row r="101" spans="1:19" x14ac:dyDescent="0.35">
      <c r="A101" t="s">
        <v>34</v>
      </c>
      <c r="B101" t="s">
        <v>247</v>
      </c>
      <c r="C101" t="s">
        <v>248</v>
      </c>
      <c r="D101" t="s">
        <v>182</v>
      </c>
      <c r="E101">
        <v>0.74659287859080847</v>
      </c>
      <c r="F101">
        <v>8.5824548125699396E-2</v>
      </c>
      <c r="G101">
        <v>0.1675825732834921</v>
      </c>
      <c r="H101">
        <v>1.34</v>
      </c>
      <c r="I101">
        <v>7.75</v>
      </c>
      <c r="J101">
        <v>5.25</v>
      </c>
      <c r="K101" t="s">
        <v>45</v>
      </c>
      <c r="L101" t="s">
        <v>44</v>
      </c>
      <c r="M101" t="s">
        <v>44</v>
      </c>
      <c r="Q101">
        <f t="shared" si="7"/>
        <v>0</v>
      </c>
      <c r="R101">
        <f t="shared" si="8"/>
        <v>0</v>
      </c>
      <c r="S101">
        <f t="shared" si="9"/>
        <v>0</v>
      </c>
    </row>
    <row r="102" spans="1:19" x14ac:dyDescent="0.35">
      <c r="A102" t="s">
        <v>34</v>
      </c>
      <c r="B102" t="s">
        <v>249</v>
      </c>
      <c r="C102" t="s">
        <v>24</v>
      </c>
      <c r="D102" t="s">
        <v>25</v>
      </c>
      <c r="E102">
        <v>0.36082263846655988</v>
      </c>
      <c r="F102">
        <v>0.33044130797678939</v>
      </c>
      <c r="G102">
        <v>0.30873605355665079</v>
      </c>
      <c r="H102">
        <v>2.37</v>
      </c>
      <c r="I102">
        <v>3.4</v>
      </c>
      <c r="J102">
        <v>3.15</v>
      </c>
      <c r="K102" t="s">
        <v>45</v>
      </c>
      <c r="L102" t="s">
        <v>44</v>
      </c>
      <c r="M102" t="s">
        <v>45</v>
      </c>
      <c r="Q102">
        <f t="shared" si="7"/>
        <v>0</v>
      </c>
      <c r="R102">
        <f t="shared" si="8"/>
        <v>0</v>
      </c>
      <c r="S102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2021-01-30T11:02:31Z</dcterms:modified>
</cp:coreProperties>
</file>