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ni\2. Semester\CSAR\"/>
    </mc:Choice>
  </mc:AlternateContent>
  <xr:revisionPtr revIDLastSave="0" documentId="13_ncr:1_{31A44211-5A50-4317-9C37-883D6325C1C9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IP Addresses" sheetId="5" r:id="rId1"/>
    <sheet name="Class" sheetId="4" r:id="rId2"/>
    <sheet name="Prefixes" sheetId="1" r:id="rId3"/>
    <sheet name="Numbers" sheetId="6" r:id="rId4"/>
    <sheet name="Blad2" sheetId="2" state="hidden" r:id="rId5"/>
    <sheet name="CIDR" sheetId="8" r:id="rId6"/>
    <sheet name="IPV6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8" l="1"/>
  <c r="C8" i="8"/>
  <c r="D8" i="8"/>
  <c r="Q10" i="9" l="1"/>
  <c r="B12" i="9"/>
  <c r="B13" i="9"/>
  <c r="AM10" i="9"/>
  <c r="AK10" i="9"/>
  <c r="AH10" i="9"/>
  <c r="AF10" i="9"/>
  <c r="AC10" i="9"/>
  <c r="AA10" i="9"/>
  <c r="X10" i="9"/>
  <c r="V10" i="9"/>
  <c r="S10" i="9"/>
  <c r="N10" i="9"/>
  <c r="L10" i="9"/>
  <c r="I10" i="9"/>
  <c r="G10" i="9"/>
  <c r="B10" i="9"/>
  <c r="D10" i="9"/>
  <c r="AG8" i="9"/>
  <c r="AG30" i="9" s="1"/>
  <c r="AF8" i="9"/>
  <c r="AF30" i="9" s="1"/>
  <c r="AE8" i="9"/>
  <c r="AE30" i="9" s="1"/>
  <c r="AD8" i="9"/>
  <c r="AD30" i="9" s="1"/>
  <c r="AC8" i="9"/>
  <c r="AC30" i="9" s="1"/>
  <c r="AB8" i="9"/>
  <c r="AB30" i="9" s="1"/>
  <c r="AA8" i="9"/>
  <c r="AA30" i="9" s="1"/>
  <c r="Z8" i="9"/>
  <c r="Z30" i="9" s="1"/>
  <c r="Y8" i="9"/>
  <c r="Y30" i="9" s="1"/>
  <c r="X8" i="9"/>
  <c r="X30" i="9" s="1"/>
  <c r="W8" i="9"/>
  <c r="W30" i="9" s="1"/>
  <c r="V8" i="9"/>
  <c r="V30" i="9" s="1"/>
  <c r="U8" i="9"/>
  <c r="U30" i="9" s="1"/>
  <c r="T8" i="9"/>
  <c r="T30" i="9" s="1"/>
  <c r="S8" i="9"/>
  <c r="S30" i="9" s="1"/>
  <c r="R8" i="9"/>
  <c r="R30" i="9" s="1"/>
  <c r="Q8" i="9"/>
  <c r="Q30" i="9" s="1"/>
  <c r="P8" i="9"/>
  <c r="P30" i="9" s="1"/>
  <c r="O8" i="9"/>
  <c r="O30" i="9" s="1"/>
  <c r="N8" i="9"/>
  <c r="N30" i="9" s="1"/>
  <c r="M8" i="9"/>
  <c r="M30" i="9" s="1"/>
  <c r="L8" i="9"/>
  <c r="L30" i="9" s="1"/>
  <c r="K8" i="9"/>
  <c r="K30" i="9" s="1"/>
  <c r="J8" i="9"/>
  <c r="J30" i="9" s="1"/>
  <c r="I8" i="9"/>
  <c r="I30" i="9" s="1"/>
  <c r="H8" i="9"/>
  <c r="H30" i="9" s="1"/>
  <c r="G8" i="9"/>
  <c r="G30" i="9" s="1"/>
  <c r="F8" i="9"/>
  <c r="F30" i="9" s="1"/>
  <c r="E8" i="9"/>
  <c r="E30" i="9" s="1"/>
  <c r="D8" i="9"/>
  <c r="D30" i="9" s="1"/>
  <c r="C8" i="9"/>
  <c r="C30" i="9" s="1"/>
  <c r="B8" i="9"/>
  <c r="B30" i="9" s="1"/>
  <c r="C34" i="8" l="1"/>
  <c r="D34" i="8"/>
  <c r="E8" i="8"/>
  <c r="E34" i="8" s="1"/>
  <c r="S8" i="8"/>
  <c r="T8" i="8"/>
  <c r="U8" i="8"/>
  <c r="V8" i="8"/>
  <c r="W8" i="8"/>
  <c r="X8" i="8"/>
  <c r="Y8" i="8"/>
  <c r="R8" i="8"/>
  <c r="Q8" i="8"/>
  <c r="Q34" i="8" s="1"/>
  <c r="K8" i="8"/>
  <c r="K34" i="8" s="1"/>
  <c r="L8" i="8"/>
  <c r="L34" i="8" s="1"/>
  <c r="M8" i="8"/>
  <c r="M34" i="8" s="1"/>
  <c r="N8" i="8"/>
  <c r="N34" i="8" s="1"/>
  <c r="O8" i="8"/>
  <c r="O34" i="8" s="1"/>
  <c r="P8" i="8"/>
  <c r="P34" i="8" s="1"/>
  <c r="J8" i="8"/>
  <c r="J34" i="8" s="1"/>
  <c r="AA8" i="8"/>
  <c r="AA34" i="8" s="1"/>
  <c r="AB8" i="8"/>
  <c r="AB34" i="8" s="1"/>
  <c r="AC8" i="8"/>
  <c r="AC34" i="8" s="1"/>
  <c r="AD8" i="8"/>
  <c r="AD34" i="8" s="1"/>
  <c r="AE8" i="8"/>
  <c r="AE34" i="8" s="1"/>
  <c r="AF8" i="8"/>
  <c r="AF34" i="8" s="1"/>
  <c r="AG8" i="8"/>
  <c r="AG34" i="8" s="1"/>
  <c r="Z8" i="8"/>
  <c r="Z34" i="8" s="1"/>
  <c r="S34" i="8"/>
  <c r="T34" i="8"/>
  <c r="U34" i="8"/>
  <c r="V34" i="8"/>
  <c r="W34" i="8"/>
  <c r="X34" i="8"/>
  <c r="Y34" i="8"/>
  <c r="R34" i="8"/>
  <c r="F8" i="8"/>
  <c r="F34" i="8" s="1"/>
  <c r="G8" i="8"/>
  <c r="G34" i="8" s="1"/>
  <c r="H8" i="8"/>
  <c r="H34" i="8" s="1"/>
  <c r="I8" i="8"/>
  <c r="I34" i="8" s="1"/>
  <c r="H10" i="8"/>
  <c r="F10" i="8"/>
  <c r="D10" i="8"/>
  <c r="B10" i="8"/>
  <c r="B34" i="8"/>
  <c r="B14" i="8" l="1"/>
  <c r="F14" i="8"/>
  <c r="H14" i="8"/>
  <c r="D14" i="8"/>
  <c r="B17" i="8"/>
  <c r="B16" i="8"/>
  <c r="H10" i="6"/>
  <c r="F10" i="6"/>
  <c r="D10" i="6"/>
  <c r="B10" i="6"/>
  <c r="B12" i="6" s="1"/>
  <c r="B14" i="6" s="1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H10" i="5"/>
  <c r="F10" i="5"/>
  <c r="D10" i="5"/>
  <c r="B10" i="5"/>
  <c r="H10" i="4"/>
  <c r="F10" i="4"/>
  <c r="D10" i="4"/>
  <c r="B10" i="4"/>
  <c r="B12" i="4" s="1"/>
  <c r="B14" i="4" s="1"/>
  <c r="H10" i="1"/>
  <c r="F10" i="1"/>
  <c r="D10" i="1"/>
  <c r="B10" i="1"/>
  <c r="B12" i="1" s="1"/>
  <c r="B14" i="1" s="1"/>
  <c r="AA8" i="1"/>
  <c r="AB8" i="1"/>
  <c r="AC8" i="1"/>
  <c r="AD8" i="1"/>
  <c r="AE8" i="1"/>
  <c r="AF8" i="1"/>
  <c r="AG8" i="1"/>
  <c r="Z8" i="1"/>
  <c r="S8" i="1"/>
  <c r="T8" i="1"/>
  <c r="U8" i="1"/>
  <c r="V8" i="1"/>
  <c r="W8" i="1"/>
  <c r="X8" i="1"/>
  <c r="Y8" i="1"/>
  <c r="R8" i="1"/>
  <c r="K8" i="1"/>
  <c r="L8" i="1"/>
  <c r="M8" i="1"/>
  <c r="N8" i="1"/>
  <c r="O8" i="1"/>
  <c r="P8" i="1"/>
  <c r="Q8" i="1"/>
  <c r="J8" i="1"/>
  <c r="G8" i="1"/>
  <c r="H8" i="1"/>
  <c r="I8" i="1"/>
  <c r="F8" i="1"/>
  <c r="D8" i="1"/>
  <c r="E8" i="1"/>
  <c r="C8" i="1"/>
  <c r="B8" i="1"/>
  <c r="B17" i="6" l="1"/>
  <c r="B16" i="6"/>
  <c r="F14" i="6"/>
  <c r="H14" i="6"/>
  <c r="D14" i="6"/>
  <c r="H14" i="4"/>
  <c r="F14" i="4"/>
  <c r="D14" i="4"/>
  <c r="H14" i="1"/>
  <c r="F14" i="1"/>
  <c r="D14" i="1"/>
</calcChain>
</file>

<file path=xl/sharedStrings.xml><?xml version="1.0" encoding="utf-8"?>
<sst xmlns="http://schemas.openxmlformats.org/spreadsheetml/2006/main" count="36" uniqueCount="11">
  <si>
    <t>IP Addresses</t>
  </si>
  <si>
    <t>Subnet:</t>
  </si>
  <si>
    <t>IP address:</t>
  </si>
  <si>
    <t>Number Hosts:</t>
  </si>
  <si>
    <t>Number Networks:</t>
  </si>
  <si>
    <t>/</t>
  </si>
  <si>
    <t>CIDR - Host Addresses</t>
  </si>
  <si>
    <t>nvt.</t>
  </si>
  <si>
    <t>Class:</t>
  </si>
  <si>
    <t>IPV6 Addresses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</si>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</sst>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Arial"/>
      <family val="2"/>
    </font>
    <font>
      <sz val="20"/>
      <color theme="1"/>
      <name val="Arial"/>
      <family val="2"/>
    </font>
    <font>
      <sz val="36"/>
      <color theme="1"/>
      <name val="Arial"/>
      <family val="2"/>
    </font>
    <font>
      <sz val="3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5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1" fontId="3" fillId="2" borderId="1" xfId="1" applyNumberFormat="1" applyFont="1" applyFill="1" applyBorder="1" applyAlignment="1">
      <alignment horizontal="right" vertical="center"/>
    </xf>
  </cellXfs>
  <cellStyles count="2">
    <cellStyle name="Komma" xfId="1" builtinId="3"/>
    <cellStyle name="Standard" xfId="0" builtinId="0"/>
  </cellStyles>
  <dxfs count="6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AG25"/>
  <sheetViews>
    <sheetView zoomScaleNormal="100" workbookViewId="0">
      <selection activeCell="I7" sqref="I7"/>
    </sheetView>
  </sheetViews>
  <sheetFormatPr baseColWidth="10" defaultColWidth="4.7109375" defaultRowHeight="12.75" x14ac:dyDescent="0.2"/>
  <cols>
    <col min="1" max="1" width="17.140625" customWidth="1"/>
    <col min="2" max="33" width="3.7109375" customWidth="1"/>
  </cols>
  <sheetData>
    <row r="1" spans="1:33" ht="33.75" x14ac:dyDescent="0.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1" customFormat="1" x14ac:dyDescent="0.2">
      <c r="A5" s="4"/>
      <c r="B5" s="5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7">
        <v>8</v>
      </c>
      <c r="J5" s="5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7">
        <v>16</v>
      </c>
      <c r="R5" s="5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7">
        <v>24</v>
      </c>
      <c r="Z5" s="5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  <c r="AF5" s="6">
        <v>31</v>
      </c>
      <c r="AG5" s="7">
        <v>32</v>
      </c>
    </row>
    <row r="6" spans="1:33" s="1" customFormat="1" x14ac:dyDescent="0.2">
      <c r="A6" s="4"/>
      <c r="B6" s="8">
        <v>0</v>
      </c>
      <c r="C6" s="9">
        <v>0</v>
      </c>
      <c r="D6" s="9">
        <v>0</v>
      </c>
      <c r="E6" s="9">
        <v>0</v>
      </c>
      <c r="F6" s="9">
        <v>0</v>
      </c>
      <c r="G6" s="9">
        <v>1</v>
      </c>
      <c r="H6" s="9">
        <v>0</v>
      </c>
      <c r="I6" s="10">
        <v>1</v>
      </c>
      <c r="J6" s="8">
        <v>1</v>
      </c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0</v>
      </c>
      <c r="Q6" s="10">
        <v>0</v>
      </c>
      <c r="R6" s="8">
        <v>0</v>
      </c>
      <c r="S6" s="9">
        <v>0</v>
      </c>
      <c r="T6" s="9">
        <v>1</v>
      </c>
      <c r="U6" s="9">
        <v>0</v>
      </c>
      <c r="V6" s="9">
        <v>0</v>
      </c>
      <c r="W6" s="9">
        <v>1</v>
      </c>
      <c r="X6" s="9">
        <v>0</v>
      </c>
      <c r="Y6" s="10">
        <v>0</v>
      </c>
      <c r="Z6" s="8">
        <v>0</v>
      </c>
      <c r="AA6" s="9">
        <v>0</v>
      </c>
      <c r="AB6" s="9">
        <v>1</v>
      </c>
      <c r="AC6" s="9">
        <v>0</v>
      </c>
      <c r="AD6" s="9">
        <v>0</v>
      </c>
      <c r="AE6" s="9">
        <v>0</v>
      </c>
      <c r="AF6" s="9">
        <v>0</v>
      </c>
      <c r="AG6" s="10">
        <v>1</v>
      </c>
    </row>
    <row r="7" spans="1:3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s="1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8" customHeight="1" x14ac:dyDescent="0.2">
      <c r="A10" s="15" t="s">
        <v>2</v>
      </c>
      <c r="B10" s="16">
        <f>BIN2DEC(B6&amp;C6&amp;D6&amp;E6&amp;F6&amp;G6&amp;H6&amp;I6)</f>
        <v>5</v>
      </c>
      <c r="C10" s="16"/>
      <c r="D10" s="16">
        <f>BIN2DEC(J6&amp;K6&amp;L6&amp;M6&amp;N6&amp;O6&amp;P6&amp;Q6)</f>
        <v>240</v>
      </c>
      <c r="E10" s="16"/>
      <c r="F10" s="16">
        <f>BIN2DEC(R6&amp;S6&amp;T6&amp;U6&amp;V6&amp;W6&amp;X6&amp;Y6)</f>
        <v>36</v>
      </c>
      <c r="G10" s="16"/>
      <c r="H10" s="16">
        <f>BIN2DEC(Z6&amp;AA6&amp;AB6&amp;AC6&amp;AD6&amp;AE6&amp;AF6&amp;AG6)</f>
        <v>33</v>
      </c>
      <c r="I10" s="1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8" customHeight="1" x14ac:dyDescent="0.2">
      <c r="A11" s="15"/>
      <c r="B11" s="16"/>
      <c r="C11" s="16"/>
      <c r="D11" s="16"/>
      <c r="E11" s="16"/>
      <c r="F11" s="16"/>
      <c r="G11" s="16"/>
      <c r="H11" s="16"/>
      <c r="I11" s="1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8" customHeight="1" x14ac:dyDescent="0.2">
      <c r="A12" s="12"/>
      <c r="B12" s="13"/>
      <c r="C12" s="13"/>
      <c r="D12" s="14"/>
      <c r="E12" s="14"/>
      <c r="F12" s="14"/>
      <c r="G12" s="14"/>
      <c r="H12" s="14"/>
      <c r="I12" s="1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23.25" customHeight="1" x14ac:dyDescent="0.2">
      <c r="A13" s="12"/>
      <c r="B13" s="13"/>
      <c r="C13" s="13"/>
      <c r="D13" s="14"/>
      <c r="E13" s="14"/>
      <c r="F13" s="14"/>
      <c r="G13" s="14"/>
      <c r="H13" s="14"/>
      <c r="I13" s="1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8" customHeight="1" x14ac:dyDescent="0.2">
      <c r="A14" s="12"/>
      <c r="B14" s="16"/>
      <c r="C14" s="16"/>
      <c r="D14" s="16"/>
      <c r="E14" s="16"/>
      <c r="F14" s="16"/>
      <c r="G14" s="16"/>
      <c r="H14" s="16"/>
      <c r="I14" s="1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">
      <c r="A15" s="12"/>
      <c r="B15" s="16"/>
      <c r="C15" s="16"/>
      <c r="D15" s="16"/>
      <c r="E15" s="16"/>
      <c r="F15" s="16"/>
      <c r="G15" s="16"/>
      <c r="H15" s="16"/>
      <c r="I15" s="1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</sheetData>
  <mergeCells count="15">
    <mergeCell ref="A14:A15"/>
    <mergeCell ref="B14:C15"/>
    <mergeCell ref="D14:E15"/>
    <mergeCell ref="F14:G15"/>
    <mergeCell ref="H14:I15"/>
    <mergeCell ref="A10:A11"/>
    <mergeCell ref="B10:C11"/>
    <mergeCell ref="D10:E11"/>
    <mergeCell ref="F10:G11"/>
    <mergeCell ref="H10:I11"/>
    <mergeCell ref="A12:A13"/>
    <mergeCell ref="B12:C13"/>
    <mergeCell ref="D12:E13"/>
    <mergeCell ref="F12:G13"/>
    <mergeCell ref="H12:I13"/>
  </mergeCells>
  <conditionalFormatting sqref="B8">
    <cfRule type="containsText" dxfId="62" priority="8" operator="containsText" text="M">
      <formula>NOT(ISERROR(SEARCH("M",B8)))</formula>
    </cfRule>
    <cfRule type="containsText" dxfId="61" priority="9" operator="containsText" text="P">
      <formula>NOT(ISERROR(SEARCH("P",B8)))</formula>
    </cfRule>
    <cfRule type="containsText" dxfId="60" priority="10" operator="containsText" text="S">
      <formula>NOT(ISERROR(SEARCH("S",B8)))</formula>
    </cfRule>
    <cfRule type="containsText" dxfId="59" priority="11" operator="containsText" text="C">
      <formula>NOT(ISERROR(SEARCH("C",B8)))</formula>
    </cfRule>
  </conditionalFormatting>
  <conditionalFormatting sqref="C8:AG8">
    <cfRule type="containsText" dxfId="58" priority="4" operator="containsText" text="M">
      <formula>NOT(ISERROR(SEARCH("M",C8)))</formula>
    </cfRule>
    <cfRule type="containsText" dxfId="57" priority="5" operator="containsText" text="P">
      <formula>NOT(ISERROR(SEARCH("P",C8)))</formula>
    </cfRule>
    <cfRule type="containsText" dxfId="56" priority="6" operator="containsText" text="S">
      <formula>NOT(ISERROR(SEARCH("S",C8)))</formula>
    </cfRule>
    <cfRule type="containsText" dxfId="55" priority="7" operator="containsText" text="C">
      <formula>NOT(ISERROR(SEARCH("C",C8)))</formula>
    </cfRule>
  </conditionalFormatting>
  <conditionalFormatting sqref="B12">
    <cfRule type="cellIs" dxfId="54" priority="1" operator="equal">
      <formula>"A"</formula>
    </cfRule>
    <cfRule type="cellIs" dxfId="53" priority="2" operator="equal">
      <formula>"B"</formula>
    </cfRule>
    <cfRule type="cellIs" dxfId="52" priority="3" operator="equal">
      <formula>"C"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AG15"/>
  <sheetViews>
    <sheetView workbookViewId="0">
      <selection activeCell="A12" sqref="A12:A13"/>
    </sheetView>
  </sheetViews>
  <sheetFormatPr baseColWidth="10" defaultColWidth="4.7109375" defaultRowHeight="12.75" x14ac:dyDescent="0.2"/>
  <cols>
    <col min="1" max="1" width="17.140625" style="3" customWidth="1"/>
    <col min="2" max="33" width="3.7109375" style="3" customWidth="1"/>
  </cols>
  <sheetData>
    <row r="1" spans="1:33" ht="33.75" x14ac:dyDescent="0.5">
      <c r="A1" s="2" t="s">
        <v>0</v>
      </c>
    </row>
    <row r="5" spans="1:33" s="1" customFormat="1" x14ac:dyDescent="0.2">
      <c r="A5" s="4"/>
      <c r="B5" s="5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7">
        <v>8</v>
      </c>
      <c r="J5" s="5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7">
        <v>16</v>
      </c>
      <c r="R5" s="5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7">
        <v>24</v>
      </c>
      <c r="Z5" s="5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  <c r="AF5" s="6">
        <v>31</v>
      </c>
      <c r="AG5" s="7">
        <v>32</v>
      </c>
    </row>
    <row r="6" spans="1:33" s="1" customFormat="1" x14ac:dyDescent="0.2">
      <c r="A6" s="4"/>
      <c r="B6" s="8">
        <v>0</v>
      </c>
      <c r="C6" s="9">
        <v>0</v>
      </c>
      <c r="D6" s="9">
        <v>0</v>
      </c>
      <c r="E6" s="9">
        <v>0</v>
      </c>
      <c r="F6" s="9">
        <v>0</v>
      </c>
      <c r="G6" s="9">
        <v>1</v>
      </c>
      <c r="H6" s="9">
        <v>1</v>
      </c>
      <c r="I6" s="10">
        <v>0</v>
      </c>
      <c r="J6" s="8">
        <v>1</v>
      </c>
      <c r="K6" s="9">
        <v>0</v>
      </c>
      <c r="L6" s="9">
        <v>1</v>
      </c>
      <c r="M6" s="9">
        <v>0</v>
      </c>
      <c r="N6" s="9">
        <v>1</v>
      </c>
      <c r="O6" s="9">
        <v>0</v>
      </c>
      <c r="P6" s="9">
        <v>0</v>
      </c>
      <c r="Q6" s="10">
        <v>0</v>
      </c>
      <c r="R6" s="8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0">
        <v>1</v>
      </c>
      <c r="Z6" s="8">
        <v>0</v>
      </c>
      <c r="AA6" s="9">
        <v>0</v>
      </c>
      <c r="AB6" s="9">
        <v>1</v>
      </c>
      <c r="AC6" s="9">
        <v>0</v>
      </c>
      <c r="AD6" s="9">
        <v>0</v>
      </c>
      <c r="AE6" s="9">
        <v>0</v>
      </c>
      <c r="AF6" s="9">
        <v>0</v>
      </c>
      <c r="AG6" s="10">
        <v>1</v>
      </c>
    </row>
    <row r="8" spans="1:33" s="1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10" spans="1:33" ht="18" customHeight="1" x14ac:dyDescent="0.2">
      <c r="A10" s="15" t="s">
        <v>2</v>
      </c>
      <c r="B10" s="16">
        <f>BIN2DEC(B6&amp;C6&amp;D6&amp;E6&amp;F6&amp;G6&amp;H6&amp;I6)</f>
        <v>6</v>
      </c>
      <c r="C10" s="16"/>
      <c r="D10" s="16">
        <f>BIN2DEC(J6&amp;K6&amp;L6&amp;M6&amp;N6&amp;O6&amp;P6&amp;Q6)</f>
        <v>168</v>
      </c>
      <c r="E10" s="16"/>
      <c r="F10" s="16">
        <f>BIN2DEC(R6&amp;S6&amp;T6&amp;U6&amp;V6&amp;W6&amp;X6&amp;Y6)</f>
        <v>1</v>
      </c>
      <c r="G10" s="16"/>
      <c r="H10" s="16">
        <f>BIN2DEC(Z6&amp;AA6&amp;AB6&amp;AC6&amp;AD6&amp;AE6&amp;AF6&amp;AG6)</f>
        <v>33</v>
      </c>
      <c r="I10" s="16"/>
    </row>
    <row r="11" spans="1:33" ht="18" customHeight="1" x14ac:dyDescent="0.2">
      <c r="A11" s="15"/>
      <c r="B11" s="16"/>
      <c r="C11" s="16"/>
      <c r="D11" s="16"/>
      <c r="E11" s="16"/>
      <c r="F11" s="16"/>
      <c r="G11" s="16"/>
      <c r="H11" s="16"/>
      <c r="I11" s="16"/>
    </row>
    <row r="12" spans="1:33" ht="18" customHeight="1" x14ac:dyDescent="0.2">
      <c r="A12" s="15" t="s">
        <v>8</v>
      </c>
      <c r="B12" s="13" t="str">
        <f>(IF(B10&lt;128,"A",IF(B10&lt;192,"B",IF(B10&lt;224,"C",IF(B10&lt;240,"D","E")))))</f>
        <v>A</v>
      </c>
      <c r="C12" s="13"/>
      <c r="D12" s="14"/>
      <c r="E12" s="14"/>
      <c r="F12" s="14"/>
      <c r="G12" s="14"/>
      <c r="H12" s="14"/>
      <c r="I12" s="14"/>
    </row>
    <row r="13" spans="1:33" ht="23.25" customHeight="1" x14ac:dyDescent="0.2">
      <c r="A13" s="15"/>
      <c r="B13" s="13"/>
      <c r="C13" s="13"/>
      <c r="D13" s="14"/>
      <c r="E13" s="14"/>
      <c r="F13" s="14"/>
      <c r="G13" s="14"/>
      <c r="H13" s="14"/>
      <c r="I13" s="14"/>
    </row>
    <row r="14" spans="1:33" ht="18" customHeight="1" x14ac:dyDescent="0.2">
      <c r="A14" s="15" t="s">
        <v>1</v>
      </c>
      <c r="B14" s="16">
        <f>IF(B12="A",255,IF(B12="B",255,IF(B12="C",255,255)))</f>
        <v>255</v>
      </c>
      <c r="C14" s="16"/>
      <c r="D14" s="16">
        <f>IF(B12="A",0,IF(B12="B",255,IF(B12="C",255,255)))</f>
        <v>0</v>
      </c>
      <c r="E14" s="16"/>
      <c r="F14" s="16">
        <f>IF(B12="A",0,IF(B12="B",0,IF(B12="C",255,255)))</f>
        <v>0</v>
      </c>
      <c r="G14" s="16"/>
      <c r="H14" s="16">
        <f>IF(B12="A",0,IF(B12="B",0,IF(B12="C",0,240)))</f>
        <v>0</v>
      </c>
      <c r="I14" s="16"/>
    </row>
    <row r="15" spans="1:33" x14ac:dyDescent="0.2">
      <c r="A15" s="15"/>
      <c r="B15" s="16"/>
      <c r="C15" s="16"/>
      <c r="D15" s="16"/>
      <c r="E15" s="16"/>
      <c r="F15" s="16"/>
      <c r="G15" s="16"/>
      <c r="H15" s="16"/>
      <c r="I15" s="16"/>
    </row>
  </sheetData>
  <mergeCells count="15">
    <mergeCell ref="A14:A15"/>
    <mergeCell ref="B14:C15"/>
    <mergeCell ref="D14:E15"/>
    <mergeCell ref="F14:G15"/>
    <mergeCell ref="H14:I15"/>
    <mergeCell ref="A10:A11"/>
    <mergeCell ref="B10:C11"/>
    <mergeCell ref="D10:E11"/>
    <mergeCell ref="F10:G11"/>
    <mergeCell ref="H10:I11"/>
    <mergeCell ref="A12:A13"/>
    <mergeCell ref="B12:C13"/>
    <mergeCell ref="D12:E13"/>
    <mergeCell ref="F12:G13"/>
    <mergeCell ref="H12:I13"/>
  </mergeCells>
  <conditionalFormatting sqref="B8">
    <cfRule type="containsText" dxfId="51" priority="9" operator="containsText" text="M">
      <formula>NOT(ISERROR(SEARCH("M",B8)))</formula>
    </cfRule>
    <cfRule type="containsText" dxfId="50" priority="10" operator="containsText" text="P">
      <formula>NOT(ISERROR(SEARCH("P",B8)))</formula>
    </cfRule>
    <cfRule type="containsText" dxfId="49" priority="11" operator="containsText" text="S">
      <formula>NOT(ISERROR(SEARCH("S",B8)))</formula>
    </cfRule>
    <cfRule type="containsText" dxfId="48" priority="12" operator="containsText" text="C">
      <formula>NOT(ISERROR(SEARCH("C",B8)))</formula>
    </cfRule>
  </conditionalFormatting>
  <conditionalFormatting sqref="C8:AG8">
    <cfRule type="containsText" dxfId="47" priority="5" operator="containsText" text="M">
      <formula>NOT(ISERROR(SEARCH("M",C8)))</formula>
    </cfRule>
    <cfRule type="containsText" dxfId="46" priority="6" operator="containsText" text="P">
      <formula>NOT(ISERROR(SEARCH("P",C8)))</formula>
    </cfRule>
    <cfRule type="containsText" dxfId="45" priority="7" operator="containsText" text="S">
      <formula>NOT(ISERROR(SEARCH("S",C8)))</formula>
    </cfRule>
    <cfRule type="containsText" dxfId="44" priority="8" operator="containsText" text="C">
      <formula>NOT(ISERROR(SEARCH("C",C8)))</formula>
    </cfRule>
  </conditionalFormatting>
  <conditionalFormatting sqref="B12">
    <cfRule type="cellIs" dxfId="43" priority="2" operator="equal">
      <formula>"A"</formula>
    </cfRule>
    <cfRule type="cellIs" dxfId="42" priority="3" operator="equal">
      <formula>"B"</formula>
    </cfRule>
    <cfRule type="cellIs" dxfId="41" priority="4" operator="equal">
      <formula>"C"</formula>
    </cfRule>
  </conditionalFormatting>
  <conditionalFormatting sqref="B12:C13">
    <cfRule type="containsText" dxfId="40" priority="1" operator="containsText" text="D">
      <formula>NOT(ISERROR(SEARCH("D",B12)))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AG16"/>
  <sheetViews>
    <sheetView tabSelected="1" workbookViewId="0">
      <selection activeCell="D7" sqref="D7"/>
    </sheetView>
  </sheetViews>
  <sheetFormatPr baseColWidth="10" defaultColWidth="4.7109375" defaultRowHeight="12.75" x14ac:dyDescent="0.2"/>
  <cols>
    <col min="1" max="1" width="17.140625" style="3" customWidth="1"/>
    <col min="2" max="33" width="3.7109375" style="3" customWidth="1"/>
  </cols>
  <sheetData>
    <row r="1" spans="1:33" ht="33.75" x14ac:dyDescent="0.5">
      <c r="A1" s="2" t="s">
        <v>0</v>
      </c>
    </row>
    <row r="5" spans="1:33" s="1" customFormat="1" x14ac:dyDescent="0.2">
      <c r="A5" s="4"/>
      <c r="B5" s="5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7">
        <v>8</v>
      </c>
      <c r="J5" s="5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7">
        <v>16</v>
      </c>
      <c r="R5" s="5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7">
        <v>24</v>
      </c>
      <c r="Z5" s="5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  <c r="AF5" s="6">
        <v>31</v>
      </c>
      <c r="AG5" s="7">
        <v>32</v>
      </c>
    </row>
    <row r="6" spans="1:33" s="1" customFormat="1" x14ac:dyDescent="0.2">
      <c r="A6" s="4"/>
      <c r="B6" s="8">
        <v>1</v>
      </c>
      <c r="C6" s="9">
        <v>1</v>
      </c>
      <c r="D6" s="9">
        <v>0</v>
      </c>
      <c r="E6" s="9">
        <v>1</v>
      </c>
      <c r="F6" s="9">
        <v>1</v>
      </c>
      <c r="G6" s="9">
        <v>1</v>
      </c>
      <c r="H6" s="9">
        <v>1</v>
      </c>
      <c r="I6" s="10">
        <v>1</v>
      </c>
      <c r="J6" s="8">
        <v>1</v>
      </c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0</v>
      </c>
      <c r="Q6" s="10">
        <v>0</v>
      </c>
      <c r="R6" s="8">
        <v>0</v>
      </c>
      <c r="S6" s="9">
        <v>0</v>
      </c>
      <c r="T6" s="9">
        <v>1</v>
      </c>
      <c r="U6" s="9">
        <v>0</v>
      </c>
      <c r="V6" s="9">
        <v>0</v>
      </c>
      <c r="W6" s="9">
        <v>1</v>
      </c>
      <c r="X6" s="9">
        <v>0</v>
      </c>
      <c r="Y6" s="10">
        <v>0</v>
      </c>
      <c r="Z6" s="8">
        <v>0</v>
      </c>
      <c r="AA6" s="9">
        <v>0</v>
      </c>
      <c r="AB6" s="9">
        <v>1</v>
      </c>
      <c r="AC6" s="9">
        <v>0</v>
      </c>
      <c r="AD6" s="9">
        <v>0</v>
      </c>
      <c r="AE6" s="9">
        <v>0</v>
      </c>
      <c r="AF6" s="9">
        <v>0</v>
      </c>
      <c r="AG6" s="10">
        <v>1</v>
      </c>
    </row>
    <row r="8" spans="1:33" s="1" customFormat="1" x14ac:dyDescent="0.2">
      <c r="A8" s="4"/>
      <c r="B8" s="4" t="str">
        <f>IF(B6=0,"C",IF(B6=1,"C"))</f>
        <v>C</v>
      </c>
      <c r="C8" s="4" t="str">
        <f>IF(B6=0,"P","C")</f>
        <v>C</v>
      </c>
      <c r="D8" s="4" t="str">
        <f>IF(AND(B6=1,C6=1),"C","P")</f>
        <v>C</v>
      </c>
      <c r="E8" s="4" t="str">
        <f>IF(AND(B6=1,C6=1,D6=1),"C","P")</f>
        <v>P</v>
      </c>
      <c r="F8" s="4" t="str">
        <f>IF(AND($B6=1,$C6=1,$D6=1,$E6=0),"M","P")</f>
        <v>P</v>
      </c>
      <c r="G8" s="4" t="str">
        <f t="shared" ref="G8:I8" si="0">IF(AND($B6=1,$C6=1,$D6=1,$E6=0),"M","P")</f>
        <v>P</v>
      </c>
      <c r="H8" s="4" t="str">
        <f t="shared" si="0"/>
        <v>P</v>
      </c>
      <c r="I8" s="4" t="str">
        <f t="shared" si="0"/>
        <v>P</v>
      </c>
      <c r="J8" s="4" t="str">
        <f>IF($B6=0,"S",IF(AND($B6=1,$C6=1,$D6=1,$E6=0),"M","P"))</f>
        <v>P</v>
      </c>
      <c r="K8" s="4" t="str">
        <f t="shared" ref="K8:Q8" si="1">IF($B6=0,"S",IF(AND($B6=1,$C6=1,$D6=1,$E6=0),"M","P"))</f>
        <v>P</v>
      </c>
      <c r="L8" s="4" t="str">
        <f t="shared" si="1"/>
        <v>P</v>
      </c>
      <c r="M8" s="4" t="str">
        <f t="shared" si="1"/>
        <v>P</v>
      </c>
      <c r="N8" s="4" t="str">
        <f t="shared" si="1"/>
        <v>P</v>
      </c>
      <c r="O8" s="4" t="str">
        <f t="shared" si="1"/>
        <v>P</v>
      </c>
      <c r="P8" s="4" t="str">
        <f t="shared" si="1"/>
        <v>P</v>
      </c>
      <c r="Q8" s="4" t="str">
        <f t="shared" si="1"/>
        <v>P</v>
      </c>
      <c r="R8" s="4" t="str">
        <f>IF($B6=0,"S",IF($C6=0,"S",IF(AND($B6=1,$C6=1,$D6=1,$E6=0),"M","P")))</f>
        <v>P</v>
      </c>
      <c r="S8" s="4" t="str">
        <f t="shared" ref="S8:Y8" si="2">IF($B6=0,"S",IF($C6=0,"S",IF(AND($B6=1,$C6=1,$D6=1,$E6=0),"M","P")))</f>
        <v>P</v>
      </c>
      <c r="T8" s="4" t="str">
        <f t="shared" si="2"/>
        <v>P</v>
      </c>
      <c r="U8" s="4" t="str">
        <f t="shared" si="2"/>
        <v>P</v>
      </c>
      <c r="V8" s="4" t="str">
        <f t="shared" si="2"/>
        <v>P</v>
      </c>
      <c r="W8" s="4" t="str">
        <f t="shared" si="2"/>
        <v>P</v>
      </c>
      <c r="X8" s="4" t="str">
        <f t="shared" si="2"/>
        <v>P</v>
      </c>
      <c r="Y8" s="4" t="str">
        <f t="shared" si="2"/>
        <v>P</v>
      </c>
      <c r="Z8" s="4" t="str">
        <f>IF(AND($B6=1,$C6=1,$D6=1,$E6=0),"M","S")</f>
        <v>S</v>
      </c>
      <c r="AA8" s="4" t="str">
        <f t="shared" ref="AA8:AG8" si="3">IF(AND($B6=1,$C6=1,$D6=1,$E6=0),"M","S")</f>
        <v>S</v>
      </c>
      <c r="AB8" s="4" t="str">
        <f t="shared" si="3"/>
        <v>S</v>
      </c>
      <c r="AC8" s="4" t="str">
        <f t="shared" si="3"/>
        <v>S</v>
      </c>
      <c r="AD8" s="4" t="str">
        <f t="shared" si="3"/>
        <v>S</v>
      </c>
      <c r="AE8" s="4" t="str">
        <f t="shared" si="3"/>
        <v>S</v>
      </c>
      <c r="AF8" s="4" t="str">
        <f t="shared" si="3"/>
        <v>S</v>
      </c>
      <c r="AG8" s="4" t="str">
        <f t="shared" si="3"/>
        <v>S</v>
      </c>
    </row>
    <row r="10" spans="1:33" ht="18" customHeight="1" x14ac:dyDescent="0.2">
      <c r="A10" s="15" t="s">
        <v>2</v>
      </c>
      <c r="B10" s="16">
        <f>BIN2DEC(B6&amp;C6&amp;D6&amp;E6&amp;F6&amp;G6&amp;H6&amp;I6)</f>
        <v>223</v>
      </c>
      <c r="C10" s="16"/>
      <c r="D10" s="16">
        <f>BIN2DEC(J6&amp;K6&amp;L6&amp;M6&amp;N6&amp;O6&amp;P6&amp;Q6)</f>
        <v>240</v>
      </c>
      <c r="E10" s="16"/>
      <c r="F10" s="16">
        <f>BIN2DEC(R6&amp;S6&amp;T6&amp;U6&amp;V6&amp;W6&amp;X6&amp;Y6)</f>
        <v>36</v>
      </c>
      <c r="G10" s="16"/>
      <c r="H10" s="16">
        <f>BIN2DEC(Z6&amp;AA6&amp;AB6&amp;AC6&amp;AD6&amp;AE6&amp;AF6&amp;AG6)</f>
        <v>33</v>
      </c>
      <c r="I10" s="16"/>
    </row>
    <row r="11" spans="1:33" ht="18" customHeight="1" x14ac:dyDescent="0.2">
      <c r="A11" s="15"/>
      <c r="B11" s="16"/>
      <c r="C11" s="16"/>
      <c r="D11" s="16"/>
      <c r="E11" s="16"/>
      <c r="F11" s="16"/>
      <c r="G11" s="16"/>
      <c r="H11" s="16"/>
      <c r="I11" s="16"/>
    </row>
    <row r="12" spans="1:33" ht="18" customHeight="1" x14ac:dyDescent="0.2">
      <c r="A12" s="15" t="s">
        <v>8</v>
      </c>
      <c r="B12" s="13" t="str">
        <f>(IF(B10&lt;128,"A",IF(B10&lt;192,"B",IF(B10&lt;224,"C",IF(B10&lt;240,"D","E")))))</f>
        <v>C</v>
      </c>
      <c r="C12" s="13"/>
      <c r="D12" s="14"/>
      <c r="E12" s="14"/>
      <c r="F12" s="14"/>
      <c r="G12" s="14"/>
      <c r="H12" s="14"/>
      <c r="I12" s="14"/>
    </row>
    <row r="13" spans="1:33" ht="23.25" customHeight="1" x14ac:dyDescent="0.2">
      <c r="A13" s="15"/>
      <c r="B13" s="13"/>
      <c r="C13" s="13"/>
      <c r="D13" s="14"/>
      <c r="E13" s="14"/>
      <c r="F13" s="14"/>
      <c r="G13" s="14"/>
      <c r="H13" s="14"/>
      <c r="I13" s="14"/>
    </row>
    <row r="14" spans="1:33" ht="18" customHeight="1" x14ac:dyDescent="0.2">
      <c r="A14" s="15" t="s">
        <v>1</v>
      </c>
      <c r="B14" s="16">
        <f>IF(B12="A",255,IF(B12="B",255,IF(B12="C",255,255)))</f>
        <v>255</v>
      </c>
      <c r="C14" s="16"/>
      <c r="D14" s="16">
        <f>IF(B12="A",0,IF(B12="B",255,IF(B12="C",255,255)))</f>
        <v>255</v>
      </c>
      <c r="E14" s="16"/>
      <c r="F14" s="16">
        <f>IF(B12="A",0,IF(B12="B",0,IF(B12="C",255,255)))</f>
        <v>255</v>
      </c>
      <c r="G14" s="16"/>
      <c r="H14" s="16">
        <f>IF(B12="A",0,IF(B12="B",0,IF(B12="C",0,240)))</f>
        <v>0</v>
      </c>
      <c r="I14" s="16"/>
    </row>
    <row r="15" spans="1:33" x14ac:dyDescent="0.2">
      <c r="A15" s="15"/>
      <c r="B15" s="16"/>
      <c r="C15" s="16"/>
      <c r="D15" s="16"/>
      <c r="E15" s="16"/>
      <c r="F15" s="16"/>
      <c r="G15" s="16"/>
      <c r="H15" s="16"/>
      <c r="I15" s="16"/>
    </row>
    <row r="16" spans="1:33" ht="30.75" customHeight="1" x14ac:dyDescent="0.2"/>
  </sheetData>
  <mergeCells count="15">
    <mergeCell ref="B14:C15"/>
    <mergeCell ref="D14:E15"/>
    <mergeCell ref="F14:G15"/>
    <mergeCell ref="H14:I15"/>
    <mergeCell ref="A10:A11"/>
    <mergeCell ref="A12:A13"/>
    <mergeCell ref="A14:A15"/>
    <mergeCell ref="B10:C11"/>
    <mergeCell ref="D10:E11"/>
    <mergeCell ref="F10:G11"/>
    <mergeCell ref="H10:I11"/>
    <mergeCell ref="B12:C13"/>
    <mergeCell ref="D12:E13"/>
    <mergeCell ref="F12:G13"/>
    <mergeCell ref="H12:I13"/>
  </mergeCells>
  <conditionalFormatting sqref="B8">
    <cfRule type="containsText" dxfId="39" priority="9" operator="containsText" text="M">
      <formula>NOT(ISERROR(SEARCH("M",B8)))</formula>
    </cfRule>
    <cfRule type="containsText" dxfId="38" priority="13" operator="containsText" text="P">
      <formula>NOT(ISERROR(SEARCH("P",B8)))</formula>
    </cfRule>
    <cfRule type="containsText" dxfId="37" priority="14" operator="containsText" text="S">
      <formula>NOT(ISERROR(SEARCH("S",B8)))</formula>
    </cfRule>
    <cfRule type="containsText" dxfId="36" priority="16" operator="containsText" text="C">
      <formula>NOT(ISERROR(SEARCH("C",B8)))</formula>
    </cfRule>
  </conditionalFormatting>
  <conditionalFormatting sqref="C8:AG8">
    <cfRule type="containsText" dxfId="35" priority="5" operator="containsText" text="M">
      <formula>NOT(ISERROR(SEARCH("M",C8)))</formula>
    </cfRule>
    <cfRule type="containsText" dxfId="34" priority="6" operator="containsText" text="P">
      <formula>NOT(ISERROR(SEARCH("P",C8)))</formula>
    </cfRule>
    <cfRule type="containsText" dxfId="33" priority="7" operator="containsText" text="S">
      <formula>NOT(ISERROR(SEARCH("S",C8)))</formula>
    </cfRule>
    <cfRule type="containsText" dxfId="32" priority="8" operator="containsText" text="C">
      <formula>NOT(ISERROR(SEARCH("C",C8)))</formula>
    </cfRule>
  </conditionalFormatting>
  <conditionalFormatting sqref="B12">
    <cfRule type="cellIs" dxfId="31" priority="2" operator="equal">
      <formula>"A"</formula>
    </cfRule>
    <cfRule type="cellIs" dxfId="30" priority="3" operator="equal">
      <formula>"B"</formula>
    </cfRule>
    <cfRule type="cellIs" dxfId="29" priority="4" operator="equal">
      <formula>"C"</formula>
    </cfRule>
  </conditionalFormatting>
  <conditionalFormatting sqref="B12:C13">
    <cfRule type="containsText" dxfId="28" priority="1" operator="containsText" text="D">
      <formula>NOT(ISERROR(SEARCH("D",B12)))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AG17"/>
  <sheetViews>
    <sheetView workbookViewId="0">
      <selection activeCell="A12" sqref="A12:A13"/>
    </sheetView>
  </sheetViews>
  <sheetFormatPr baseColWidth="10" defaultColWidth="4.7109375" defaultRowHeight="12.75" x14ac:dyDescent="0.2"/>
  <cols>
    <col min="1" max="1" width="17.140625" style="3" customWidth="1"/>
    <col min="2" max="33" width="3.7109375" style="3" customWidth="1"/>
  </cols>
  <sheetData>
    <row r="1" spans="1:33" ht="33.75" x14ac:dyDescent="0.5">
      <c r="A1" s="2" t="s">
        <v>0</v>
      </c>
    </row>
    <row r="5" spans="1:33" s="1" customFormat="1" x14ac:dyDescent="0.2">
      <c r="A5" s="4"/>
      <c r="B5" s="5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7">
        <v>8</v>
      </c>
      <c r="J5" s="5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7">
        <v>16</v>
      </c>
      <c r="R5" s="5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7">
        <v>24</v>
      </c>
      <c r="Z5" s="5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  <c r="AF5" s="6">
        <v>31</v>
      </c>
      <c r="AG5" s="7">
        <v>32</v>
      </c>
    </row>
    <row r="6" spans="1:33" s="1" customFormat="1" x14ac:dyDescent="0.2">
      <c r="A6" s="4"/>
      <c r="B6" s="8">
        <v>0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10">
        <v>0</v>
      </c>
      <c r="J6" s="8">
        <v>1</v>
      </c>
      <c r="K6" s="9">
        <v>0</v>
      </c>
      <c r="L6" s="9">
        <v>1</v>
      </c>
      <c r="M6" s="9">
        <v>0</v>
      </c>
      <c r="N6" s="9">
        <v>1</v>
      </c>
      <c r="O6" s="9">
        <v>0</v>
      </c>
      <c r="P6" s="9">
        <v>0</v>
      </c>
      <c r="Q6" s="10">
        <v>0</v>
      </c>
      <c r="R6" s="8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10">
        <v>1</v>
      </c>
      <c r="Z6" s="8">
        <v>0</v>
      </c>
      <c r="AA6" s="9">
        <v>0</v>
      </c>
      <c r="AB6" s="9">
        <v>1</v>
      </c>
      <c r="AC6" s="9">
        <v>0</v>
      </c>
      <c r="AD6" s="9">
        <v>0</v>
      </c>
      <c r="AE6" s="9">
        <v>0</v>
      </c>
      <c r="AF6" s="9">
        <v>0</v>
      </c>
      <c r="AG6" s="10">
        <v>1</v>
      </c>
    </row>
    <row r="8" spans="1:33" s="1" customFormat="1" x14ac:dyDescent="0.2">
      <c r="A8" s="4"/>
      <c r="B8" s="4" t="str">
        <f>IF(B6=0,"C",IF(B6=1,"C"))</f>
        <v>C</v>
      </c>
      <c r="C8" s="4" t="str">
        <f>IF(B6=0,"P","C")</f>
        <v>P</v>
      </c>
      <c r="D8" s="4" t="str">
        <f>IF(AND(B6=1,C6=1),"C","P")</f>
        <v>P</v>
      </c>
      <c r="E8" s="4" t="str">
        <f>IF(AND(B6=1,C6=1,D6=1),"C","P")</f>
        <v>P</v>
      </c>
      <c r="F8" s="4" t="str">
        <f>IF(AND($B6=1,$C6=1,$D6=1,$E6=0),"M","P")</f>
        <v>P</v>
      </c>
      <c r="G8" s="4" t="str">
        <f t="shared" ref="G8:I8" si="0">IF(AND($B6=1,$C6=1,$D6=1,$E6=0),"M","P")</f>
        <v>P</v>
      </c>
      <c r="H8" s="4" t="str">
        <f t="shared" si="0"/>
        <v>P</v>
      </c>
      <c r="I8" s="4" t="str">
        <f t="shared" si="0"/>
        <v>P</v>
      </c>
      <c r="J8" s="4" t="str">
        <f>IF($B6=0,"S",IF(AND($B6=1,$C6=1,$D6=1,$E6=0),"M","P"))</f>
        <v>S</v>
      </c>
      <c r="K8" s="4" t="str">
        <f t="shared" ref="K8:Q8" si="1">IF($B6=0,"S",IF(AND($B6=1,$C6=1,$D6=1,$E6=0),"M","P"))</f>
        <v>S</v>
      </c>
      <c r="L8" s="4" t="str">
        <f t="shared" si="1"/>
        <v>S</v>
      </c>
      <c r="M8" s="4" t="str">
        <f t="shared" si="1"/>
        <v>S</v>
      </c>
      <c r="N8" s="4" t="str">
        <f t="shared" si="1"/>
        <v>S</v>
      </c>
      <c r="O8" s="4" t="str">
        <f t="shared" si="1"/>
        <v>S</v>
      </c>
      <c r="P8" s="4" t="str">
        <f t="shared" si="1"/>
        <v>S</v>
      </c>
      <c r="Q8" s="4" t="str">
        <f t="shared" si="1"/>
        <v>S</v>
      </c>
      <c r="R8" s="4" t="str">
        <f>IF($B6=0,"S",IF($C6=0,"S",IF(AND($B6=1,$C6=1,$D6=1,$E6=0),"M","P")))</f>
        <v>S</v>
      </c>
      <c r="S8" s="4" t="str">
        <f t="shared" ref="S8:Y8" si="2">IF($B6=0,"S",IF($C6=0,"S",IF(AND($B6=1,$C6=1,$D6=1,$E6=0),"M","P")))</f>
        <v>S</v>
      </c>
      <c r="T8" s="4" t="str">
        <f t="shared" si="2"/>
        <v>S</v>
      </c>
      <c r="U8" s="4" t="str">
        <f t="shared" si="2"/>
        <v>S</v>
      </c>
      <c r="V8" s="4" t="str">
        <f t="shared" si="2"/>
        <v>S</v>
      </c>
      <c r="W8" s="4" t="str">
        <f t="shared" si="2"/>
        <v>S</v>
      </c>
      <c r="X8" s="4" t="str">
        <f t="shared" si="2"/>
        <v>S</v>
      </c>
      <c r="Y8" s="4" t="str">
        <f t="shared" si="2"/>
        <v>S</v>
      </c>
      <c r="Z8" s="4" t="str">
        <f>IF(AND($B6=1,$C6=1,$D6=1,$E6=0),"M","S")</f>
        <v>S</v>
      </c>
      <c r="AA8" s="4" t="str">
        <f t="shared" ref="AA8:AG8" si="3">IF(AND($B6=1,$C6=1,$D6=1,$E6=0),"M","S")</f>
        <v>S</v>
      </c>
      <c r="AB8" s="4" t="str">
        <f t="shared" si="3"/>
        <v>S</v>
      </c>
      <c r="AC8" s="4" t="str">
        <f t="shared" si="3"/>
        <v>S</v>
      </c>
      <c r="AD8" s="4" t="str">
        <f t="shared" si="3"/>
        <v>S</v>
      </c>
      <c r="AE8" s="4" t="str">
        <f t="shared" si="3"/>
        <v>S</v>
      </c>
      <c r="AF8" s="4" t="str">
        <f t="shared" si="3"/>
        <v>S</v>
      </c>
      <c r="AG8" s="4" t="str">
        <f t="shared" si="3"/>
        <v>S</v>
      </c>
    </row>
    <row r="10" spans="1:33" ht="18" customHeight="1" x14ac:dyDescent="0.2">
      <c r="A10" s="15" t="s">
        <v>2</v>
      </c>
      <c r="B10" s="16">
        <f>BIN2DEC(B6&amp;C6&amp;D6&amp;E6&amp;F6&amp;G6&amp;H6&amp;I6)</f>
        <v>8</v>
      </c>
      <c r="C10" s="16"/>
      <c r="D10" s="16">
        <f>BIN2DEC(J6&amp;K6&amp;L6&amp;M6&amp;N6&amp;O6&amp;P6&amp;Q6)</f>
        <v>168</v>
      </c>
      <c r="E10" s="16"/>
      <c r="F10" s="16">
        <f>BIN2DEC(R6&amp;S6&amp;T6&amp;U6&amp;V6&amp;W6&amp;X6&amp;Y6)</f>
        <v>63</v>
      </c>
      <c r="G10" s="16"/>
      <c r="H10" s="16">
        <f>BIN2DEC(Z6&amp;AA6&amp;AB6&amp;AC6&amp;AD6&amp;AE6&amp;AF6&amp;AG6)</f>
        <v>33</v>
      </c>
      <c r="I10" s="16"/>
    </row>
    <row r="11" spans="1:33" ht="18" customHeight="1" x14ac:dyDescent="0.2">
      <c r="A11" s="15"/>
      <c r="B11" s="16"/>
      <c r="C11" s="16"/>
      <c r="D11" s="16"/>
      <c r="E11" s="16"/>
      <c r="F11" s="16"/>
      <c r="G11" s="16"/>
      <c r="H11" s="16"/>
      <c r="I11" s="16"/>
    </row>
    <row r="12" spans="1:33" ht="18" customHeight="1" x14ac:dyDescent="0.2">
      <c r="A12" s="15" t="s">
        <v>8</v>
      </c>
      <c r="B12" s="13" t="str">
        <f>(IF(B10&lt;128,"A",IF(B10&lt;192,"B",IF(B10&lt;224,"C",IF(B10&lt;240,"D","E")))))</f>
        <v>A</v>
      </c>
      <c r="C12" s="13"/>
      <c r="D12" s="14"/>
      <c r="E12" s="14"/>
      <c r="F12" s="14"/>
      <c r="G12" s="14"/>
      <c r="H12" s="14"/>
      <c r="I12" s="14"/>
    </row>
    <row r="13" spans="1:33" ht="23.25" customHeight="1" x14ac:dyDescent="0.2">
      <c r="A13" s="15"/>
      <c r="B13" s="13"/>
      <c r="C13" s="13"/>
      <c r="D13" s="14"/>
      <c r="E13" s="14"/>
      <c r="F13" s="14"/>
      <c r="G13" s="14"/>
      <c r="H13" s="14"/>
      <c r="I13" s="14"/>
    </row>
    <row r="14" spans="1:33" ht="18" customHeight="1" x14ac:dyDescent="0.2">
      <c r="A14" s="15" t="s">
        <v>1</v>
      </c>
      <c r="B14" s="16">
        <f>IF(B12="A",255,IF(B12="B",255,IF(B12="C",255,255)))</f>
        <v>255</v>
      </c>
      <c r="C14" s="16"/>
      <c r="D14" s="16">
        <f>IF(B12="A",0,IF(B12="B",255,IF(B12="C",255,255)))</f>
        <v>0</v>
      </c>
      <c r="E14" s="16"/>
      <c r="F14" s="16">
        <f>IF(B12="A",0,IF(B12="B",0,IF(B12="C",255,255)))</f>
        <v>0</v>
      </c>
      <c r="G14" s="16"/>
      <c r="H14" s="16">
        <f>IF(B12="A",0,IF(B12="B",0,IF(B12="C",0,240)))</f>
        <v>0</v>
      </c>
      <c r="I14" s="16"/>
    </row>
    <row r="15" spans="1:33" x14ac:dyDescent="0.2">
      <c r="A15" s="15"/>
      <c r="B15" s="16"/>
      <c r="C15" s="16"/>
      <c r="D15" s="16"/>
      <c r="E15" s="16"/>
      <c r="F15" s="16"/>
      <c r="G15" s="16"/>
      <c r="H15" s="16"/>
      <c r="I15" s="16"/>
    </row>
    <row r="16" spans="1:33" ht="39.75" customHeight="1" x14ac:dyDescent="0.2">
      <c r="A16" s="11" t="s">
        <v>3</v>
      </c>
      <c r="B16" s="17">
        <f>2^(COUNTIF(B8:AG8,"S"))</f>
        <v>16777216</v>
      </c>
      <c r="C16" s="17"/>
      <c r="D16" s="17"/>
      <c r="E16" s="17"/>
      <c r="F16" s="17"/>
      <c r="G16" s="17"/>
      <c r="H16" s="17"/>
      <c r="I16" s="17"/>
    </row>
    <row r="17" spans="1:9" ht="39" customHeight="1" x14ac:dyDescent="0.35">
      <c r="A17" s="11" t="s">
        <v>4</v>
      </c>
      <c r="B17" s="18">
        <f>2^(COUNTIF(B8:AG8,"P"))</f>
        <v>128</v>
      </c>
      <c r="C17" s="18"/>
      <c r="D17" s="18"/>
      <c r="E17" s="18"/>
      <c r="F17" s="18"/>
      <c r="G17" s="18"/>
      <c r="H17" s="18"/>
      <c r="I17" s="18"/>
    </row>
  </sheetData>
  <mergeCells count="17">
    <mergeCell ref="F14:G15"/>
    <mergeCell ref="H14:I15"/>
    <mergeCell ref="B16:I16"/>
    <mergeCell ref="B17:I17"/>
    <mergeCell ref="F12:G13"/>
    <mergeCell ref="H12:I13"/>
    <mergeCell ref="A10:A11"/>
    <mergeCell ref="B10:C11"/>
    <mergeCell ref="D10:E11"/>
    <mergeCell ref="F10:G11"/>
    <mergeCell ref="H10:I11"/>
    <mergeCell ref="A14:A15"/>
    <mergeCell ref="B14:C15"/>
    <mergeCell ref="A12:A13"/>
    <mergeCell ref="B12:C13"/>
    <mergeCell ref="D12:E13"/>
    <mergeCell ref="D14:E15"/>
  </mergeCells>
  <conditionalFormatting sqref="B8">
    <cfRule type="containsText" dxfId="27" priority="9" operator="containsText" text="M">
      <formula>NOT(ISERROR(SEARCH("M",B8)))</formula>
    </cfRule>
    <cfRule type="containsText" dxfId="26" priority="10" operator="containsText" text="P">
      <formula>NOT(ISERROR(SEARCH("P",B8)))</formula>
    </cfRule>
    <cfRule type="containsText" dxfId="25" priority="11" operator="containsText" text="S">
      <formula>NOT(ISERROR(SEARCH("S",B8)))</formula>
    </cfRule>
    <cfRule type="containsText" dxfId="24" priority="12" operator="containsText" text="C">
      <formula>NOT(ISERROR(SEARCH("C",B8)))</formula>
    </cfRule>
  </conditionalFormatting>
  <conditionalFormatting sqref="C8:AG8">
    <cfRule type="containsText" dxfId="23" priority="5" operator="containsText" text="M">
      <formula>NOT(ISERROR(SEARCH("M",C8)))</formula>
    </cfRule>
    <cfRule type="containsText" dxfId="22" priority="6" operator="containsText" text="P">
      <formula>NOT(ISERROR(SEARCH("P",C8)))</formula>
    </cfRule>
    <cfRule type="containsText" dxfId="21" priority="7" operator="containsText" text="S">
      <formula>NOT(ISERROR(SEARCH("S",C8)))</formula>
    </cfRule>
    <cfRule type="containsText" dxfId="20" priority="8" operator="containsText" text="C">
      <formula>NOT(ISERROR(SEARCH("C",C8)))</formula>
    </cfRule>
  </conditionalFormatting>
  <conditionalFormatting sqref="B12">
    <cfRule type="cellIs" dxfId="19" priority="2" operator="equal">
      <formula>"A"</formula>
    </cfRule>
    <cfRule type="cellIs" dxfId="18" priority="3" operator="equal">
      <formula>"B"</formula>
    </cfRule>
    <cfRule type="cellIs" dxfId="17" priority="4" operator="equal">
      <formula>"C"</formula>
    </cfRule>
  </conditionalFormatting>
  <conditionalFormatting sqref="B12:C13">
    <cfRule type="containsText" dxfId="16" priority="1" operator="containsText" text="D">
      <formula>NOT(ISERROR(SEARCH("D",B12)))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AG34"/>
  <sheetViews>
    <sheetView topLeftCell="A4" workbookViewId="0">
      <selection activeCell="B17" sqref="B17:I17"/>
    </sheetView>
  </sheetViews>
  <sheetFormatPr baseColWidth="10" defaultColWidth="4.7109375" defaultRowHeight="12.75" x14ac:dyDescent="0.2"/>
  <cols>
    <col min="1" max="1" width="17.140625" style="3" customWidth="1"/>
    <col min="2" max="33" width="3.7109375" style="3" customWidth="1"/>
  </cols>
  <sheetData>
    <row r="1" spans="1:33" ht="33.75" x14ac:dyDescent="0.5">
      <c r="A1" s="2" t="s">
        <v>6</v>
      </c>
    </row>
    <row r="5" spans="1:33" s="1" customFormat="1" x14ac:dyDescent="0.2">
      <c r="A5" s="4"/>
      <c r="B5" s="5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7">
        <v>8</v>
      </c>
      <c r="J5" s="5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7">
        <v>16</v>
      </c>
      <c r="R5" s="5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7">
        <v>24</v>
      </c>
      <c r="Z5" s="5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  <c r="AF5" s="6">
        <v>31</v>
      </c>
      <c r="AG5" s="7">
        <v>32</v>
      </c>
    </row>
    <row r="6" spans="1:33" s="1" customFormat="1" x14ac:dyDescent="0.2">
      <c r="A6" s="4"/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0</v>
      </c>
      <c r="H6" s="9">
        <v>0</v>
      </c>
      <c r="I6" s="10">
        <v>1</v>
      </c>
      <c r="J6" s="8">
        <v>1</v>
      </c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0</v>
      </c>
      <c r="Q6" s="10">
        <v>0</v>
      </c>
      <c r="R6" s="8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10">
        <v>1</v>
      </c>
      <c r="Z6" s="8">
        <v>0</v>
      </c>
      <c r="AA6" s="9">
        <v>0</v>
      </c>
      <c r="AB6" s="9">
        <v>0</v>
      </c>
      <c r="AC6" s="9">
        <v>1</v>
      </c>
      <c r="AD6" s="9">
        <v>0</v>
      </c>
      <c r="AE6" s="9">
        <v>0</v>
      </c>
      <c r="AF6" s="9">
        <v>0</v>
      </c>
      <c r="AG6" s="10">
        <v>0</v>
      </c>
    </row>
    <row r="8" spans="1:33" s="1" customFormat="1" x14ac:dyDescent="0.2">
      <c r="A8" s="4"/>
      <c r="B8" s="4" t="str">
        <f>IF(AND(1,A6=1),"C",IF($K$10&gt;=B5,"P","S"))</f>
        <v>P</v>
      </c>
      <c r="C8" s="4" t="str">
        <f t="shared" ref="C8" si="0">IF(AND(A6=1,B6=1),"C",IF($K$10&gt;=C5,"P","S"))</f>
        <v>P</v>
      </c>
      <c r="D8" s="4" t="str">
        <f>IF(AND(B6=1,C6=1),"C",IF($K$10&gt;=D5,"P","S"))</f>
        <v>P</v>
      </c>
      <c r="E8" s="4" t="str">
        <f>IF(AND(B6=1,C6=1,D6=1),"C",IF($K$10&gt;=E5,"P","S"))</f>
        <v>P</v>
      </c>
      <c r="F8" s="4" t="str">
        <f t="shared" ref="F8:H8" si="1">IF(AND($B6=1,$C6=1,$D6=1,$E6=0),"M",IF($K$10&gt;=F5,"P","S"))</f>
        <v>P</v>
      </c>
      <c r="G8" s="4" t="str">
        <f t="shared" si="1"/>
        <v>P</v>
      </c>
      <c r="H8" s="4" t="str">
        <f t="shared" si="1"/>
        <v>P</v>
      </c>
      <c r="I8" s="4" t="str">
        <f>IF(AND($B6=1,$C6=1,$D6=1,$E6=0),"M",IF($K$10&gt;=I5,"P","S"))</f>
        <v>P</v>
      </c>
      <c r="J8" s="4" t="str">
        <f>IF($B6=0,IF($K$10&gt;=J5,"P","S"),IF(AND($B6=1,$C6=1,$D6=1,$E6=0),"M",IF($K$10&gt;=J5,"P","S")))</f>
        <v>P</v>
      </c>
      <c r="K8" s="4" t="str">
        <f t="shared" ref="K8:P8" si="2">IF($B6=0,IF($K$10&gt;=K5,"P","S"),IF(AND($B6=1,$C6=1,$D6=1,$E6=0),"M",IF($K$10&gt;=K5,"P","S")))</f>
        <v>P</v>
      </c>
      <c r="L8" s="4" t="str">
        <f t="shared" si="2"/>
        <v>P</v>
      </c>
      <c r="M8" s="4" t="str">
        <f t="shared" si="2"/>
        <v>P</v>
      </c>
      <c r="N8" s="4" t="str">
        <f t="shared" si="2"/>
        <v>P</v>
      </c>
      <c r="O8" s="4" t="str">
        <f t="shared" si="2"/>
        <v>P</v>
      </c>
      <c r="P8" s="4" t="str">
        <f t="shared" si="2"/>
        <v>P</v>
      </c>
      <c r="Q8" s="4" t="str">
        <f>IF($B6=0,IF($K$10&gt;=Q5,"P","S"),IF(AND($B6=1,$C6=1,$D6=1,$E6=0),"M",IF($K$10&gt;=Q5,"P","S")))</f>
        <v>P</v>
      </c>
      <c r="R8" s="4" t="str">
        <f>IF($B6=0,"S",IF($C6=0,IF($K$10&gt;=R5,"P","S"),IF(AND($B6=1,$C6=1,$D6=1,$E6=0),"M",IF($K$10&gt;=R5,"P","S"))))</f>
        <v>P</v>
      </c>
      <c r="S8" s="4" t="str">
        <f t="shared" ref="S8:Y8" si="3">IF($B6=0,"S",IF($C6=0,IF($K$10&gt;=S5,"P","S"),IF(AND($B6=1,$C6=1,$D6=1,$E6=0),"M",IF($K$10&gt;=S5,"P","S"))))</f>
        <v>P</v>
      </c>
      <c r="T8" s="4" t="str">
        <f t="shared" si="3"/>
        <v>P</v>
      </c>
      <c r="U8" s="4" t="str">
        <f t="shared" si="3"/>
        <v>P</v>
      </c>
      <c r="V8" s="4" t="str">
        <f t="shared" si="3"/>
        <v>P</v>
      </c>
      <c r="W8" s="4" t="str">
        <f t="shared" si="3"/>
        <v>P</v>
      </c>
      <c r="X8" s="4" t="str">
        <f t="shared" si="3"/>
        <v>P</v>
      </c>
      <c r="Y8" s="4" t="str">
        <f t="shared" si="3"/>
        <v>P</v>
      </c>
      <c r="Z8" s="4" t="str">
        <f>IF(AND($B6=1,$C6=1,$D6=1,$E6=0),"M",IF($K$10&gt;=Z5,"P","S"))</f>
        <v>P</v>
      </c>
      <c r="AA8" s="4" t="str">
        <f t="shared" ref="AA8:AG8" si="4">IF(AND($B6=1,$C6=1,$D6=1,$E6=0),"M",IF($K$10&gt;=AA5,"P","S"))</f>
        <v>P</v>
      </c>
      <c r="AB8" s="4" t="str">
        <f t="shared" si="4"/>
        <v>P</v>
      </c>
      <c r="AC8" s="4" t="str">
        <f t="shared" si="4"/>
        <v>P</v>
      </c>
      <c r="AD8" s="4" t="str">
        <f t="shared" si="4"/>
        <v>S</v>
      </c>
      <c r="AE8" s="4" t="str">
        <f t="shared" si="4"/>
        <v>S</v>
      </c>
      <c r="AF8" s="4" t="str">
        <f t="shared" si="4"/>
        <v>S</v>
      </c>
      <c r="AG8" s="4" t="str">
        <f t="shared" si="4"/>
        <v>S</v>
      </c>
    </row>
    <row r="10" spans="1:33" ht="18" customHeight="1" x14ac:dyDescent="0.2">
      <c r="A10" s="15" t="s">
        <v>2</v>
      </c>
      <c r="B10" s="16">
        <f>BIN2DEC(B6&amp;C6&amp;D6&amp;E6&amp;F6&amp;G6&amp;H6&amp;I6)</f>
        <v>145</v>
      </c>
      <c r="C10" s="16"/>
      <c r="D10" s="16">
        <f>BIN2DEC(J6&amp;K6&amp;L6&amp;M6&amp;N6&amp;O6&amp;P6&amp;Q6)</f>
        <v>240</v>
      </c>
      <c r="E10" s="16"/>
      <c r="F10" s="16">
        <f>BIN2DEC(R6&amp;S6&amp;T6&amp;U6&amp;V6&amp;W6&amp;X6&amp;Y6)</f>
        <v>63</v>
      </c>
      <c r="G10" s="16"/>
      <c r="H10" s="16">
        <f>BIN2DEC(Z6&amp;AA6&amp;AB6&amp;AC6&amp;AD6&amp;AE6&amp;AF6&amp;AG6)</f>
        <v>16</v>
      </c>
      <c r="I10" s="16"/>
      <c r="J10" s="19" t="s">
        <v>5</v>
      </c>
      <c r="K10" s="16">
        <v>28</v>
      </c>
      <c r="L10" s="16"/>
    </row>
    <row r="11" spans="1:33" ht="18" customHeight="1" x14ac:dyDescent="0.2">
      <c r="A11" s="15"/>
      <c r="B11" s="16"/>
      <c r="C11" s="16"/>
      <c r="D11" s="16"/>
      <c r="E11" s="16"/>
      <c r="F11" s="16"/>
      <c r="G11" s="16"/>
      <c r="H11" s="16"/>
      <c r="I11" s="16"/>
      <c r="J11" s="19"/>
      <c r="K11" s="16"/>
      <c r="L11" s="16"/>
    </row>
    <row r="12" spans="1:33" ht="18" customHeight="1" x14ac:dyDescent="0.2">
      <c r="A12" s="15" t="s">
        <v>8</v>
      </c>
      <c r="B12" s="13" t="s">
        <v>7</v>
      </c>
      <c r="C12" s="13"/>
      <c r="D12" s="14"/>
      <c r="E12" s="14"/>
      <c r="F12" s="14"/>
      <c r="G12" s="14"/>
      <c r="H12" s="14"/>
      <c r="I12" s="14"/>
    </row>
    <row r="13" spans="1:33" ht="23.25" customHeight="1" x14ac:dyDescent="0.2">
      <c r="A13" s="15"/>
      <c r="B13" s="13"/>
      <c r="C13" s="13"/>
      <c r="D13" s="14"/>
      <c r="E13" s="14"/>
      <c r="F13" s="14"/>
      <c r="G13" s="14"/>
      <c r="H13" s="14"/>
      <c r="I13" s="14"/>
    </row>
    <row r="14" spans="1:33" ht="18" customHeight="1" x14ac:dyDescent="0.2">
      <c r="A14" s="15" t="s">
        <v>1</v>
      </c>
      <c r="B14" s="16">
        <f>BIN2DEC(B34&amp;C34&amp;D34&amp;E34&amp;F34&amp;G34&amp;H34&amp;I34)</f>
        <v>255</v>
      </c>
      <c r="C14" s="16"/>
      <c r="D14" s="16">
        <f>BIN2DEC(J34&amp;K34&amp;L34&amp;M34&amp;N34&amp;O34&amp;P34&amp;Q34)</f>
        <v>255</v>
      </c>
      <c r="E14" s="16"/>
      <c r="F14" s="16">
        <f>BIN2DEC(R34&amp;S34&amp;T34&amp;U34&amp;V34&amp;W34&amp;X34&amp;Y34)</f>
        <v>255</v>
      </c>
      <c r="G14" s="16"/>
      <c r="H14" s="16">
        <f>BIN2DEC(Z34&amp;AA34&amp;AB34&amp;AC34&amp;AD34&amp;AE34&amp;AF34&amp;AG34)</f>
        <v>240</v>
      </c>
      <c r="I14" s="16"/>
    </row>
    <row r="15" spans="1:33" ht="12.75" customHeight="1" x14ac:dyDescent="0.2">
      <c r="A15" s="15"/>
      <c r="B15" s="16"/>
      <c r="C15" s="16"/>
      <c r="D15" s="16"/>
      <c r="E15" s="16"/>
      <c r="F15" s="16"/>
      <c r="G15" s="16"/>
      <c r="H15" s="16"/>
      <c r="I15" s="16"/>
    </row>
    <row r="16" spans="1:33" ht="39.75" customHeight="1" x14ac:dyDescent="0.2">
      <c r="A16" s="11" t="s">
        <v>3</v>
      </c>
      <c r="B16" s="17">
        <f>2^(COUNTIF(B8:AG8,"S"))</f>
        <v>16</v>
      </c>
      <c r="C16" s="17"/>
      <c r="D16" s="17"/>
      <c r="E16" s="17"/>
      <c r="F16" s="17"/>
      <c r="G16" s="17"/>
      <c r="H16" s="17"/>
      <c r="I16" s="17"/>
    </row>
    <row r="17" spans="1:9" ht="39" customHeight="1" x14ac:dyDescent="0.35">
      <c r="A17" s="11" t="s">
        <v>4</v>
      </c>
      <c r="B17" s="18">
        <f>2^(COUNTIF(B8:AG8,"P"))</f>
        <v>268435456</v>
      </c>
      <c r="C17" s="18"/>
      <c r="D17" s="18"/>
      <c r="E17" s="18"/>
      <c r="F17" s="18"/>
      <c r="G17" s="18"/>
      <c r="H17" s="18"/>
      <c r="I17" s="18"/>
    </row>
    <row r="34" spans="2:33" x14ac:dyDescent="0.2">
      <c r="B34" s="3">
        <f>IF(OR(B8="C",B8="P"),1,0)</f>
        <v>1</v>
      </c>
      <c r="C34" s="3">
        <f t="shared" ref="C34:AG34" si="5">IF(OR(C8="C",C8="P"),1,0)</f>
        <v>1</v>
      </c>
      <c r="D34" s="3">
        <f t="shared" si="5"/>
        <v>1</v>
      </c>
      <c r="E34" s="3">
        <f t="shared" si="5"/>
        <v>1</v>
      </c>
      <c r="F34" s="3">
        <f t="shared" si="5"/>
        <v>1</v>
      </c>
      <c r="G34" s="3">
        <f t="shared" si="5"/>
        <v>1</v>
      </c>
      <c r="H34" s="3">
        <f t="shared" si="5"/>
        <v>1</v>
      </c>
      <c r="I34" s="3">
        <f t="shared" si="5"/>
        <v>1</v>
      </c>
      <c r="J34" s="3">
        <f t="shared" si="5"/>
        <v>1</v>
      </c>
      <c r="K34" s="3">
        <f t="shared" si="5"/>
        <v>1</v>
      </c>
      <c r="L34" s="3">
        <f t="shared" si="5"/>
        <v>1</v>
      </c>
      <c r="M34" s="3">
        <f t="shared" si="5"/>
        <v>1</v>
      </c>
      <c r="N34" s="3">
        <f t="shared" si="5"/>
        <v>1</v>
      </c>
      <c r="O34" s="3">
        <f t="shared" si="5"/>
        <v>1</v>
      </c>
      <c r="P34" s="3">
        <f t="shared" si="5"/>
        <v>1</v>
      </c>
      <c r="Q34" s="3">
        <f t="shared" si="5"/>
        <v>1</v>
      </c>
      <c r="R34" s="3">
        <f t="shared" si="5"/>
        <v>1</v>
      </c>
      <c r="S34" s="3">
        <f t="shared" si="5"/>
        <v>1</v>
      </c>
      <c r="T34" s="3">
        <f t="shared" si="5"/>
        <v>1</v>
      </c>
      <c r="U34" s="3">
        <f t="shared" si="5"/>
        <v>1</v>
      </c>
      <c r="V34" s="3">
        <f t="shared" si="5"/>
        <v>1</v>
      </c>
      <c r="W34" s="3">
        <f t="shared" si="5"/>
        <v>1</v>
      </c>
      <c r="X34" s="3">
        <f t="shared" si="5"/>
        <v>1</v>
      </c>
      <c r="Y34" s="3">
        <f t="shared" si="5"/>
        <v>1</v>
      </c>
      <c r="Z34" s="3">
        <f t="shared" si="5"/>
        <v>1</v>
      </c>
      <c r="AA34" s="3">
        <f t="shared" si="5"/>
        <v>1</v>
      </c>
      <c r="AB34" s="3">
        <f t="shared" si="5"/>
        <v>1</v>
      </c>
      <c r="AC34" s="3">
        <f t="shared" si="5"/>
        <v>1</v>
      </c>
      <c r="AD34" s="3">
        <f t="shared" si="5"/>
        <v>0</v>
      </c>
      <c r="AE34" s="3">
        <f t="shared" si="5"/>
        <v>0</v>
      </c>
      <c r="AF34" s="3">
        <f t="shared" si="5"/>
        <v>0</v>
      </c>
      <c r="AG34" s="3">
        <f t="shared" si="5"/>
        <v>0</v>
      </c>
    </row>
  </sheetData>
  <mergeCells count="19">
    <mergeCell ref="A14:A15"/>
    <mergeCell ref="B14:C15"/>
    <mergeCell ref="B16:I16"/>
    <mergeCell ref="A10:A11"/>
    <mergeCell ref="B10:C11"/>
    <mergeCell ref="D10:E11"/>
    <mergeCell ref="F10:G11"/>
    <mergeCell ref="H10:I11"/>
    <mergeCell ref="A12:A13"/>
    <mergeCell ref="B12:C13"/>
    <mergeCell ref="D12:E13"/>
    <mergeCell ref="F12:G13"/>
    <mergeCell ref="H12:I13"/>
    <mergeCell ref="H14:I15"/>
    <mergeCell ref="B17:I17"/>
    <mergeCell ref="J10:J11"/>
    <mergeCell ref="K10:L11"/>
    <mergeCell ref="D14:E15"/>
    <mergeCell ref="F14:G15"/>
  </mergeCells>
  <conditionalFormatting sqref="B8:AG8">
    <cfRule type="containsText" dxfId="15" priority="5" operator="containsText" text="M">
      <formula>NOT(ISERROR(SEARCH("M",B8)))</formula>
    </cfRule>
    <cfRule type="containsText" dxfId="14" priority="6" operator="containsText" text="P">
      <formula>NOT(ISERROR(SEARCH("P",B8)))</formula>
    </cfRule>
    <cfRule type="containsText" dxfId="13" priority="7" operator="containsText" text="S">
      <formula>NOT(ISERROR(SEARCH("S",B8)))</formula>
    </cfRule>
    <cfRule type="containsText" dxfId="12" priority="8" operator="containsText" text="C">
      <formula>NOT(ISERROR(SEARCH("C",B8)))</formula>
    </cfRule>
  </conditionalFormatting>
  <conditionalFormatting sqref="B12">
    <cfRule type="cellIs" dxfId="11" priority="2" operator="equal">
      <formula>"A"</formula>
    </cfRule>
    <cfRule type="cellIs" dxfId="10" priority="3" operator="equal">
      <formula>"B"</formula>
    </cfRule>
    <cfRule type="cellIs" dxfId="9" priority="4" operator="equal">
      <formula>"C"</formula>
    </cfRule>
  </conditionalFormatting>
  <conditionalFormatting sqref="B12:C13">
    <cfRule type="containsText" dxfId="8" priority="1" operator="containsText" text="D">
      <formula>NOT(ISERROR(SEARCH("D",B12)))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Y30"/>
  <sheetViews>
    <sheetView zoomScale="60" zoomScaleNormal="60" workbookViewId="0">
      <selection activeCell="A30" sqref="A30:XFD30"/>
    </sheetView>
  </sheetViews>
  <sheetFormatPr baseColWidth="10" defaultColWidth="4.7109375" defaultRowHeight="12.75" x14ac:dyDescent="0.2"/>
  <cols>
    <col min="1" max="1" width="17.140625" style="3" customWidth="1"/>
    <col min="2" max="33" width="3.7109375" style="3" customWidth="1"/>
  </cols>
  <sheetData>
    <row r="1" spans="1:129" ht="33.75" x14ac:dyDescent="0.5">
      <c r="A1" s="2" t="s">
        <v>9</v>
      </c>
    </row>
    <row r="5" spans="1:129" s="1" customFormat="1" x14ac:dyDescent="0.2">
      <c r="A5" s="4"/>
      <c r="B5" s="5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7">
        <v>8</v>
      </c>
      <c r="J5" s="5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7">
        <v>16</v>
      </c>
      <c r="R5" s="5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7">
        <v>24</v>
      </c>
      <c r="Z5" s="5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  <c r="AF5" s="6">
        <v>31</v>
      </c>
      <c r="AG5" s="7">
        <v>32</v>
      </c>
      <c r="AH5" s="5">
        <v>33</v>
      </c>
      <c r="AI5" s="6">
        <v>34</v>
      </c>
      <c r="AJ5" s="6">
        <v>35</v>
      </c>
      <c r="AK5" s="6">
        <v>36</v>
      </c>
      <c r="AL5" s="6">
        <v>37</v>
      </c>
      <c r="AM5" s="6">
        <v>38</v>
      </c>
      <c r="AN5" s="6">
        <v>39</v>
      </c>
      <c r="AO5" s="7">
        <v>40</v>
      </c>
      <c r="AP5" s="5">
        <v>41</v>
      </c>
      <c r="AQ5" s="6">
        <v>42</v>
      </c>
      <c r="AR5" s="6">
        <v>43</v>
      </c>
      <c r="AS5" s="6">
        <v>44</v>
      </c>
      <c r="AT5" s="6">
        <v>45</v>
      </c>
      <c r="AU5" s="6">
        <v>46</v>
      </c>
      <c r="AV5" s="6">
        <v>47</v>
      </c>
      <c r="AW5" s="7">
        <v>48</v>
      </c>
      <c r="AX5" s="5">
        <v>49</v>
      </c>
      <c r="AY5" s="6">
        <v>50</v>
      </c>
      <c r="AZ5" s="6">
        <v>51</v>
      </c>
      <c r="BA5" s="6">
        <v>52</v>
      </c>
      <c r="BB5" s="6">
        <v>53</v>
      </c>
      <c r="BC5" s="6">
        <v>54</v>
      </c>
      <c r="BD5" s="6">
        <v>55</v>
      </c>
      <c r="BE5" s="7">
        <v>56</v>
      </c>
      <c r="BF5" s="5">
        <v>57</v>
      </c>
      <c r="BG5" s="6">
        <v>58</v>
      </c>
      <c r="BH5" s="6">
        <v>59</v>
      </c>
      <c r="BI5" s="6">
        <v>60</v>
      </c>
      <c r="BJ5" s="6">
        <v>61</v>
      </c>
      <c r="BK5" s="6">
        <v>62</v>
      </c>
      <c r="BL5" s="6">
        <v>63</v>
      </c>
      <c r="BM5" s="7">
        <v>64</v>
      </c>
      <c r="BN5" s="5">
        <v>65</v>
      </c>
      <c r="BO5" s="6">
        <v>66</v>
      </c>
      <c r="BP5" s="6">
        <v>67</v>
      </c>
      <c r="BQ5" s="6">
        <v>68</v>
      </c>
      <c r="BR5" s="6">
        <v>69</v>
      </c>
      <c r="BS5" s="6">
        <v>70</v>
      </c>
      <c r="BT5" s="6">
        <v>71</v>
      </c>
      <c r="BU5" s="7">
        <v>72</v>
      </c>
      <c r="BV5" s="5">
        <v>73</v>
      </c>
      <c r="BW5" s="6">
        <v>74</v>
      </c>
      <c r="BX5" s="6">
        <v>75</v>
      </c>
      <c r="BY5" s="6">
        <v>76</v>
      </c>
      <c r="BZ5" s="6">
        <v>77</v>
      </c>
      <c r="CA5" s="6">
        <v>78</v>
      </c>
      <c r="CB5" s="6">
        <v>79</v>
      </c>
      <c r="CC5" s="7">
        <v>80</v>
      </c>
      <c r="CD5" s="5">
        <v>81</v>
      </c>
      <c r="CE5" s="6">
        <v>82</v>
      </c>
      <c r="CF5" s="6">
        <v>83</v>
      </c>
      <c r="CG5" s="6">
        <v>84</v>
      </c>
      <c r="CH5" s="6">
        <v>85</v>
      </c>
      <c r="CI5" s="6">
        <v>86</v>
      </c>
      <c r="CJ5" s="6">
        <v>87</v>
      </c>
      <c r="CK5" s="7">
        <v>88</v>
      </c>
      <c r="CL5" s="5">
        <v>89</v>
      </c>
      <c r="CM5" s="6">
        <v>90</v>
      </c>
      <c r="CN5" s="6">
        <v>91</v>
      </c>
      <c r="CO5" s="6">
        <v>92</v>
      </c>
      <c r="CP5" s="6">
        <v>93</v>
      </c>
      <c r="CQ5" s="6">
        <v>94</v>
      </c>
      <c r="CR5" s="6">
        <v>95</v>
      </c>
      <c r="CS5" s="7">
        <v>96</v>
      </c>
      <c r="CT5" s="5">
        <v>97</v>
      </c>
      <c r="CU5" s="6">
        <v>98</v>
      </c>
      <c r="CV5" s="6">
        <v>99</v>
      </c>
      <c r="CW5" s="6">
        <v>100</v>
      </c>
      <c r="CX5" s="6">
        <v>101</v>
      </c>
      <c r="CY5" s="6">
        <v>102</v>
      </c>
      <c r="CZ5" s="6">
        <v>103</v>
      </c>
      <c r="DA5" s="7">
        <v>104</v>
      </c>
      <c r="DB5" s="5">
        <v>105</v>
      </c>
      <c r="DC5" s="6">
        <v>106</v>
      </c>
      <c r="DD5" s="6">
        <v>107</v>
      </c>
      <c r="DE5" s="6">
        <v>108</v>
      </c>
      <c r="DF5" s="6">
        <v>109</v>
      </c>
      <c r="DG5" s="6">
        <v>110</v>
      </c>
      <c r="DH5" s="6">
        <v>111</v>
      </c>
      <c r="DI5" s="7">
        <v>112</v>
      </c>
      <c r="DJ5" s="5">
        <v>113</v>
      </c>
      <c r="DK5" s="6">
        <v>114</v>
      </c>
      <c r="DL5" s="6">
        <v>115</v>
      </c>
      <c r="DM5" s="6">
        <v>116</v>
      </c>
      <c r="DN5" s="6">
        <v>117</v>
      </c>
      <c r="DO5" s="6">
        <v>118</v>
      </c>
      <c r="DP5" s="6">
        <v>119</v>
      </c>
      <c r="DQ5" s="7">
        <v>120</v>
      </c>
      <c r="DR5" s="5">
        <v>121</v>
      </c>
      <c r="DS5" s="6">
        <v>122</v>
      </c>
      <c r="DT5" s="6">
        <v>123</v>
      </c>
      <c r="DU5" s="6">
        <v>124</v>
      </c>
      <c r="DV5" s="6">
        <v>125</v>
      </c>
      <c r="DW5" s="6">
        <v>126</v>
      </c>
      <c r="DX5" s="6">
        <v>127</v>
      </c>
      <c r="DY5" s="7">
        <v>128</v>
      </c>
    </row>
    <row r="6" spans="1:129" s="1" customFormat="1" x14ac:dyDescent="0.2">
      <c r="A6" s="4"/>
      <c r="B6" s="8">
        <v>0</v>
      </c>
      <c r="C6" s="9">
        <v>0</v>
      </c>
      <c r="D6" s="9">
        <v>1</v>
      </c>
      <c r="E6" s="9">
        <v>0</v>
      </c>
      <c r="F6" s="9">
        <v>0</v>
      </c>
      <c r="G6" s="9">
        <v>0</v>
      </c>
      <c r="H6" s="9">
        <v>0</v>
      </c>
      <c r="I6" s="10">
        <v>0</v>
      </c>
      <c r="J6" s="8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10">
        <v>1</v>
      </c>
      <c r="R6" s="8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10">
        <v>1</v>
      </c>
      <c r="Z6" s="8">
        <v>0</v>
      </c>
      <c r="AA6" s="9">
        <v>0</v>
      </c>
      <c r="AB6" s="9">
        <v>0</v>
      </c>
      <c r="AC6" s="9">
        <v>1</v>
      </c>
      <c r="AD6" s="9">
        <v>0</v>
      </c>
      <c r="AE6" s="9">
        <v>0</v>
      </c>
      <c r="AF6" s="9">
        <v>0</v>
      </c>
      <c r="AG6" s="10">
        <v>0</v>
      </c>
      <c r="AH6" s="8">
        <v>1</v>
      </c>
      <c r="AI6" s="9">
        <v>0</v>
      </c>
      <c r="AJ6" s="9">
        <v>0</v>
      </c>
      <c r="AK6" s="9">
        <v>0</v>
      </c>
      <c r="AL6" s="9">
        <v>0</v>
      </c>
      <c r="AM6" s="9">
        <v>1</v>
      </c>
      <c r="AN6" s="9">
        <v>1</v>
      </c>
      <c r="AO6" s="10">
        <v>0</v>
      </c>
      <c r="AP6" s="8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10">
        <v>0</v>
      </c>
      <c r="AX6" s="8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10">
        <v>0</v>
      </c>
      <c r="BF6" s="8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10">
        <v>0</v>
      </c>
      <c r="BN6" s="8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10">
        <v>0</v>
      </c>
      <c r="BV6" s="8">
        <v>0</v>
      </c>
      <c r="BW6" s="9">
        <v>0</v>
      </c>
      <c r="BX6" s="9">
        <v>0</v>
      </c>
      <c r="BY6" s="9">
        <v>1</v>
      </c>
      <c r="BZ6" s="9">
        <v>0</v>
      </c>
      <c r="CA6" s="9">
        <v>1</v>
      </c>
      <c r="CB6" s="9">
        <v>0</v>
      </c>
      <c r="CC6" s="10">
        <v>0</v>
      </c>
      <c r="CD6" s="8">
        <v>1</v>
      </c>
      <c r="CE6" s="9">
        <v>0</v>
      </c>
      <c r="CF6" s="9">
        <v>1</v>
      </c>
      <c r="CG6" s="9">
        <v>0</v>
      </c>
      <c r="CH6" s="9">
        <v>0</v>
      </c>
      <c r="CI6" s="9">
        <v>1</v>
      </c>
      <c r="CJ6" s="9">
        <v>1</v>
      </c>
      <c r="CK6" s="10">
        <v>1</v>
      </c>
      <c r="CL6" s="8">
        <v>1</v>
      </c>
      <c r="CM6" s="9">
        <v>0</v>
      </c>
      <c r="CN6" s="9">
        <v>0</v>
      </c>
      <c r="CO6" s="9">
        <v>0</v>
      </c>
      <c r="CP6" s="9">
        <v>1</v>
      </c>
      <c r="CQ6" s="9">
        <v>1</v>
      </c>
      <c r="CR6" s="9">
        <v>1</v>
      </c>
      <c r="CS6" s="10">
        <v>0</v>
      </c>
      <c r="CT6" s="8">
        <v>0</v>
      </c>
      <c r="CU6" s="9">
        <v>1</v>
      </c>
      <c r="CV6" s="9">
        <v>1</v>
      </c>
      <c r="CW6" s="9">
        <v>0</v>
      </c>
      <c r="CX6" s="9">
        <v>0</v>
      </c>
      <c r="CY6" s="9">
        <v>1</v>
      </c>
      <c r="CZ6" s="9">
        <v>0</v>
      </c>
      <c r="DA6" s="10">
        <v>0</v>
      </c>
      <c r="DB6" s="8">
        <v>1</v>
      </c>
      <c r="DC6" s="9">
        <v>0</v>
      </c>
      <c r="DD6" s="9">
        <v>1</v>
      </c>
      <c r="DE6" s="9">
        <v>0</v>
      </c>
      <c r="DF6" s="9">
        <v>1</v>
      </c>
      <c r="DG6" s="9">
        <v>1</v>
      </c>
      <c r="DH6" s="9">
        <v>0</v>
      </c>
      <c r="DI6" s="10">
        <v>0</v>
      </c>
      <c r="DJ6" s="8">
        <v>1</v>
      </c>
      <c r="DK6" s="9">
        <v>0</v>
      </c>
      <c r="DL6" s="9">
        <v>0</v>
      </c>
      <c r="DM6" s="9">
        <v>1</v>
      </c>
      <c r="DN6" s="9">
        <v>0</v>
      </c>
      <c r="DO6" s="9">
        <v>1</v>
      </c>
      <c r="DP6" s="9">
        <v>1</v>
      </c>
      <c r="DQ6" s="10">
        <v>1</v>
      </c>
      <c r="DR6" s="8">
        <v>1</v>
      </c>
      <c r="DS6" s="9">
        <v>1</v>
      </c>
      <c r="DT6" s="9">
        <v>1</v>
      </c>
      <c r="DU6" s="9">
        <v>0</v>
      </c>
      <c r="DV6" s="9">
        <v>1</v>
      </c>
      <c r="DW6" s="9">
        <v>1</v>
      </c>
      <c r="DX6" s="9">
        <v>1</v>
      </c>
      <c r="DY6" s="10">
        <v>0</v>
      </c>
    </row>
    <row r="7" spans="1:129" x14ac:dyDescent="0.2">
      <c r="L7" s="3">
        <v>0</v>
      </c>
    </row>
    <row r="8" spans="1:129" s="1" customFormat="1" hidden="1" x14ac:dyDescent="0.2">
      <c r="A8" s="4"/>
      <c r="B8" s="4" t="str">
        <f>IF(B6=0,"C",IF(B6=1,"C"))</f>
        <v>C</v>
      </c>
      <c r="C8" s="4" t="e">
        <f>IF(B6=0,IF(#REF!&gt;=C5,"P","S"),"C")</f>
        <v>#REF!</v>
      </c>
      <c r="D8" s="4" t="e">
        <f>IF(AND(B6=1,C6=1),"C",IF(#REF!&gt;=D5,"P","S"))</f>
        <v>#REF!</v>
      </c>
      <c r="E8" s="4" t="e">
        <f>IF(AND(B6=1,C6=1,D6=1),"C",IF(#REF!&gt;=E5,"P","S"))</f>
        <v>#REF!</v>
      </c>
      <c r="F8" s="4" t="e">
        <f>IF(AND($B6=1,$C6=1,$D6=1,$E6=0),"M",IF(#REF!&gt;=F5,"P","S"))</f>
        <v>#REF!</v>
      </c>
      <c r="G8" s="4" t="e">
        <f>IF(AND($B6=1,$C6=1,$D6=1,$E6=0),"M",IF(#REF!&gt;=G5,"P","S"))</f>
        <v>#REF!</v>
      </c>
      <c r="H8" s="4" t="e">
        <f>IF(AND($B6=1,$C6=1,$D6=1,$E6=0),"M",IF(#REF!&gt;=H5,"P","S"))</f>
        <v>#REF!</v>
      </c>
      <c r="I8" s="4" t="e">
        <f>IF(AND($B6=1,$C6=1,$D6=1,$E6=0),"M",IF(#REF!&gt;=I5,"P","S"))</f>
        <v>#REF!</v>
      </c>
      <c r="J8" s="4" t="e">
        <f>IF($B6=0,IF(#REF!&gt;=J5,"P","S"),IF(AND($B6=1,$C6=1,$D6=1,$E6=0),"M",IF(#REF!&gt;=J5,"P","S")))</f>
        <v>#REF!</v>
      </c>
      <c r="K8" s="4" t="e">
        <f>IF($B6=0,IF(#REF!&gt;=K5,"P","S"),IF(AND($B6=1,$C6=1,$D6=1,$E6=0),"M",IF(#REF!&gt;=K5,"P","S")))</f>
        <v>#REF!</v>
      </c>
      <c r="L8" s="4" t="e">
        <f>IF($B6=0,IF(#REF!&gt;=L5,"P","S"),IF(AND($B6=1,$C6=1,$D6=1,$E6=0),"M",IF(#REF!&gt;=L5,"P","S")))</f>
        <v>#REF!</v>
      </c>
      <c r="M8" s="4" t="e">
        <f>IF($B6=0,IF(#REF!&gt;=M5,"P","S"),IF(AND($B6=1,$C6=1,$D6=1,$E6=0),"M",IF(#REF!&gt;=M5,"P","S")))</f>
        <v>#REF!</v>
      </c>
      <c r="N8" s="4" t="e">
        <f>IF($B6=0,IF(#REF!&gt;=N5,"P","S"),IF(AND($B6=1,$C6=1,$D6=1,$E6=0),"M",IF(#REF!&gt;=N5,"P","S")))</f>
        <v>#REF!</v>
      </c>
      <c r="O8" s="4" t="e">
        <f>IF($B6=0,IF(#REF!&gt;=O5,"P","S"),IF(AND($B6=1,$C6=1,$D6=1,$E6=0),"M",IF(#REF!&gt;=O5,"P","S")))</f>
        <v>#REF!</v>
      </c>
      <c r="P8" s="4" t="e">
        <f>IF($B6=0,IF(#REF!&gt;=P5,"P","S"),IF(AND($B6=1,$C6=1,$D6=1,$E6=0),"M",IF(#REF!&gt;=P5,"P","S")))</f>
        <v>#REF!</v>
      </c>
      <c r="Q8" s="4" t="e">
        <f>IF($B6=0,IF(#REF!&gt;=Q5,"P","S"),IF(AND($B6=1,$C6=1,$D6=1,$E6=0),"M",IF(#REF!&gt;=Q5,"P","S")))</f>
        <v>#REF!</v>
      </c>
      <c r="R8" s="4" t="str">
        <f>IF($B6=0,"S",IF($C6=0,IF(#REF!&gt;=R5,"P","S"),IF(AND($B6=1,$C6=1,$D6=1,$E6=0),"M",IF(#REF!&gt;=R5,"P","S"))))</f>
        <v>S</v>
      </c>
      <c r="S8" s="4" t="str">
        <f>IF($B6=0,"S",IF($C6=0,IF(#REF!&gt;=S5,"P","S"),IF(AND($B6=1,$C6=1,$D6=1,$E6=0),"M",IF(#REF!&gt;=S5,"P","S"))))</f>
        <v>S</v>
      </c>
      <c r="T8" s="4" t="str">
        <f>IF($B6=0,"S",IF($C6=0,IF(#REF!&gt;=T5,"P","S"),IF(AND($B6=1,$C6=1,$D6=1,$E6=0),"M",IF(#REF!&gt;=T5,"P","S"))))</f>
        <v>S</v>
      </c>
      <c r="U8" s="4" t="str">
        <f>IF($B6=0,"S",IF($C6=0,IF(#REF!&gt;=U5,"P","S"),IF(AND($B6=1,$C6=1,$D6=1,$E6=0),"M",IF(#REF!&gt;=U5,"P","S"))))</f>
        <v>S</v>
      </c>
      <c r="V8" s="4" t="str">
        <f>IF($B6=0,"S",IF($C6=0,IF(#REF!&gt;=V5,"P","S"),IF(AND($B6=1,$C6=1,$D6=1,$E6=0),"M",IF(#REF!&gt;=V5,"P","S"))))</f>
        <v>S</v>
      </c>
      <c r="W8" s="4" t="str">
        <f>IF($B6=0,"S",IF($C6=0,IF(#REF!&gt;=W5,"P","S"),IF(AND($B6=1,$C6=1,$D6=1,$E6=0),"M",IF(#REF!&gt;=W5,"P","S"))))</f>
        <v>S</v>
      </c>
      <c r="X8" s="4" t="str">
        <f>IF($B6=0,"S",IF($C6=0,IF(#REF!&gt;=X5,"P","S"),IF(AND($B6=1,$C6=1,$D6=1,$E6=0),"M",IF(#REF!&gt;=X5,"P","S"))))</f>
        <v>S</v>
      </c>
      <c r="Y8" s="4" t="str">
        <f>IF($B6=0,"S",IF($C6=0,IF(#REF!&gt;=Y5,"P","S"),IF(AND($B6=1,$C6=1,$D6=1,$E6=0),"M",IF(#REF!&gt;=Y5,"P","S"))))</f>
        <v>S</v>
      </c>
      <c r="Z8" s="4" t="e">
        <f>IF(AND($B6=1,$C6=1,$D6=1,$E6=0),"M",IF(#REF!&gt;=Z5,"P","S"))</f>
        <v>#REF!</v>
      </c>
      <c r="AA8" s="4" t="e">
        <f>IF(AND($B6=1,$C6=1,$D6=1,$E6=0),"M",IF(#REF!&gt;=AA5,"P","S"))</f>
        <v>#REF!</v>
      </c>
      <c r="AB8" s="4" t="e">
        <f>IF(AND($B6=1,$C6=1,$D6=1,$E6=0),"M",IF(#REF!&gt;=AB5,"P","S"))</f>
        <v>#REF!</v>
      </c>
      <c r="AC8" s="4" t="e">
        <f>IF(AND($B6=1,$C6=1,$D6=1,$E6=0),"M",IF(#REF!&gt;=AC5,"P","S"))</f>
        <v>#REF!</v>
      </c>
      <c r="AD8" s="4" t="e">
        <f>IF(AND($B6=1,$C6=1,$D6=1,$E6=0),"M",IF(#REF!&gt;=AD5,"P","S"))</f>
        <v>#REF!</v>
      </c>
      <c r="AE8" s="4" t="e">
        <f>IF(AND($B6=1,$C6=1,$D6=1,$E6=0),"M",IF(#REF!&gt;=AE5,"P","S"))</f>
        <v>#REF!</v>
      </c>
      <c r="AF8" s="4" t="e">
        <f>IF(AND($B6=1,$C6=1,$D6=1,$E6=0),"M",IF(#REF!&gt;=AF5,"P","S"))</f>
        <v>#REF!</v>
      </c>
      <c r="AG8" s="4" t="e">
        <f>IF(AND($B6=1,$C6=1,$D6=1,$E6=0),"M",IF(#REF!&gt;=AG5,"P","S"))</f>
        <v>#REF!</v>
      </c>
    </row>
    <row r="10" spans="1:129" ht="18" customHeight="1" x14ac:dyDescent="0.2">
      <c r="A10" s="15" t="s">
        <v>2</v>
      </c>
      <c r="B10" s="20" t="str">
        <f>BIN2HEX(B6&amp;C6&amp;D6&amp;E6&amp;F6&amp;G6&amp;H6&amp;I6,2)</f>
        <v>20</v>
      </c>
      <c r="C10" s="20"/>
      <c r="D10" s="20" t="str">
        <f>BIN2HEX(J6&amp;K6&amp;L6&amp;M6&amp;N6&amp;O6&amp;P6&amp;Q6,2)</f>
        <v>01</v>
      </c>
      <c r="E10" s="20"/>
      <c r="F10" s="20" t="s">
        <v>10</v>
      </c>
      <c r="G10" s="20" t="str">
        <f>BIN2HEX(R6&amp;S6&amp;T6&amp;U6&amp;V6&amp;W6&amp;X6&amp;Y6,2)</f>
        <v>3F</v>
      </c>
      <c r="H10" s="20"/>
      <c r="I10" s="20" t="str">
        <f>BIN2HEX(Z6&amp;AA6&amp;AB6&amp;AC6&amp;AD6&amp;AE6&amp;AF6&amp;AG6,2)</f>
        <v>10</v>
      </c>
      <c r="J10" s="20"/>
      <c r="K10" s="20" t="s">
        <v>10</v>
      </c>
      <c r="L10" s="20" t="str">
        <f>BIN2HEX(AH6&amp;AI6&amp;AJ6&amp;AK6&amp;AL6&amp;AM6&amp;AN6&amp;AO6,2)</f>
        <v>86</v>
      </c>
      <c r="M10" s="20"/>
      <c r="N10" s="20" t="str">
        <f>BIN2HEX(AP6&amp;AQ6&amp;AR6&amp;AS6&amp;AT6&amp;AU6&amp;AV6&amp;AW6,2)</f>
        <v>00</v>
      </c>
      <c r="O10" s="20"/>
      <c r="P10" s="20" t="s">
        <v>10</v>
      </c>
      <c r="Q10" s="20" t="str">
        <f>BIN2HEX(AX6&amp;AY6&amp;AZ6&amp;BA6&amp;BB6&amp;BC6&amp;BD6&amp;BE6,2)</f>
        <v>00</v>
      </c>
      <c r="R10" s="20"/>
      <c r="S10" s="20" t="str">
        <f>BIN2HEX(BF6&amp;BG6&amp;BH6&amp;BI6&amp;BJ6&amp;BK6&amp;BL6&amp;BM6,2)</f>
        <v>00</v>
      </c>
      <c r="T10" s="20"/>
      <c r="U10" s="20" t="s">
        <v>10</v>
      </c>
      <c r="V10" s="20" t="str">
        <f>BIN2HEX(BN6&amp;BO6&amp;BP6&amp;BQ6&amp;BR6&amp;BS6&amp;BT6&amp;BU6,2)</f>
        <v>00</v>
      </c>
      <c r="W10" s="20"/>
      <c r="X10" s="20" t="str">
        <f>BIN2HEX(BV6&amp;BW6&amp;BX6&amp;BY6&amp;BZ6&amp;CA6&amp;CB6&amp;CC6,2)</f>
        <v>14</v>
      </c>
      <c r="Y10" s="20"/>
      <c r="Z10" s="20" t="s">
        <v>10</v>
      </c>
      <c r="AA10" s="20" t="str">
        <f>BIN2HEX(CD6&amp;CE6&amp;CF6&amp;CG6&amp;CH6&amp;CI6&amp;CJ6&amp;CK6,2)</f>
        <v>A7</v>
      </c>
      <c r="AB10" s="20"/>
      <c r="AC10" s="20" t="str">
        <f>BIN2HEX(CL6&amp;CM6&amp;CN6&amp;CO6&amp;CP6&amp;CQ6&amp;CR6&amp;CS6,2)</f>
        <v>8E</v>
      </c>
      <c r="AD10" s="20"/>
      <c r="AE10" s="20" t="s">
        <v>10</v>
      </c>
      <c r="AF10" s="20" t="str">
        <f>BIN2HEX(CT6&amp;CU6&amp;CV6&amp;CW6&amp;CX6&amp;CY6&amp;CZ6&amp;DA6,2)</f>
        <v>64</v>
      </c>
      <c r="AG10" s="20"/>
      <c r="AH10" s="20" t="str">
        <f>BIN2HEX(DB6&amp;DC6&amp;DD6&amp;DE6&amp;DF6&amp;DG6&amp;DH6&amp;DI6,2)</f>
        <v>AC</v>
      </c>
      <c r="AI10" s="20"/>
      <c r="AJ10" s="20" t="s">
        <v>10</v>
      </c>
      <c r="AK10" s="20" t="str">
        <f>BIN2HEX(DJ6&amp;DK6&amp;DL6&amp;DM6&amp;DN6&amp;DO6&amp;DP6&amp;DQ6,2)</f>
        <v>97</v>
      </c>
      <c r="AL10" s="20"/>
      <c r="AM10" s="20" t="str">
        <f>BIN2HEX(DR6&amp;DS6&amp;DT6&amp;DU6&amp;DV6&amp;DW6&amp;DX6&amp;DY6,2)</f>
        <v>EE</v>
      </c>
      <c r="AN10" s="20"/>
      <c r="AO10" s="20" t="s">
        <v>5</v>
      </c>
      <c r="AP10" s="21">
        <v>64</v>
      </c>
      <c r="AQ10" s="21"/>
    </row>
    <row r="11" spans="1:129" ht="18" customHeight="1" x14ac:dyDescent="0.2">
      <c r="A11" s="15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1"/>
      <c r="AQ11" s="21"/>
    </row>
    <row r="12" spans="1:129" ht="39.75" customHeight="1" x14ac:dyDescent="0.2">
      <c r="A12" s="11" t="s">
        <v>3</v>
      </c>
      <c r="B12" s="22">
        <f>2^(128-AP10)</f>
        <v>1.8446744073709552E+19</v>
      </c>
      <c r="C12" s="22"/>
      <c r="D12" s="22"/>
      <c r="E12" s="22"/>
      <c r="F12" s="22"/>
      <c r="G12" s="22"/>
      <c r="H12" s="22"/>
      <c r="I12" s="22"/>
    </row>
    <row r="13" spans="1:129" s="3" customFormat="1" ht="39" customHeight="1" x14ac:dyDescent="0.2">
      <c r="A13" s="11" t="s">
        <v>4</v>
      </c>
      <c r="B13" s="22">
        <f>2^(AP10)</f>
        <v>1.8446744073709552E+19</v>
      </c>
      <c r="C13" s="22"/>
      <c r="D13" s="22"/>
      <c r="E13" s="22"/>
      <c r="F13" s="22"/>
      <c r="G13" s="22"/>
      <c r="H13" s="22"/>
      <c r="I13" s="22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</row>
    <row r="30" spans="2:33" hidden="1" x14ac:dyDescent="0.2">
      <c r="B30" s="3">
        <f>IF(OR(B8="C",B8="P"),1,0)</f>
        <v>1</v>
      </c>
      <c r="C30" s="3" t="e">
        <f t="shared" ref="C30:AG30" si="0">IF(OR(C8="C",C8="P"),1,0)</f>
        <v>#REF!</v>
      </c>
      <c r="D30" s="3" t="e">
        <f t="shared" si="0"/>
        <v>#REF!</v>
      </c>
      <c r="E30" s="3" t="e">
        <f t="shared" si="0"/>
        <v>#REF!</v>
      </c>
      <c r="F30" s="3" t="e">
        <f t="shared" si="0"/>
        <v>#REF!</v>
      </c>
      <c r="G30" s="3" t="e">
        <f t="shared" si="0"/>
        <v>#REF!</v>
      </c>
      <c r="H30" s="3" t="e">
        <f t="shared" si="0"/>
        <v>#REF!</v>
      </c>
      <c r="I30" s="3" t="e">
        <f t="shared" si="0"/>
        <v>#REF!</v>
      </c>
      <c r="J30" s="3" t="e">
        <f t="shared" si="0"/>
        <v>#REF!</v>
      </c>
      <c r="K30" s="3" t="e">
        <f t="shared" si="0"/>
        <v>#REF!</v>
      </c>
      <c r="L30" s="3" t="e">
        <f t="shared" si="0"/>
        <v>#REF!</v>
      </c>
      <c r="M30" s="3" t="e">
        <f t="shared" si="0"/>
        <v>#REF!</v>
      </c>
      <c r="N30" s="3" t="e">
        <f t="shared" si="0"/>
        <v>#REF!</v>
      </c>
      <c r="O30" s="3" t="e">
        <f t="shared" si="0"/>
        <v>#REF!</v>
      </c>
      <c r="P30" s="3" t="e">
        <f t="shared" si="0"/>
        <v>#REF!</v>
      </c>
      <c r="Q30" s="3" t="e">
        <f t="shared" si="0"/>
        <v>#REF!</v>
      </c>
      <c r="R30" s="3">
        <f t="shared" si="0"/>
        <v>0</v>
      </c>
      <c r="S30" s="3">
        <f t="shared" si="0"/>
        <v>0</v>
      </c>
      <c r="T30" s="3">
        <f t="shared" si="0"/>
        <v>0</v>
      </c>
      <c r="U30" s="3">
        <f t="shared" si="0"/>
        <v>0</v>
      </c>
      <c r="V30" s="3">
        <f t="shared" si="0"/>
        <v>0</v>
      </c>
      <c r="W30" s="3">
        <f t="shared" si="0"/>
        <v>0</v>
      </c>
      <c r="X30" s="3">
        <f t="shared" si="0"/>
        <v>0</v>
      </c>
      <c r="Y30" s="3">
        <f t="shared" si="0"/>
        <v>0</v>
      </c>
      <c r="Z30" s="3" t="e">
        <f t="shared" si="0"/>
        <v>#REF!</v>
      </c>
      <c r="AA30" s="3" t="e">
        <f t="shared" si="0"/>
        <v>#REF!</v>
      </c>
      <c r="AB30" s="3" t="e">
        <f t="shared" si="0"/>
        <v>#REF!</v>
      </c>
      <c r="AC30" s="3" t="e">
        <f t="shared" si="0"/>
        <v>#REF!</v>
      </c>
      <c r="AD30" s="3" t="e">
        <f t="shared" si="0"/>
        <v>#REF!</v>
      </c>
      <c r="AE30" s="3" t="e">
        <f t="shared" si="0"/>
        <v>#REF!</v>
      </c>
      <c r="AF30" s="3" t="e">
        <f t="shared" si="0"/>
        <v>#REF!</v>
      </c>
      <c r="AG30" s="3" t="e">
        <f t="shared" si="0"/>
        <v>#REF!</v>
      </c>
    </row>
  </sheetData>
  <mergeCells count="28">
    <mergeCell ref="B13:I13"/>
    <mergeCell ref="B12:I12"/>
    <mergeCell ref="A10:A11"/>
    <mergeCell ref="B10:C11"/>
    <mergeCell ref="D10:E11"/>
    <mergeCell ref="P10:P11"/>
    <mergeCell ref="F10:F11"/>
    <mergeCell ref="G10:H11"/>
    <mergeCell ref="I10:J11"/>
    <mergeCell ref="K10:K11"/>
    <mergeCell ref="L10:M11"/>
    <mergeCell ref="N10:O11"/>
    <mergeCell ref="AO10:AO11"/>
    <mergeCell ref="AP10:AQ11"/>
    <mergeCell ref="Q10:R11"/>
    <mergeCell ref="S10:T11"/>
    <mergeCell ref="U10:U11"/>
    <mergeCell ref="V10:W11"/>
    <mergeCell ref="X10:Y11"/>
    <mergeCell ref="AA10:AB11"/>
    <mergeCell ref="Z10:Z11"/>
    <mergeCell ref="AC10:AD11"/>
    <mergeCell ref="AF10:AG11"/>
    <mergeCell ref="AH10:AI11"/>
    <mergeCell ref="AK10:AL11"/>
    <mergeCell ref="AM10:AN11"/>
    <mergeCell ref="AE10:AE11"/>
    <mergeCell ref="AJ10:AJ11"/>
  </mergeCells>
  <conditionalFormatting sqref="B8">
    <cfRule type="containsText" dxfId="7" priority="9" operator="containsText" text="M">
      <formula>NOT(ISERROR(SEARCH("M",B8)))</formula>
    </cfRule>
    <cfRule type="containsText" dxfId="6" priority="10" operator="containsText" text="P">
      <formula>NOT(ISERROR(SEARCH("P",B8)))</formula>
    </cfRule>
    <cfRule type="containsText" dxfId="5" priority="11" operator="containsText" text="S">
      <formula>NOT(ISERROR(SEARCH("S",B8)))</formula>
    </cfRule>
    <cfRule type="containsText" dxfId="4" priority="12" operator="containsText" text="C">
      <formula>NOT(ISERROR(SEARCH("C",B8)))</formula>
    </cfRule>
  </conditionalFormatting>
  <conditionalFormatting sqref="C8:AG8">
    <cfRule type="containsText" dxfId="3" priority="5" operator="containsText" text="M">
      <formula>NOT(ISERROR(SEARCH("M",C8)))</formula>
    </cfRule>
    <cfRule type="containsText" dxfId="2" priority="6" operator="containsText" text="P">
      <formula>NOT(ISERROR(SEARCH("P",C8)))</formula>
    </cfRule>
    <cfRule type="containsText" dxfId="1" priority="7" operator="containsText" text="S">
      <formula>NOT(ISERROR(SEARCH("S",C8)))</formula>
    </cfRule>
    <cfRule type="containsText" dxfId="0" priority="8" operator="containsText" text="C">
      <formula>NOT(ISERROR(SEARCH("C",C8)))</formula>
    </cfRule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3B2201BF3EB45ACA34A1B1010A55B" ma:contentTypeVersion="13" ma:contentTypeDescription="Create a new document." ma:contentTypeScope="" ma:versionID="afaaa8c4e908684806e5efafeb13e7ff">
  <xsd:schema xmlns:xsd="http://www.w3.org/2001/XMLSchema" xmlns:xs="http://www.w3.org/2001/XMLSchema" xmlns:p="http://schemas.microsoft.com/office/2006/metadata/properties" xmlns:ns2="c5b27d64-9524-4200-963a-998a8c4b554c" xmlns:ns3="33f21d90-d5aa-4f01-bb53-2e96ad7fabc5" targetNamespace="http://schemas.microsoft.com/office/2006/metadata/properties" ma:root="true" ma:fieldsID="433ded1b69e135054881b4f97ccc0168" ns2:_="" ns3:_="">
    <xsd:import namespace="c5b27d64-9524-4200-963a-998a8c4b554c"/>
    <xsd:import namespace="33f21d90-d5aa-4f01-bb53-2e96ad7fab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27d64-9524-4200-963a-998a8c4b5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21d90-d5aa-4f01-bb53-2e96ad7fab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937AD2-A4A1-4B10-82D2-DE7AE2C756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4812C8-0971-4B9D-96F1-039323EC27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06C711-9BC6-43A9-A67C-0E5E6E389A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27d64-9524-4200-963a-998a8c4b554c"/>
    <ds:schemaRef ds:uri="33f21d90-d5aa-4f01-bb53-2e96ad7fab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IP Addresses</vt:lpstr>
      <vt:lpstr>Class</vt:lpstr>
      <vt:lpstr>Prefixes</vt:lpstr>
      <vt:lpstr>Numbers</vt:lpstr>
      <vt:lpstr>Blad2</vt:lpstr>
      <vt:lpstr>CIDR</vt:lpstr>
      <vt:lpstr>IPV6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Bruinsma,Sander S.P.</dc:creator>
  <cp:lastModifiedBy>Jan S</cp:lastModifiedBy>
  <dcterms:created xsi:type="dcterms:W3CDTF">2012-09-14T06:23:22Z</dcterms:created>
  <dcterms:modified xsi:type="dcterms:W3CDTF">2022-06-23T09:12:31Z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0x0101004EF3B2201BF3EB45ACA34A1B1010A55B</vt:lpwstr>
  </property>
</Properties>
</file>