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 Pablo\Dropbox\NK trade\JP\Data_Construction\RUV\1-Data-Codes\2-Final_Data\"/>
    </mc:Choice>
  </mc:AlternateContent>
  <bookViews>
    <workbookView xWindow="0" yWindow="0" windowWidth="16457" windowHeight="5409"/>
  </bookViews>
  <sheets>
    <sheet name="Sheet1" sheetId="1" r:id="rId1"/>
  </sheets>
  <definedNames>
    <definedName name="solver_adj" localSheetId="0" hidden="1">Sheet1!$L$2:$L$9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Sheet1!$AB$11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1" l="1"/>
  <c r="M3" i="1"/>
  <c r="M2" i="1"/>
  <c r="Y3" i="1"/>
  <c r="Y4" i="1"/>
  <c r="Y5" i="1"/>
  <c r="Y6" i="1"/>
  <c r="Y7" i="1"/>
  <c r="Y8" i="1"/>
  <c r="Y9" i="1"/>
  <c r="R9" i="1"/>
  <c r="Q9" i="1"/>
  <c r="R8" i="1"/>
  <c r="Q8" i="1"/>
  <c r="R7" i="1"/>
  <c r="Q6" i="1"/>
  <c r="V5" i="1"/>
  <c r="U5" i="1"/>
  <c r="V4" i="1"/>
  <c r="V3" i="1"/>
  <c r="U4" i="1"/>
  <c r="U2" i="1"/>
  <c r="T3" i="1"/>
  <c r="S3" i="1"/>
  <c r="T2" i="1"/>
  <c r="S2" i="1"/>
  <c r="I9" i="1"/>
  <c r="M9" i="1" s="1"/>
  <c r="I8" i="1"/>
  <c r="M8" i="1" s="1"/>
  <c r="I7" i="1"/>
  <c r="M7" i="1" s="1"/>
  <c r="I6" i="1"/>
  <c r="M6" i="1" s="1"/>
  <c r="I5" i="1"/>
  <c r="M5" i="1" s="1"/>
  <c r="I4" i="1"/>
  <c r="M4" i="1" s="1"/>
  <c r="Z4" i="1" l="1"/>
  <c r="AB4" i="1" s="1"/>
  <c r="Z9" i="1"/>
  <c r="AB9" i="1" s="1"/>
  <c r="Z5" i="1"/>
  <c r="AB5" i="1" s="1"/>
  <c r="Z8" i="1"/>
  <c r="AB8" i="1" s="1"/>
  <c r="C14" i="1"/>
  <c r="Q7" i="1" s="1"/>
  <c r="Z7" i="1" s="1"/>
  <c r="AB7" i="1" s="1"/>
  <c r="C11" i="1"/>
  <c r="R6" i="1" s="1"/>
  <c r="Z6" i="1" s="1"/>
  <c r="AB6" i="1" s="1"/>
  <c r="C8" i="1"/>
  <c r="V2" i="1" s="1"/>
  <c r="Z2" i="1" s="1"/>
  <c r="AB2" i="1" s="1"/>
  <c r="C5" i="1"/>
  <c r="U3" i="1" s="1"/>
  <c r="Z3" i="1" s="1"/>
  <c r="AB3" i="1" s="1"/>
  <c r="AB11" i="1" l="1"/>
</calcChain>
</file>

<file path=xl/sharedStrings.xml><?xml version="1.0" encoding="utf-8"?>
<sst xmlns="http://schemas.openxmlformats.org/spreadsheetml/2006/main" count="65" uniqueCount="37">
  <si>
    <t>exporter i</t>
  </si>
  <si>
    <t>importer j</t>
  </si>
  <si>
    <t>phi_ij</t>
  </si>
  <si>
    <t>Y_i</t>
  </si>
  <si>
    <t>X_j</t>
  </si>
  <si>
    <t>X_{ij}</t>
  </si>
  <si>
    <t>pais1</t>
  </si>
  <si>
    <t>pais2</t>
  </si>
  <si>
    <t>estado1</t>
  </si>
  <si>
    <t>estado2</t>
  </si>
  <si>
    <t>lambda</t>
  </si>
  <si>
    <t>p_s1 =</t>
  </si>
  <si>
    <t>p_s2 =</t>
  </si>
  <si>
    <t>p_c1 =</t>
  </si>
  <si>
    <t>p_c2 =</t>
  </si>
  <si>
    <t>pi_s1 =</t>
  </si>
  <si>
    <t>pi_s2 =</t>
  </si>
  <si>
    <t>pi_c1 =</t>
  </si>
  <si>
    <t>pi_c2 =</t>
  </si>
  <si>
    <t>S</t>
  </si>
  <si>
    <t>B</t>
  </si>
  <si>
    <t>=</t>
  </si>
  <si>
    <t>o</t>
  </si>
  <si>
    <t>*</t>
  </si>
  <si>
    <t>p_s1^{-1} =</t>
  </si>
  <si>
    <t>p_s2^{-1} =</t>
  </si>
  <si>
    <t>p_c1^{-1} =</t>
  </si>
  <si>
    <t>p_c2^{-1} =</t>
  </si>
  <si>
    <t>pi_s1^{-1} =</t>
  </si>
  <si>
    <t>pi_s2^{-1} =</t>
  </si>
  <si>
    <t>pi_c1^{-1} =</t>
  </si>
  <si>
    <t>pi_c2^{-1} =</t>
  </si>
  <si>
    <t>S^{-1}</t>
  </si>
  <si>
    <t>B*S^{-1}</t>
  </si>
  <si>
    <t>lambda o S-B*S^{-1}</t>
  </si>
  <si>
    <t>lambda o S</t>
  </si>
  <si>
    <t>objective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</si>
</sst>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"/>
  <sheetViews>
    <sheetView tabSelected="1" topLeftCell="P1" workbookViewId="0">
      <selection activeCell="AB14" sqref="AB14"/>
    </sheetView>
  </sheetViews>
  <sheetFormatPr defaultRowHeight="14.6" x14ac:dyDescent="0.4"/>
  <cols>
    <col min="13" max="13" width="12.61328125" bestFit="1" customWidth="1"/>
    <col min="24" max="24" width="10.53515625" bestFit="1" customWidth="1"/>
    <col min="25" max="25" width="10.84375" bestFit="1" customWidth="1"/>
    <col min="27" max="27" width="12.3046875" bestFit="1" customWidth="1"/>
    <col min="28" max="28" width="22.53515625" bestFit="1" customWidth="1"/>
  </cols>
  <sheetData>
    <row r="1" spans="1:28" ht="18.45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" t="s">
        <v>10</v>
      </c>
      <c r="J1" s="4" t="s">
        <v>22</v>
      </c>
      <c r="K1" s="1"/>
      <c r="L1" s="1" t="s">
        <v>19</v>
      </c>
      <c r="M1" s="1" t="s">
        <v>35</v>
      </c>
      <c r="N1" s="5" t="s">
        <v>21</v>
      </c>
      <c r="O1" s="2" t="s">
        <v>20</v>
      </c>
      <c r="P1" s="2"/>
      <c r="Q1" s="2"/>
      <c r="R1" s="2"/>
      <c r="S1" s="2"/>
      <c r="T1" s="2"/>
      <c r="U1" s="2"/>
      <c r="V1" s="2"/>
      <c r="W1" s="6" t="s">
        <v>23</v>
      </c>
      <c r="X1" s="1"/>
      <c r="Y1" s="1" t="s">
        <v>32</v>
      </c>
      <c r="Z1" s="1" t="s">
        <v>33</v>
      </c>
      <c r="AB1" s="1" t="s">
        <v>34</v>
      </c>
    </row>
    <row r="2" spans="1:28" x14ac:dyDescent="0.4">
      <c r="A2" t="s">
        <v>6</v>
      </c>
      <c r="B2" t="s">
        <v>6</v>
      </c>
      <c r="C2">
        <v>1</v>
      </c>
      <c r="D2">
        <v>4690.1999818912163</v>
      </c>
      <c r="E2">
        <v>3848.9114697140485</v>
      </c>
      <c r="F2">
        <v>1203.4794614183345</v>
      </c>
      <c r="I2">
        <v>1</v>
      </c>
      <c r="J2" s="4"/>
      <c r="K2" t="s">
        <v>11</v>
      </c>
      <c r="L2">
        <v>1</v>
      </c>
      <c r="M2">
        <f>+I2*L2</f>
        <v>1</v>
      </c>
      <c r="N2" s="5"/>
      <c r="O2" s="3">
        <v>0</v>
      </c>
      <c r="P2" s="3">
        <v>0</v>
      </c>
      <c r="Q2" s="3">
        <v>0</v>
      </c>
      <c r="R2" s="3">
        <v>0</v>
      </c>
      <c r="S2" s="3">
        <f>+C12*D12</f>
        <v>9340.9982941186736</v>
      </c>
      <c r="T2" s="3">
        <f>+C16*D16</f>
        <v>6065.1579762038591</v>
      </c>
      <c r="U2" s="3">
        <f>+C4*D4</f>
        <v>2345.0999909456082</v>
      </c>
      <c r="V2" s="3">
        <f>+C8*D8</f>
        <v>2425.7586599704837</v>
      </c>
      <c r="W2" s="6"/>
      <c r="X2" t="s">
        <v>24</v>
      </c>
      <c r="Y2">
        <f>1/L2</f>
        <v>1</v>
      </c>
      <c r="Z2">
        <f>+S2*Y6+T2*Y7+U2*Y8+V2*Y9</f>
        <v>3517.2934384414898</v>
      </c>
      <c r="AB2">
        <f>+M2-Z2</f>
        <v>-3516.2934384414898</v>
      </c>
    </row>
    <row r="3" spans="1:28" x14ac:dyDescent="0.4">
      <c r="A3" t="s">
        <v>6</v>
      </c>
      <c r="B3" t="s">
        <v>7</v>
      </c>
      <c r="C3">
        <v>0.5</v>
      </c>
      <c r="D3">
        <v>4690.1999818912163</v>
      </c>
      <c r="E3">
        <v>6580.2980154608122</v>
      </c>
      <c r="F3">
        <v>964.46502343886459</v>
      </c>
      <c r="I3">
        <v>1</v>
      </c>
      <c r="J3" s="4"/>
      <c r="K3" t="s">
        <v>12</v>
      </c>
      <c r="L3">
        <v>2</v>
      </c>
      <c r="M3">
        <f t="shared" ref="M3:M9" si="0">+I3*L3</f>
        <v>2</v>
      </c>
      <c r="N3" s="5"/>
      <c r="O3" s="3">
        <v>0</v>
      </c>
      <c r="P3" s="3">
        <v>0</v>
      </c>
      <c r="Q3" s="3">
        <v>0</v>
      </c>
      <c r="R3" s="3">
        <v>0</v>
      </c>
      <c r="S3" s="3">
        <f>+C13*D13</f>
        <v>4670.4991470593368</v>
      </c>
      <c r="T3" s="3">
        <f>+C17*D17</f>
        <v>12130.315952407705</v>
      </c>
      <c r="U3" s="3">
        <f>+C5*D5</f>
        <v>1658.2361061581512</v>
      </c>
      <c r="V3" s="3">
        <f>+C9*D9</f>
        <v>3430.5407959742433</v>
      </c>
      <c r="W3" s="6"/>
      <c r="X3" t="s">
        <v>25</v>
      </c>
      <c r="Y3">
        <f t="shared" ref="Y3:Y9" si="1">1/L3</f>
        <v>0.5</v>
      </c>
      <c r="Z3">
        <f>+S3*Y6+T3*Y7+U3*Y8+V3*Y9</f>
        <v>3621.5276266182395</v>
      </c>
      <c r="AB3">
        <f t="shared" ref="AB3:AB9" si="2">+M3-Z3</f>
        <v>-3619.5276266182395</v>
      </c>
    </row>
    <row r="4" spans="1:28" x14ac:dyDescent="0.4">
      <c r="A4" t="s">
        <v>6</v>
      </c>
      <c r="B4" t="s">
        <v>8</v>
      </c>
      <c r="C4">
        <v>0.5</v>
      </c>
      <c r="D4">
        <v>4690.1999818912163</v>
      </c>
      <c r="F4">
        <v>1327.23195057047</v>
      </c>
      <c r="I4">
        <f>+(F6+F2)/E10</f>
        <v>0.52059296125503129</v>
      </c>
      <c r="J4" s="4"/>
      <c r="K4" t="s">
        <v>13</v>
      </c>
      <c r="L4">
        <v>3</v>
      </c>
      <c r="M4">
        <f t="shared" si="0"/>
        <v>1.5617788837650939</v>
      </c>
      <c r="N4" s="5"/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f>+C2*D2</f>
        <v>4690.1999818912163</v>
      </c>
      <c r="V4" s="3">
        <f>+C6*D6</f>
        <v>3430.5407959742429</v>
      </c>
      <c r="W4" s="6"/>
      <c r="X4" t="s">
        <v>26</v>
      </c>
      <c r="Y4">
        <f t="shared" si="1"/>
        <v>0.33333333333333331</v>
      </c>
      <c r="Z4">
        <f>+U4*Y8+V4*Y9</f>
        <v>1098.8461683383828</v>
      </c>
      <c r="AB4">
        <f t="shared" si="2"/>
        <v>-1097.2843894546177</v>
      </c>
    </row>
    <row r="5" spans="1:28" x14ac:dyDescent="0.4">
      <c r="A5" t="s">
        <v>6</v>
      </c>
      <c r="B5" t="s">
        <v>9</v>
      </c>
      <c r="C5">
        <f>+(2)^0.5/4</f>
        <v>0.35355339059327379</v>
      </c>
      <c r="D5">
        <v>4690.1999818912172</v>
      </c>
      <c r="F5">
        <v>1195.0365905379144</v>
      </c>
      <c r="I5">
        <f>+(F3+F7)/E3</f>
        <v>0.53640350012556459</v>
      </c>
      <c r="J5" s="4"/>
      <c r="K5" t="s">
        <v>14</v>
      </c>
      <c r="L5">
        <v>4</v>
      </c>
      <c r="M5">
        <f t="shared" si="0"/>
        <v>2.1456140005022584</v>
      </c>
      <c r="N5" s="5"/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f>+C3*D3</f>
        <v>2345.0999909456082</v>
      </c>
      <c r="V5" s="3">
        <f>+C7*D7</f>
        <v>6861.0815919484858</v>
      </c>
      <c r="W5" s="6"/>
      <c r="X5" t="s">
        <v>27</v>
      </c>
      <c r="Y5">
        <f t="shared" si="1"/>
        <v>0.25</v>
      </c>
      <c r="Z5">
        <f>+U5*Y8+V5*Y9</f>
        <v>1192.6494834143618</v>
      </c>
      <c r="AB5">
        <f t="shared" si="2"/>
        <v>-1190.5038694138595</v>
      </c>
    </row>
    <row r="6" spans="1:28" x14ac:dyDescent="0.4">
      <c r="A6" t="s">
        <v>7</v>
      </c>
      <c r="B6" t="s">
        <v>6</v>
      </c>
      <c r="C6">
        <v>0.5</v>
      </c>
      <c r="D6">
        <v>6861.0815919484858</v>
      </c>
      <c r="E6">
        <v>3848.9114697140485</v>
      </c>
      <c r="F6">
        <v>800.23675820855703</v>
      </c>
      <c r="I6">
        <f>+(F10+F11)/D10</f>
        <v>0.22808597442457315</v>
      </c>
      <c r="J6" s="4"/>
      <c r="K6" t="s">
        <v>15</v>
      </c>
      <c r="L6">
        <v>5</v>
      </c>
      <c r="M6">
        <f t="shared" si="0"/>
        <v>1.1404298721228658</v>
      </c>
      <c r="N6" s="5"/>
      <c r="O6" s="3">
        <v>0</v>
      </c>
      <c r="P6" s="3">
        <v>0</v>
      </c>
      <c r="Q6" s="3">
        <f>+C10*E10</f>
        <v>1924.4557348570243</v>
      </c>
      <c r="R6" s="3">
        <f>+C11*E11</f>
        <v>2326.4866744803608</v>
      </c>
      <c r="S6" s="3">
        <v>0</v>
      </c>
      <c r="T6" s="3">
        <v>0</v>
      </c>
      <c r="U6" s="3">
        <v>0</v>
      </c>
      <c r="V6" s="3">
        <v>0</v>
      </c>
      <c r="W6" s="6"/>
      <c r="X6" t="s">
        <v>28</v>
      </c>
      <c r="Y6">
        <f t="shared" si="1"/>
        <v>0.2</v>
      </c>
      <c r="Z6">
        <f>+Q6*Y4+R6*Y5</f>
        <v>1223.1069135724315</v>
      </c>
      <c r="AB6">
        <f t="shared" si="2"/>
        <v>-1221.9664837003086</v>
      </c>
    </row>
    <row r="7" spans="1:28" x14ac:dyDescent="0.4">
      <c r="A7" t="s">
        <v>7</v>
      </c>
      <c r="B7" t="s">
        <v>7</v>
      </c>
      <c r="C7">
        <v>1</v>
      </c>
      <c r="D7">
        <v>6861.0815919484858</v>
      </c>
      <c r="E7">
        <v>6580.2980154608122</v>
      </c>
      <c r="F7">
        <v>2565.2298639236219</v>
      </c>
      <c r="I7">
        <f>+(F14+F15)/D14</f>
        <v>0.22796478705560572</v>
      </c>
      <c r="J7" s="4"/>
      <c r="K7" t="s">
        <v>16</v>
      </c>
      <c r="L7">
        <v>6</v>
      </c>
      <c r="M7">
        <f t="shared" si="0"/>
        <v>1.3677887223336342</v>
      </c>
      <c r="N7" s="5"/>
      <c r="O7" s="3">
        <v>0</v>
      </c>
      <c r="P7" s="3">
        <v>0</v>
      </c>
      <c r="Q7" s="3">
        <f>+C14*E14</f>
        <v>1360.7957002107435</v>
      </c>
      <c r="R7" s="3">
        <f>+C15*E15</f>
        <v>3290.1490077304056</v>
      </c>
      <c r="S7" s="3">
        <v>0</v>
      </c>
      <c r="T7" s="3">
        <v>0</v>
      </c>
      <c r="U7" s="3">
        <v>0</v>
      </c>
      <c r="V7" s="3">
        <v>0</v>
      </c>
      <c r="W7" s="6"/>
      <c r="X7" t="s">
        <v>29</v>
      </c>
      <c r="Y7">
        <f t="shared" si="1"/>
        <v>0.16666666666666666</v>
      </c>
      <c r="Z7">
        <f>+Q7*Y4+R7*Y5</f>
        <v>1276.1358186695159</v>
      </c>
      <c r="AB7">
        <f t="shared" si="2"/>
        <v>-1274.7680299471822</v>
      </c>
    </row>
    <row r="8" spans="1:28" x14ac:dyDescent="0.4">
      <c r="A8" t="s">
        <v>7</v>
      </c>
      <c r="B8" t="s">
        <v>8</v>
      </c>
      <c r="C8">
        <f>+(2)^0.5/4</f>
        <v>0.35355339059327379</v>
      </c>
      <c r="D8">
        <v>6861.0815919484858</v>
      </c>
      <c r="F8">
        <v>1248.0777451846593</v>
      </c>
      <c r="I8">
        <f>+(F2+F3)/D2</f>
        <v>0.46222858155890939</v>
      </c>
      <c r="J8" s="4"/>
      <c r="K8" t="s">
        <v>17</v>
      </c>
      <c r="L8">
        <v>7</v>
      </c>
      <c r="M8">
        <f t="shared" si="0"/>
        <v>3.2356000709123656</v>
      </c>
      <c r="N8" s="5"/>
      <c r="O8" s="3">
        <v>0</v>
      </c>
      <c r="P8" s="3">
        <v>0</v>
      </c>
      <c r="Q8" s="3">
        <f>+C2*E2</f>
        <v>3848.9114697140485</v>
      </c>
      <c r="R8" s="3">
        <f>+C3*E3</f>
        <v>3290.1490077304061</v>
      </c>
      <c r="S8" s="3">
        <v>0</v>
      </c>
      <c r="T8" s="3">
        <v>0</v>
      </c>
      <c r="U8" s="3">
        <v>0</v>
      </c>
      <c r="V8" s="3">
        <v>0</v>
      </c>
      <c r="W8" s="6"/>
      <c r="X8" t="s">
        <v>30</v>
      </c>
      <c r="Y8">
        <f t="shared" si="1"/>
        <v>0.14285714285714285</v>
      </c>
      <c r="Z8">
        <f>+Q8*Y4+R8*Y5</f>
        <v>2105.5077418372844</v>
      </c>
      <c r="AB8">
        <f t="shared" si="2"/>
        <v>-2102.272141766372</v>
      </c>
    </row>
    <row r="9" spans="1:28" x14ac:dyDescent="0.4">
      <c r="A9" t="s">
        <v>7</v>
      </c>
      <c r="B9" t="s">
        <v>9</v>
      </c>
      <c r="C9">
        <v>0.5</v>
      </c>
      <c r="D9">
        <v>6861.0815919484867</v>
      </c>
      <c r="F9">
        <v>2247.5326527373791</v>
      </c>
      <c r="I9">
        <f>+(F6+F8)/D6</f>
        <v>0.29854105011619803</v>
      </c>
      <c r="J9" s="4"/>
      <c r="K9" t="s">
        <v>18</v>
      </c>
      <c r="L9">
        <v>8</v>
      </c>
      <c r="M9">
        <f t="shared" si="0"/>
        <v>2.3883284009295842</v>
      </c>
      <c r="N9" s="5"/>
      <c r="O9" s="3">
        <v>0</v>
      </c>
      <c r="P9" s="3">
        <v>0</v>
      </c>
      <c r="Q9" s="3">
        <f>+C6*E6</f>
        <v>1924.4557348570243</v>
      </c>
      <c r="R9" s="3">
        <f>+C7*E7</f>
        <v>6580.2980154608122</v>
      </c>
      <c r="S9" s="3">
        <v>0</v>
      </c>
      <c r="T9" s="3">
        <v>0</v>
      </c>
      <c r="U9" s="3">
        <v>0</v>
      </c>
      <c r="V9" s="3">
        <v>0</v>
      </c>
      <c r="W9" s="6"/>
      <c r="X9" t="s">
        <v>31</v>
      </c>
      <c r="Y9">
        <f t="shared" si="1"/>
        <v>0.125</v>
      </c>
      <c r="Z9">
        <f>+Q9*Y4+R9*Y5</f>
        <v>2286.5597488175445</v>
      </c>
      <c r="AB9">
        <f t="shared" si="2"/>
        <v>-2284.1714204166151</v>
      </c>
    </row>
    <row r="10" spans="1:28" x14ac:dyDescent="0.4">
      <c r="A10" t="s">
        <v>8</v>
      </c>
      <c r="B10" t="s">
        <v>6</v>
      </c>
      <c r="C10">
        <v>0.5</v>
      </c>
      <c r="D10">
        <v>9340.9982941186736</v>
      </c>
      <c r="E10">
        <v>3848.9114697140485</v>
      </c>
      <c r="F10">
        <v>998.68936653974777</v>
      </c>
    </row>
    <row r="11" spans="1:28" x14ac:dyDescent="0.4">
      <c r="A11" t="s">
        <v>8</v>
      </c>
      <c r="B11" t="s">
        <v>7</v>
      </c>
      <c r="C11">
        <f>+(2)^0.5/4</f>
        <v>0.35355339059327379</v>
      </c>
      <c r="D11">
        <v>9340.9982941186736</v>
      </c>
      <c r="E11">
        <v>6580.2980154608122</v>
      </c>
      <c r="F11">
        <v>1131.8613314725853</v>
      </c>
      <c r="AA11" t="s">
        <v>36</v>
      </c>
      <c r="AB11">
        <f>+SUM(AB2:AB9)</f>
        <v>-16306.787399758687</v>
      </c>
    </row>
    <row r="12" spans="1:28" x14ac:dyDescent="0.4">
      <c r="A12" t="s">
        <v>8</v>
      </c>
      <c r="B12" t="s">
        <v>8</v>
      </c>
      <c r="C12">
        <v>1</v>
      </c>
      <c r="D12">
        <v>9340.9982941186736</v>
      </c>
    </row>
    <row r="13" spans="1:28" x14ac:dyDescent="0.4">
      <c r="A13" t="s">
        <v>8</v>
      </c>
      <c r="B13" t="s">
        <v>9</v>
      </c>
      <c r="C13">
        <v>0.5</v>
      </c>
      <c r="D13">
        <v>9340.9982941186736</v>
      </c>
    </row>
    <row r="14" spans="1:28" x14ac:dyDescent="0.4">
      <c r="A14" t="s">
        <v>9</v>
      </c>
      <c r="B14" t="s">
        <v>6</v>
      </c>
      <c r="C14">
        <f>+(2)^0.5/4</f>
        <v>0.35355339059327379</v>
      </c>
      <c r="D14">
        <v>12130.315952407718</v>
      </c>
      <c r="E14">
        <v>3848.9114697140512</v>
      </c>
      <c r="F14">
        <v>846.50883859570604</v>
      </c>
    </row>
    <row r="15" spans="1:28" x14ac:dyDescent="0.4">
      <c r="A15" t="s">
        <v>9</v>
      </c>
      <c r="B15" t="s">
        <v>7</v>
      </c>
      <c r="C15">
        <v>0.5</v>
      </c>
      <c r="D15">
        <v>12130.315952407718</v>
      </c>
      <c r="E15">
        <v>6580.2980154608113</v>
      </c>
      <c r="F15">
        <v>1918.7760544121368</v>
      </c>
    </row>
    <row r="16" spans="1:28" x14ac:dyDescent="0.4">
      <c r="A16" t="s">
        <v>9</v>
      </c>
      <c r="B16" t="s">
        <v>8</v>
      </c>
      <c r="C16">
        <v>0.5</v>
      </c>
      <c r="D16">
        <v>12130.315952407718</v>
      </c>
    </row>
    <row r="17" spans="1:4" x14ac:dyDescent="0.4">
      <c r="A17" t="s">
        <v>9</v>
      </c>
      <c r="B17" t="s">
        <v>9</v>
      </c>
      <c r="C17">
        <v>1</v>
      </c>
      <c r="D17">
        <v>12130.315952407705</v>
      </c>
    </row>
  </sheetData>
  <mergeCells count="4">
    <mergeCell ref="O1:V1"/>
    <mergeCell ref="N1:N9"/>
    <mergeCell ref="J1:J9"/>
    <mergeCell ref="W1:W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Pablo Vasquez Carvajal</dc:creator>
  <cp:lastModifiedBy>Jose Pablo Vasquez Carvajal</cp:lastModifiedBy>
  <dcterms:created xsi:type="dcterms:W3CDTF">2020-04-04T01:39:13Z</dcterms:created>
  <dcterms:modified xsi:type="dcterms:W3CDTF">2020-04-05T04:46:56Z</dcterms:modified>
</cp:coreProperties>
</file>