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New\Downloads\Computational Optimization\Project\"/>
    </mc:Choice>
  </mc:AlternateContent>
  <bookViews>
    <workbookView xWindow="0" yWindow="0" windowWidth="24000" windowHeight="9735"/>
  </bookViews>
  <sheets>
    <sheet name="CountryStats" sheetId="1" r:id="rId1"/>
    <sheet name="RegionSummary" sheetId="6" r:id="rId2"/>
    <sheet name="InterestRates" sheetId="7" r:id="rId3"/>
    <sheet name="Sheet4" sheetId="4" r:id="rId4"/>
    <sheet name="Sheet2" sheetId="2" r:id="rId5"/>
    <sheet name="Sheet3" sheetId="3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776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CountryStats!$A$2:$S$141</definedName>
    <definedName name="_xlnm._FilterDatabase" localSheetId="5" hidden="1">Sheet3!$A$1:$E$139</definedName>
    <definedName name="CPLEX_CON_count" localSheetId="0" hidden="1">10</definedName>
    <definedName name="CPLEX_CON_lb0" localSheetId="0" hidden="1">0</definedName>
    <definedName name="CPLEX_CON_lb1" localSheetId="0" hidden="1">InterestRates!$A$10</definedName>
    <definedName name="CPLEX_CON_lb2" localSheetId="0" hidden="1">InterestRates!$A$13</definedName>
    <definedName name="CPLEX_CON_lb3" localSheetId="0" hidden="1">CountryStats!#REF!</definedName>
    <definedName name="CPLEX_CON_lb4" localSheetId="0" hidden="1">0</definedName>
    <definedName name="CPLEX_CON_lb5" localSheetId="0" hidden="1">0</definedName>
    <definedName name="CPLEX_CON_lb6" localSheetId="0" hidden="1">0</definedName>
    <definedName name="CPLEX_CON_lb7" localSheetId="0" hidden="1">0</definedName>
    <definedName name="CPLEX_CON_lb8" localSheetId="0" hidden="1">0</definedName>
    <definedName name="CPLEX_CON_lb9" localSheetId="0" hidden="1">InterestRates!$A$7</definedName>
    <definedName name="CPLEX_CON_rng0" localSheetId="0" hidden="1">CountryStats!#REF!</definedName>
    <definedName name="CPLEX_CON_rng1" localSheetId="0" hidden="1">CountryStats!#REF!</definedName>
    <definedName name="CPLEX_CON_rng2" localSheetId="0" hidden="1">CountryStats!#REF!</definedName>
    <definedName name="CPLEX_CON_rng3" localSheetId="0" hidden="1">CountryStats!#REF!</definedName>
    <definedName name="CPLEX_CON_rng4" localSheetId="0" hidden="1">CountryStats!#REF!</definedName>
    <definedName name="CPLEX_CON_rng5" localSheetId="0" hidden="1">CountryStats!#REF!</definedName>
    <definedName name="CPLEX_CON_rng6" localSheetId="0" hidden="1">CountryStats!#REF!</definedName>
    <definedName name="CPLEX_CON_rng7" localSheetId="0" hidden="1">CountryStats!#REF!</definedName>
    <definedName name="CPLEX_CON_rng8" localSheetId="0" hidden="1">CountryStats!#REF!</definedName>
    <definedName name="CPLEX_CON_rng9" localSheetId="0" hidden="1">CountryStats!#REF!</definedName>
    <definedName name="CPLEX_CON_typ0" localSheetId="0" hidden="1">3</definedName>
    <definedName name="CPLEX_CON_typ1" localSheetId="0" hidden="1">3</definedName>
    <definedName name="CPLEX_CON_typ2" localSheetId="0" hidden="1">3</definedName>
    <definedName name="CPLEX_CON_typ3" localSheetId="0" hidden="1">3</definedName>
    <definedName name="CPLEX_CON_typ4" localSheetId="0" hidden="1">3</definedName>
    <definedName name="CPLEX_CON_typ5" localSheetId="0" hidden="1">3</definedName>
    <definedName name="CPLEX_CON_typ6" localSheetId="0" hidden="1">3</definedName>
    <definedName name="CPLEX_CON_typ7" localSheetId="0" hidden="1">3</definedName>
    <definedName name="CPLEX_CON_typ8" localSheetId="0" hidden="1">3</definedName>
    <definedName name="CPLEX_CON_typ9" localSheetId="0" hidden="1">3</definedName>
    <definedName name="CPLEX_CON_ub0" localSheetId="0" hidden="1">1</definedName>
    <definedName name="CPLEX_CON_ub4" localSheetId="0" hidden="1">0.5</definedName>
    <definedName name="CPLEX_CON_ub5" localSheetId="0" hidden="1">0.5</definedName>
    <definedName name="CPLEX_CON_ub6" localSheetId="0" hidden="1">0.5</definedName>
    <definedName name="CPLEX_CON_ub7" localSheetId="0" hidden="1">0.5</definedName>
    <definedName name="CPLEX_CON_ub8" localSheetId="0" hidden="1">0.5</definedName>
    <definedName name="CPLEX_CON_ub9" localSheetId="0" hidden="1">InterestRates!$A$7</definedName>
    <definedName name="CPLEX_exportmodel" localSheetId="0" hidden="1">0</definedName>
    <definedName name="CPLEX_linorquad" localSheetId="0" hidden="1">1</definedName>
    <definedName name="CPLEX_OBJ" localSheetId="0" hidden="1">CountryStats!#REF!</definedName>
    <definedName name="CPLEX_PARAM_count" localSheetId="0" hidden="1">0</definedName>
    <definedName name="CPLEX_SENSE" localSheetId="0" hidden="1">1</definedName>
    <definedName name="CPLEX_stopint" localSheetId="0" hidden="1">0</definedName>
    <definedName name="CPLEX_TARGET" localSheetId="0" hidden="1">0</definedName>
    <definedName name="CPLEX_VAR_count" localSheetId="0" hidden="1">2</definedName>
    <definedName name="CPLEX_VAR_lb1" localSheetId="0" hidden="1">0</definedName>
    <definedName name="CPLEX_VAR_rng0" localSheetId="0" hidden="1">CountryStats!#REF!</definedName>
    <definedName name="CPLEX_VAR_rng1" localSheetId="0" hidden="1">CountryStats!#REF!</definedName>
    <definedName name="CPLEX_VAR_typ0" localSheetId="0" hidden="1">2</definedName>
    <definedName name="CPLEX_VAR_typ1" localSheetId="0" hidden="1">0</definedName>
    <definedName name="CPLEX_VAR_ub1" localSheetId="0" hidden="1">CountryStats!$L$3:$N$61</definedName>
    <definedName name="GDP" localSheetId="0">CountryStats!$E$3:$E$61</definedName>
    <definedName name="GDP.badindex" localSheetId="0" hidden="1">1</definedName>
    <definedName name="GDP.rowindex" localSheetId="0" hidden="1">CountryStats!$B$3:$B$61</definedName>
    <definedName name="GDP.rowindex.dirn" localSheetId="0" hidden="1">"row"</definedName>
    <definedName name="Max_Loan_Amounts" localSheetId="0">CountryStats!$L$3:$N$61</definedName>
    <definedName name="Max_Loan_Amounts.badindex" localSheetId="0" hidden="1">1</definedName>
    <definedName name="Max_Loan_Amounts.columnindex" localSheetId="0" hidden="1">CountryStats!$L$2:$N$2</definedName>
    <definedName name="Max_Loan_Amounts.columnindex.dirn" localSheetId="0" hidden="1">"column"</definedName>
    <definedName name="Max_Loan_Amounts.firstindex" localSheetId="0" hidden="1">"row"</definedName>
    <definedName name="Max_Loan_Amounts.rowindex" localSheetId="0" hidden="1">CountryStats!$K$3:$K$61</definedName>
    <definedName name="Max_Loan_Amounts.rowindex.dirn" localSheetId="0" hidden="1">"row"</definedName>
    <definedName name="Poverty" localSheetId="0">CountryStats!$G$3:$G$61</definedName>
    <definedName name="Poverty.badindex" localSheetId="0" hidden="1">1</definedName>
    <definedName name="Poverty.rowindex" localSheetId="0" hidden="1">CountryStats!$B$3:$B$61</definedName>
    <definedName name="Poverty.rowindex.dirn" localSheetId="0" hidden="1">"row"</definedName>
    <definedName name="Risk_Score" localSheetId="0">CountryStats!$Q$3:$S$61</definedName>
    <definedName name="Risk_Score.badindex" localSheetId="0" hidden="1">1</definedName>
    <definedName name="Risk_Score.columnindex" localSheetId="0" hidden="1">CountryStats!$Q$2:$S$2</definedName>
    <definedName name="Risk_Score.columnindex.dirn" localSheetId="0" hidden="1">"column"</definedName>
    <definedName name="Risk_Score.firstindex" localSheetId="0" hidden="1">"row"</definedName>
    <definedName name="Risk_Score.rowindex" localSheetId="0" hidden="1">CountryStats!$P$3:$P$61</definedName>
    <definedName name="Risk_Score.rowindex.dirn" localSheetId="0" hidden="1">"row"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CountryStats!$D$58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E4" i="7"/>
  <c r="E3" i="7"/>
  <c r="E2" i="7"/>
  <c r="I27" i="1" l="1"/>
  <c r="I73" i="1"/>
  <c r="I3" i="1"/>
  <c r="I94" i="1"/>
  <c r="I47" i="1"/>
  <c r="I28" i="1"/>
  <c r="I29" i="1"/>
  <c r="I87" i="1"/>
  <c r="I30" i="1"/>
  <c r="I48" i="1"/>
  <c r="I95" i="1"/>
  <c r="I88" i="1"/>
  <c r="I49" i="1"/>
  <c r="I31" i="1"/>
  <c r="I96" i="1"/>
  <c r="I50" i="1"/>
  <c r="I32" i="1"/>
  <c r="I97" i="1"/>
  <c r="I98" i="1"/>
  <c r="I99" i="1"/>
  <c r="I4" i="1"/>
  <c r="I100" i="1"/>
  <c r="I101" i="1"/>
  <c r="I102" i="1"/>
  <c r="I5" i="1"/>
  <c r="I51" i="1"/>
  <c r="I103" i="1"/>
  <c r="I104" i="1"/>
  <c r="I105" i="1"/>
  <c r="I52" i="1"/>
  <c r="I106" i="1"/>
  <c r="I53" i="1"/>
  <c r="I74" i="1"/>
  <c r="I54" i="1"/>
  <c r="I55" i="1"/>
  <c r="I56" i="1"/>
  <c r="I75" i="1"/>
  <c r="I57" i="1"/>
  <c r="I107" i="1"/>
  <c r="I108" i="1"/>
  <c r="I6" i="1"/>
  <c r="I109" i="1"/>
  <c r="I110" i="1"/>
  <c r="I33" i="1"/>
  <c r="I111" i="1"/>
  <c r="I58" i="1"/>
  <c r="I59" i="1"/>
  <c r="I112" i="1"/>
  <c r="I113" i="1"/>
  <c r="I60" i="1"/>
  <c r="I61" i="1"/>
  <c r="I62" i="1"/>
  <c r="I89" i="1"/>
  <c r="I7" i="1"/>
  <c r="I76" i="1"/>
  <c r="I77" i="1"/>
  <c r="I63" i="1"/>
  <c r="I78" i="1"/>
  <c r="I34" i="1"/>
  <c r="I114" i="1"/>
  <c r="I8" i="1"/>
  <c r="I9" i="1"/>
  <c r="I35" i="1"/>
  <c r="I36" i="1"/>
  <c r="I10" i="1"/>
  <c r="I79" i="1"/>
  <c r="I115" i="1"/>
  <c r="I116" i="1"/>
  <c r="I80" i="1"/>
  <c r="I37" i="1"/>
  <c r="I117" i="1"/>
  <c r="I118" i="1"/>
  <c r="I11" i="1"/>
  <c r="I90" i="1"/>
  <c r="I119" i="1"/>
  <c r="I12" i="1"/>
  <c r="I120" i="1"/>
  <c r="I121" i="1"/>
  <c r="I64" i="1"/>
  <c r="I13" i="1"/>
  <c r="I38" i="1"/>
  <c r="I14" i="1"/>
  <c r="I39" i="1"/>
  <c r="I81" i="1"/>
  <c r="I122" i="1"/>
  <c r="I15" i="1"/>
  <c r="I123" i="1"/>
  <c r="I91" i="1"/>
  <c r="I65" i="1"/>
  <c r="I124" i="1"/>
  <c r="I125" i="1"/>
  <c r="I92" i="1"/>
  <c r="I16" i="1"/>
  <c r="I66" i="1"/>
  <c r="I17" i="1"/>
  <c r="I67" i="1"/>
  <c r="I68" i="1"/>
  <c r="I18" i="1"/>
  <c r="I40" i="1"/>
  <c r="I126" i="1"/>
  <c r="I19" i="1"/>
  <c r="I127" i="1"/>
  <c r="I128" i="1"/>
  <c r="I41" i="1"/>
  <c r="I129" i="1"/>
  <c r="I130" i="1"/>
  <c r="I20" i="1"/>
  <c r="I131" i="1"/>
  <c r="I132" i="1"/>
  <c r="I133" i="1"/>
  <c r="I93" i="1"/>
  <c r="I69" i="1"/>
  <c r="I70" i="1"/>
  <c r="I134" i="1"/>
  <c r="I71" i="1"/>
  <c r="I135" i="1"/>
  <c r="I82" i="1"/>
  <c r="I42" i="1"/>
  <c r="I136" i="1"/>
  <c r="I21" i="1"/>
  <c r="I22" i="1"/>
  <c r="I137" i="1"/>
  <c r="I23" i="1"/>
  <c r="I83" i="1"/>
  <c r="I43" i="1"/>
  <c r="I44" i="1"/>
  <c r="I24" i="1"/>
  <c r="I138" i="1"/>
  <c r="I45" i="1"/>
  <c r="I46" i="1"/>
  <c r="I25" i="1"/>
  <c r="I72" i="1"/>
  <c r="I26" i="1"/>
  <c r="I84" i="1"/>
  <c r="I85" i="1"/>
  <c r="I139" i="1"/>
  <c r="I140" i="1"/>
  <c r="I86" i="1"/>
  <c r="AB3" i="2" l="1"/>
  <c r="AC3" i="2"/>
  <c r="AD3" i="2"/>
  <c r="AB4" i="2"/>
  <c r="AC4" i="2"/>
  <c r="AD4" i="2"/>
  <c r="AB5" i="2"/>
  <c r="AC5" i="2"/>
  <c r="AD5" i="2"/>
  <c r="AB6" i="2"/>
  <c r="AC6" i="2"/>
  <c r="AD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C31" i="2"/>
  <c r="AD31" i="2"/>
  <c r="AB32" i="2"/>
  <c r="AC32" i="2"/>
  <c r="AD32" i="2"/>
  <c r="AB33" i="2"/>
  <c r="AC33" i="2"/>
  <c r="AD33" i="2"/>
  <c r="AB34" i="2"/>
  <c r="AC34" i="2"/>
  <c r="AD34" i="2"/>
  <c r="AB35" i="2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AB55" i="2"/>
  <c r="AC55" i="2"/>
  <c r="AD55" i="2"/>
  <c r="AB56" i="2"/>
  <c r="AC56" i="2"/>
  <c r="AD56" i="2"/>
  <c r="AB57" i="2"/>
  <c r="AC57" i="2"/>
  <c r="AD57" i="2"/>
  <c r="AB58" i="2"/>
  <c r="AC58" i="2"/>
  <c r="AD58" i="2"/>
  <c r="AB59" i="2"/>
  <c r="AC59" i="2"/>
  <c r="AD59" i="2"/>
  <c r="AB60" i="2"/>
  <c r="AC60" i="2"/>
  <c r="AD60" i="2"/>
  <c r="AB61" i="2"/>
  <c r="AC61" i="2"/>
  <c r="AD61" i="2"/>
  <c r="AB62" i="2"/>
  <c r="AC62" i="2"/>
  <c r="AD62" i="2"/>
  <c r="AB63" i="2"/>
  <c r="AC63" i="2"/>
  <c r="AD63" i="2"/>
  <c r="AB64" i="2"/>
  <c r="AC64" i="2"/>
  <c r="AD64" i="2"/>
  <c r="AB65" i="2"/>
  <c r="AC65" i="2"/>
  <c r="AD65" i="2"/>
  <c r="AB66" i="2"/>
  <c r="AC66" i="2"/>
  <c r="AD66" i="2"/>
  <c r="AB67" i="2"/>
  <c r="AC67" i="2"/>
  <c r="AD67" i="2"/>
  <c r="AB68" i="2"/>
  <c r="AC68" i="2"/>
  <c r="AD68" i="2"/>
  <c r="AB69" i="2"/>
  <c r="AC69" i="2"/>
  <c r="AD69" i="2"/>
  <c r="AB70" i="2"/>
  <c r="AC70" i="2"/>
  <c r="AD70" i="2"/>
  <c r="AB71" i="2"/>
  <c r="AC71" i="2"/>
  <c r="AD71" i="2"/>
  <c r="AB72" i="2"/>
  <c r="AC72" i="2"/>
  <c r="AD72" i="2"/>
  <c r="AB73" i="2"/>
  <c r="AC73" i="2"/>
  <c r="AD73" i="2"/>
  <c r="AB74" i="2"/>
  <c r="AC74" i="2"/>
  <c r="AD74" i="2"/>
  <c r="AB75" i="2"/>
  <c r="AC75" i="2"/>
  <c r="AD75" i="2"/>
  <c r="AB76" i="2"/>
  <c r="AC76" i="2"/>
  <c r="AD76" i="2"/>
  <c r="AB77" i="2"/>
  <c r="AC77" i="2"/>
  <c r="AD77" i="2"/>
  <c r="AB78" i="2"/>
  <c r="AC78" i="2"/>
  <c r="AD78" i="2"/>
  <c r="AB79" i="2"/>
  <c r="AC79" i="2"/>
  <c r="AD79" i="2"/>
  <c r="AB80" i="2"/>
  <c r="AC80" i="2"/>
  <c r="AD80" i="2"/>
  <c r="AB81" i="2"/>
  <c r="AC81" i="2"/>
  <c r="AD81" i="2"/>
  <c r="AB82" i="2"/>
  <c r="AC82" i="2"/>
  <c r="AD82" i="2"/>
  <c r="AB83" i="2"/>
  <c r="AC83" i="2"/>
  <c r="AD83" i="2"/>
  <c r="AB84" i="2"/>
  <c r="AC84" i="2"/>
  <c r="AD84" i="2"/>
  <c r="AB85" i="2"/>
  <c r="AC85" i="2"/>
  <c r="AD85" i="2"/>
  <c r="AB86" i="2"/>
  <c r="AC86" i="2"/>
  <c r="AD86" i="2"/>
  <c r="AB87" i="2"/>
  <c r="AC87" i="2"/>
  <c r="AD87" i="2"/>
  <c r="AB88" i="2"/>
  <c r="AC88" i="2"/>
  <c r="AD88" i="2"/>
  <c r="AB89" i="2"/>
  <c r="AC89" i="2"/>
  <c r="AD89" i="2"/>
  <c r="AB90" i="2"/>
  <c r="AC90" i="2"/>
  <c r="AD90" i="2"/>
  <c r="AB91" i="2"/>
  <c r="AC91" i="2"/>
  <c r="AD91" i="2"/>
  <c r="AB92" i="2"/>
  <c r="AC92" i="2"/>
  <c r="AD92" i="2"/>
  <c r="AB93" i="2"/>
  <c r="AC93" i="2"/>
  <c r="AD93" i="2"/>
  <c r="AB94" i="2"/>
  <c r="AC94" i="2"/>
  <c r="AD94" i="2"/>
  <c r="AB95" i="2"/>
  <c r="AC95" i="2"/>
  <c r="AD95" i="2"/>
  <c r="AB96" i="2"/>
  <c r="AC96" i="2"/>
  <c r="AD96" i="2"/>
  <c r="AB97" i="2"/>
  <c r="AC97" i="2"/>
  <c r="AD97" i="2"/>
  <c r="AB98" i="2"/>
  <c r="AC98" i="2"/>
  <c r="AD98" i="2"/>
  <c r="AB99" i="2"/>
  <c r="AC99" i="2"/>
  <c r="AD99" i="2"/>
  <c r="AB100" i="2"/>
  <c r="AC100" i="2"/>
  <c r="AD100" i="2"/>
  <c r="AB101" i="2"/>
  <c r="AC101" i="2"/>
  <c r="AD101" i="2"/>
  <c r="AB102" i="2"/>
  <c r="AC102" i="2"/>
  <c r="AD102" i="2"/>
  <c r="AB103" i="2"/>
  <c r="AC103" i="2"/>
  <c r="AD103" i="2"/>
  <c r="AB104" i="2"/>
  <c r="AC104" i="2"/>
  <c r="AD104" i="2"/>
  <c r="AB105" i="2"/>
  <c r="AC105" i="2"/>
  <c r="AD105" i="2"/>
  <c r="AB106" i="2"/>
  <c r="AC106" i="2"/>
  <c r="AD106" i="2"/>
  <c r="AB107" i="2"/>
  <c r="AC107" i="2"/>
  <c r="AD107" i="2"/>
  <c r="AB108" i="2"/>
  <c r="AC108" i="2"/>
  <c r="AD108" i="2"/>
  <c r="AB109" i="2"/>
  <c r="AC109" i="2"/>
  <c r="AD109" i="2"/>
  <c r="AB110" i="2"/>
  <c r="AC110" i="2"/>
  <c r="AD110" i="2"/>
  <c r="AB111" i="2"/>
  <c r="AC111" i="2"/>
  <c r="AD111" i="2"/>
  <c r="AB112" i="2"/>
  <c r="AC112" i="2"/>
  <c r="AD112" i="2"/>
  <c r="AB113" i="2"/>
  <c r="AC113" i="2"/>
  <c r="AD113" i="2"/>
  <c r="AB114" i="2"/>
  <c r="AC114" i="2"/>
  <c r="AD114" i="2"/>
  <c r="AB115" i="2"/>
  <c r="AC115" i="2"/>
  <c r="AD115" i="2"/>
  <c r="AB116" i="2"/>
  <c r="AC116" i="2"/>
  <c r="AD116" i="2"/>
  <c r="AB117" i="2"/>
  <c r="AC117" i="2"/>
  <c r="AD117" i="2"/>
  <c r="AB118" i="2"/>
  <c r="AC118" i="2"/>
  <c r="AD118" i="2"/>
  <c r="AB119" i="2"/>
  <c r="AC119" i="2"/>
  <c r="AD119" i="2"/>
  <c r="AB120" i="2"/>
  <c r="AC120" i="2"/>
  <c r="AD120" i="2"/>
  <c r="AB121" i="2"/>
  <c r="AC121" i="2"/>
  <c r="AD121" i="2"/>
  <c r="AB122" i="2"/>
  <c r="AC122" i="2"/>
  <c r="AD122" i="2"/>
  <c r="AB123" i="2"/>
  <c r="AC123" i="2"/>
  <c r="AD123" i="2"/>
  <c r="AB124" i="2"/>
  <c r="AC124" i="2"/>
  <c r="AD124" i="2"/>
  <c r="AB125" i="2"/>
  <c r="AC125" i="2"/>
  <c r="AD125" i="2"/>
  <c r="AB126" i="2"/>
  <c r="AC126" i="2"/>
  <c r="AD126" i="2"/>
  <c r="AB127" i="2"/>
  <c r="AC127" i="2"/>
  <c r="AD127" i="2"/>
  <c r="AB128" i="2"/>
  <c r="AC128" i="2"/>
  <c r="AD128" i="2"/>
  <c r="AB129" i="2"/>
  <c r="AC129" i="2"/>
  <c r="AD129" i="2"/>
  <c r="AB130" i="2"/>
  <c r="AC130" i="2"/>
  <c r="AD130" i="2"/>
  <c r="AB131" i="2"/>
  <c r="AC131" i="2"/>
  <c r="AD131" i="2"/>
  <c r="AB132" i="2"/>
  <c r="AC132" i="2"/>
  <c r="AD132" i="2"/>
  <c r="AB133" i="2"/>
  <c r="AC133" i="2"/>
  <c r="AD133" i="2"/>
  <c r="AB134" i="2"/>
  <c r="AC134" i="2"/>
  <c r="AD134" i="2"/>
  <c r="AB135" i="2"/>
  <c r="AC135" i="2"/>
  <c r="AD135" i="2"/>
  <c r="AB136" i="2"/>
  <c r="AC136" i="2"/>
  <c r="AD136" i="2"/>
  <c r="AB137" i="2"/>
  <c r="AC137" i="2"/>
  <c r="AD137" i="2"/>
  <c r="AB138" i="2"/>
  <c r="AC138" i="2"/>
  <c r="AD138" i="2"/>
  <c r="AB139" i="2"/>
  <c r="AC139" i="2"/>
  <c r="AD139" i="2"/>
  <c r="AC2" i="2"/>
  <c r="AD2" i="2"/>
  <c r="AB2" i="2"/>
  <c r="G224" i="3" l="1"/>
  <c r="G225" i="3"/>
  <c r="G221" i="3"/>
  <c r="G217" i="3"/>
  <c r="G218" i="3"/>
  <c r="G219" i="3"/>
  <c r="G211" i="3"/>
  <c r="G212" i="3"/>
  <c r="G213" i="3"/>
  <c r="G214" i="3"/>
  <c r="G205" i="3"/>
  <c r="G206" i="3"/>
  <c r="G207" i="3"/>
  <c r="G208" i="3"/>
  <c r="G198" i="3"/>
  <c r="G199" i="3"/>
  <c r="G200" i="3"/>
  <c r="G201" i="3"/>
  <c r="G202" i="3"/>
  <c r="G203" i="3"/>
  <c r="G196" i="3"/>
  <c r="G193" i="3"/>
  <c r="G194" i="3"/>
  <c r="G190" i="3"/>
  <c r="G191" i="3"/>
  <c r="G183" i="3"/>
  <c r="G184" i="3"/>
  <c r="G185" i="3"/>
  <c r="G186" i="3"/>
  <c r="G187" i="3"/>
  <c r="G176" i="3"/>
  <c r="G177" i="3"/>
  <c r="G178" i="3"/>
  <c r="G179" i="3"/>
  <c r="G180" i="3"/>
  <c r="G181" i="3"/>
  <c r="G173" i="3"/>
  <c r="G170" i="3"/>
  <c r="G171" i="3"/>
  <c r="G165" i="3"/>
  <c r="G166" i="3"/>
  <c r="G167" i="3"/>
  <c r="G168" i="3"/>
  <c r="G159" i="3"/>
  <c r="G160" i="3"/>
  <c r="G161" i="3"/>
  <c r="G162" i="3"/>
  <c r="G147" i="3"/>
  <c r="G148" i="3"/>
  <c r="G149" i="3"/>
  <c r="G150" i="3"/>
  <c r="G151" i="3"/>
  <c r="G152" i="3"/>
  <c r="G153" i="3"/>
  <c r="G154" i="3"/>
  <c r="G155" i="3"/>
  <c r="G156" i="3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H114" i="2"/>
  <c r="I114" i="2" s="1"/>
  <c r="H113" i="2"/>
  <c r="H112" i="2"/>
  <c r="I112" i="2" s="1"/>
  <c r="H111" i="2"/>
  <c r="H110" i="2"/>
  <c r="I110" i="2" s="1"/>
  <c r="H109" i="2"/>
  <c r="H108" i="2"/>
  <c r="I108" i="2" s="1"/>
  <c r="H107" i="2"/>
  <c r="H106" i="2"/>
  <c r="I106" i="2" s="1"/>
  <c r="H105" i="2"/>
  <c r="H104" i="2"/>
  <c r="I104" i="2" s="1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S140" i="1"/>
  <c r="R140" i="1"/>
  <c r="Q140" i="1"/>
  <c r="S139" i="1"/>
  <c r="R139" i="1"/>
  <c r="Q139" i="1"/>
  <c r="S85" i="1"/>
  <c r="R85" i="1"/>
  <c r="Q85" i="1"/>
  <c r="S84" i="1"/>
  <c r="R84" i="1"/>
  <c r="Q84" i="1"/>
  <c r="S26" i="1"/>
  <c r="R26" i="1"/>
  <c r="Q26" i="1"/>
  <c r="S72" i="1"/>
  <c r="R72" i="1"/>
  <c r="Q72" i="1"/>
  <c r="S25" i="1"/>
  <c r="R25" i="1"/>
  <c r="Q25" i="1"/>
  <c r="S46" i="1"/>
  <c r="R46" i="1"/>
  <c r="Q46" i="1"/>
  <c r="S45" i="1"/>
  <c r="R45" i="1"/>
  <c r="Q45" i="1"/>
  <c r="S138" i="1"/>
  <c r="R138" i="1"/>
  <c r="Q138" i="1"/>
  <c r="S24" i="1"/>
  <c r="R24" i="1"/>
  <c r="Q24" i="1"/>
  <c r="S44" i="1"/>
  <c r="R44" i="1"/>
  <c r="Q44" i="1"/>
  <c r="S43" i="1"/>
  <c r="R43" i="1"/>
  <c r="Q43" i="1"/>
  <c r="S83" i="1"/>
  <c r="R83" i="1"/>
  <c r="Q83" i="1"/>
  <c r="S23" i="1"/>
  <c r="R23" i="1"/>
  <c r="Q23" i="1"/>
  <c r="S137" i="1"/>
  <c r="R137" i="1"/>
  <c r="Q137" i="1"/>
  <c r="S22" i="1"/>
  <c r="R22" i="1"/>
  <c r="Q22" i="1"/>
  <c r="S21" i="1"/>
  <c r="R21" i="1"/>
  <c r="Q21" i="1"/>
  <c r="S136" i="1"/>
  <c r="R136" i="1"/>
  <c r="Q136" i="1"/>
  <c r="S42" i="1"/>
  <c r="R42" i="1"/>
  <c r="Q42" i="1"/>
  <c r="S82" i="1"/>
  <c r="R82" i="1"/>
  <c r="Q82" i="1"/>
  <c r="S135" i="1"/>
  <c r="R135" i="1"/>
  <c r="Q135" i="1"/>
  <c r="S71" i="1"/>
  <c r="R71" i="1"/>
  <c r="Q71" i="1"/>
  <c r="S134" i="1"/>
  <c r="R134" i="1"/>
  <c r="Q134" i="1"/>
  <c r="S70" i="1"/>
  <c r="R70" i="1"/>
  <c r="Q70" i="1"/>
  <c r="S69" i="1"/>
  <c r="R69" i="1"/>
  <c r="Q69" i="1"/>
  <c r="S93" i="1"/>
  <c r="R93" i="1"/>
  <c r="Q93" i="1"/>
  <c r="S133" i="1"/>
  <c r="R133" i="1"/>
  <c r="Q133" i="1"/>
  <c r="S132" i="1"/>
  <c r="R132" i="1"/>
  <c r="Q132" i="1"/>
  <c r="S131" i="1"/>
  <c r="R131" i="1"/>
  <c r="Q131" i="1"/>
  <c r="S20" i="1"/>
  <c r="R20" i="1"/>
  <c r="Q20" i="1"/>
  <c r="S130" i="1"/>
  <c r="R130" i="1"/>
  <c r="Q130" i="1"/>
  <c r="S129" i="1"/>
  <c r="R129" i="1"/>
  <c r="Q129" i="1"/>
  <c r="S41" i="1"/>
  <c r="R41" i="1"/>
  <c r="Q41" i="1"/>
  <c r="S128" i="1"/>
  <c r="R128" i="1"/>
  <c r="Q128" i="1"/>
  <c r="S127" i="1"/>
  <c r="R127" i="1"/>
  <c r="Q127" i="1"/>
  <c r="S19" i="1"/>
  <c r="R19" i="1"/>
  <c r="Q19" i="1"/>
  <c r="S126" i="1"/>
  <c r="R126" i="1"/>
  <c r="Q126" i="1"/>
  <c r="S40" i="1"/>
  <c r="R40" i="1"/>
  <c r="Q40" i="1"/>
  <c r="S18" i="1"/>
  <c r="R18" i="1"/>
  <c r="Q18" i="1"/>
  <c r="S68" i="1"/>
  <c r="R68" i="1"/>
  <c r="Q68" i="1"/>
  <c r="S67" i="1"/>
  <c r="R67" i="1"/>
  <c r="Q67" i="1"/>
  <c r="S17" i="1"/>
  <c r="R17" i="1"/>
  <c r="Q17" i="1"/>
  <c r="S66" i="1"/>
  <c r="R66" i="1"/>
  <c r="Q66" i="1"/>
  <c r="S16" i="1"/>
  <c r="R16" i="1"/>
  <c r="Q16" i="1"/>
  <c r="S92" i="1"/>
  <c r="R92" i="1"/>
  <c r="Q92" i="1"/>
  <c r="S125" i="1"/>
  <c r="R125" i="1"/>
  <c r="Q125" i="1"/>
  <c r="S124" i="1"/>
  <c r="R124" i="1"/>
  <c r="Q124" i="1"/>
  <c r="S65" i="1"/>
  <c r="R65" i="1"/>
  <c r="Q65" i="1"/>
  <c r="S91" i="1"/>
  <c r="R91" i="1"/>
  <c r="Q91" i="1"/>
  <c r="S123" i="1"/>
  <c r="R123" i="1"/>
  <c r="Q123" i="1"/>
  <c r="S15" i="1"/>
  <c r="R15" i="1"/>
  <c r="Q15" i="1"/>
  <c r="S122" i="1"/>
  <c r="R122" i="1"/>
  <c r="Q122" i="1"/>
  <c r="S81" i="1"/>
  <c r="R81" i="1"/>
  <c r="Q81" i="1"/>
  <c r="S39" i="1"/>
  <c r="R39" i="1"/>
  <c r="Q39" i="1"/>
  <c r="S14" i="1"/>
  <c r="R14" i="1"/>
  <c r="Q14" i="1"/>
  <c r="S38" i="1"/>
  <c r="R38" i="1"/>
  <c r="Q38" i="1"/>
  <c r="S13" i="1"/>
  <c r="R13" i="1"/>
  <c r="Q13" i="1"/>
  <c r="S64" i="1"/>
  <c r="R64" i="1"/>
  <c r="Q64" i="1"/>
  <c r="S121" i="1"/>
  <c r="R121" i="1"/>
  <c r="Q121" i="1"/>
  <c r="S120" i="1"/>
  <c r="R120" i="1"/>
  <c r="Q120" i="1"/>
  <c r="S12" i="1"/>
  <c r="R12" i="1"/>
  <c r="Q12" i="1"/>
  <c r="S119" i="1"/>
  <c r="R119" i="1"/>
  <c r="Q119" i="1"/>
  <c r="S90" i="1"/>
  <c r="R90" i="1"/>
  <c r="Q90" i="1"/>
  <c r="S11" i="1"/>
  <c r="R11" i="1"/>
  <c r="Q11" i="1"/>
  <c r="S118" i="1"/>
  <c r="R118" i="1"/>
  <c r="Q118" i="1"/>
  <c r="S117" i="1"/>
  <c r="R117" i="1"/>
  <c r="Q117" i="1"/>
  <c r="S37" i="1"/>
  <c r="R37" i="1"/>
  <c r="Q37" i="1"/>
  <c r="S80" i="1"/>
  <c r="R80" i="1"/>
  <c r="Q80" i="1"/>
  <c r="S116" i="1"/>
  <c r="R116" i="1"/>
  <c r="Q116" i="1"/>
  <c r="S115" i="1"/>
  <c r="R115" i="1"/>
  <c r="Q115" i="1"/>
  <c r="S79" i="1"/>
  <c r="R79" i="1"/>
  <c r="Q79" i="1"/>
  <c r="S10" i="1"/>
  <c r="R10" i="1"/>
  <c r="Q10" i="1"/>
  <c r="S36" i="1"/>
  <c r="R36" i="1"/>
  <c r="Q36" i="1"/>
  <c r="S35" i="1"/>
  <c r="R35" i="1"/>
  <c r="Q35" i="1"/>
  <c r="S9" i="1"/>
  <c r="R9" i="1"/>
  <c r="Q9" i="1"/>
  <c r="S8" i="1"/>
  <c r="R8" i="1"/>
  <c r="Q8" i="1"/>
  <c r="S114" i="1"/>
  <c r="R114" i="1"/>
  <c r="Q114" i="1"/>
  <c r="S34" i="1"/>
  <c r="R34" i="1"/>
  <c r="Q34" i="1"/>
  <c r="N140" i="1"/>
  <c r="M140" i="1"/>
  <c r="L140" i="1"/>
  <c r="N139" i="1"/>
  <c r="M139" i="1"/>
  <c r="L139" i="1"/>
  <c r="N85" i="1"/>
  <c r="M85" i="1"/>
  <c r="L85" i="1"/>
  <c r="N84" i="1"/>
  <c r="M84" i="1"/>
  <c r="L84" i="1"/>
  <c r="N26" i="1"/>
  <c r="M26" i="1"/>
  <c r="L26" i="1"/>
  <c r="N72" i="1"/>
  <c r="M72" i="1"/>
  <c r="L72" i="1"/>
  <c r="N25" i="1"/>
  <c r="M25" i="1"/>
  <c r="L25" i="1"/>
  <c r="N46" i="1"/>
  <c r="M46" i="1"/>
  <c r="L46" i="1"/>
  <c r="N45" i="1"/>
  <c r="M45" i="1"/>
  <c r="L45" i="1"/>
  <c r="N138" i="1"/>
  <c r="M138" i="1"/>
  <c r="L138" i="1"/>
  <c r="N24" i="1"/>
  <c r="M24" i="1"/>
  <c r="L24" i="1"/>
  <c r="N44" i="1"/>
  <c r="M44" i="1"/>
  <c r="L44" i="1"/>
  <c r="N43" i="1"/>
  <c r="M43" i="1"/>
  <c r="L43" i="1"/>
  <c r="N83" i="1"/>
  <c r="M83" i="1"/>
  <c r="L83" i="1"/>
  <c r="N23" i="1"/>
  <c r="M23" i="1"/>
  <c r="L23" i="1"/>
  <c r="N137" i="1"/>
  <c r="M137" i="1"/>
  <c r="L137" i="1"/>
  <c r="N22" i="1"/>
  <c r="M22" i="1"/>
  <c r="L22" i="1"/>
  <c r="N21" i="1"/>
  <c r="M21" i="1"/>
  <c r="L21" i="1"/>
  <c r="N136" i="1"/>
  <c r="M136" i="1"/>
  <c r="L136" i="1"/>
  <c r="N42" i="1"/>
  <c r="M42" i="1"/>
  <c r="L42" i="1"/>
  <c r="N82" i="1"/>
  <c r="M82" i="1"/>
  <c r="L82" i="1"/>
  <c r="N135" i="1"/>
  <c r="M135" i="1"/>
  <c r="L135" i="1"/>
  <c r="N71" i="1"/>
  <c r="M71" i="1"/>
  <c r="L71" i="1"/>
  <c r="N134" i="1"/>
  <c r="M134" i="1"/>
  <c r="L134" i="1"/>
  <c r="N70" i="1"/>
  <c r="M70" i="1"/>
  <c r="L70" i="1"/>
  <c r="N69" i="1"/>
  <c r="M69" i="1"/>
  <c r="L69" i="1"/>
  <c r="N93" i="1"/>
  <c r="M93" i="1"/>
  <c r="L93" i="1"/>
  <c r="N133" i="1"/>
  <c r="M133" i="1"/>
  <c r="L133" i="1"/>
  <c r="N132" i="1"/>
  <c r="M132" i="1"/>
  <c r="L132" i="1"/>
  <c r="N131" i="1"/>
  <c r="M131" i="1"/>
  <c r="L131" i="1"/>
  <c r="N20" i="1"/>
  <c r="M20" i="1"/>
  <c r="L20" i="1"/>
  <c r="N130" i="1"/>
  <c r="M130" i="1"/>
  <c r="L130" i="1"/>
  <c r="N129" i="1"/>
  <c r="M129" i="1"/>
  <c r="L129" i="1"/>
  <c r="N41" i="1"/>
  <c r="M41" i="1"/>
  <c r="L41" i="1"/>
  <c r="N128" i="1"/>
  <c r="M128" i="1"/>
  <c r="L128" i="1"/>
  <c r="N127" i="1"/>
  <c r="M127" i="1"/>
  <c r="L127" i="1"/>
  <c r="N19" i="1"/>
  <c r="M19" i="1"/>
  <c r="L19" i="1"/>
  <c r="N126" i="1"/>
  <c r="M126" i="1"/>
  <c r="L126" i="1"/>
  <c r="N40" i="1"/>
  <c r="M40" i="1"/>
  <c r="L40" i="1"/>
  <c r="N18" i="1"/>
  <c r="M18" i="1"/>
  <c r="L18" i="1"/>
  <c r="N68" i="1"/>
  <c r="M68" i="1"/>
  <c r="L68" i="1"/>
  <c r="N67" i="1"/>
  <c r="M67" i="1"/>
  <c r="L67" i="1"/>
  <c r="N17" i="1"/>
  <c r="M17" i="1"/>
  <c r="L17" i="1"/>
  <c r="N66" i="1"/>
  <c r="M66" i="1"/>
  <c r="L66" i="1"/>
  <c r="N16" i="1"/>
  <c r="M16" i="1"/>
  <c r="L16" i="1"/>
  <c r="N92" i="1"/>
  <c r="M92" i="1"/>
  <c r="L92" i="1"/>
  <c r="N125" i="1"/>
  <c r="M125" i="1"/>
  <c r="L125" i="1"/>
  <c r="N124" i="1"/>
  <c r="M124" i="1"/>
  <c r="L124" i="1"/>
  <c r="N65" i="1"/>
  <c r="M65" i="1"/>
  <c r="L65" i="1"/>
  <c r="N91" i="1"/>
  <c r="M91" i="1"/>
  <c r="L91" i="1"/>
  <c r="N123" i="1"/>
  <c r="M123" i="1"/>
  <c r="L123" i="1"/>
  <c r="N15" i="1"/>
  <c r="M15" i="1"/>
  <c r="L15" i="1"/>
  <c r="N122" i="1"/>
  <c r="M122" i="1"/>
  <c r="L122" i="1"/>
  <c r="N81" i="1"/>
  <c r="M81" i="1"/>
  <c r="L81" i="1"/>
  <c r="N39" i="1"/>
  <c r="M39" i="1"/>
  <c r="L39" i="1"/>
  <c r="N14" i="1"/>
  <c r="M14" i="1"/>
  <c r="L14" i="1"/>
  <c r="N38" i="1"/>
  <c r="M38" i="1"/>
  <c r="L38" i="1"/>
  <c r="N13" i="1"/>
  <c r="M13" i="1"/>
  <c r="L13" i="1"/>
  <c r="N64" i="1"/>
  <c r="M64" i="1"/>
  <c r="L64" i="1"/>
  <c r="N121" i="1"/>
  <c r="M121" i="1"/>
  <c r="L121" i="1"/>
  <c r="N120" i="1"/>
  <c r="M120" i="1"/>
  <c r="L120" i="1"/>
  <c r="N12" i="1"/>
  <c r="M12" i="1"/>
  <c r="L12" i="1"/>
  <c r="N119" i="1"/>
  <c r="M119" i="1"/>
  <c r="L119" i="1"/>
  <c r="N90" i="1"/>
  <c r="M90" i="1"/>
  <c r="L90" i="1"/>
  <c r="N11" i="1"/>
  <c r="M11" i="1"/>
  <c r="L11" i="1"/>
  <c r="N118" i="1"/>
  <c r="M118" i="1"/>
  <c r="L118" i="1"/>
  <c r="N117" i="1"/>
  <c r="M117" i="1"/>
  <c r="L117" i="1"/>
  <c r="N37" i="1"/>
  <c r="M37" i="1"/>
  <c r="L37" i="1"/>
  <c r="N80" i="1"/>
  <c r="M80" i="1"/>
  <c r="L80" i="1"/>
  <c r="N116" i="1"/>
  <c r="M116" i="1"/>
  <c r="L116" i="1"/>
  <c r="N115" i="1"/>
  <c r="M115" i="1"/>
  <c r="L115" i="1"/>
  <c r="N79" i="1"/>
  <c r="M79" i="1"/>
  <c r="L79" i="1"/>
  <c r="N10" i="1"/>
  <c r="M10" i="1"/>
  <c r="L10" i="1"/>
  <c r="N36" i="1"/>
  <c r="M36" i="1"/>
  <c r="L36" i="1"/>
  <c r="N35" i="1"/>
  <c r="M35" i="1"/>
  <c r="L35" i="1"/>
  <c r="N9" i="1"/>
  <c r="M9" i="1"/>
  <c r="L9" i="1"/>
  <c r="N8" i="1"/>
  <c r="M8" i="1"/>
  <c r="L8" i="1"/>
  <c r="N114" i="1"/>
  <c r="M114" i="1"/>
  <c r="L114" i="1"/>
  <c r="N34" i="1"/>
  <c r="M34" i="1"/>
  <c r="L34" i="1"/>
  <c r="G223" i="3"/>
  <c r="G222" i="3"/>
  <c r="G220" i="3"/>
  <c r="G216" i="3"/>
  <c r="G215" i="3"/>
  <c r="G210" i="3"/>
  <c r="G209" i="3"/>
  <c r="G204" i="3"/>
  <c r="G197" i="3"/>
  <c r="G195" i="3"/>
  <c r="G192" i="3"/>
  <c r="G189" i="3"/>
  <c r="G188" i="3"/>
  <c r="G182" i="3"/>
  <c r="G175" i="3"/>
  <c r="G174" i="3"/>
  <c r="G172" i="3"/>
  <c r="G169" i="3"/>
  <c r="G164" i="3"/>
  <c r="G163" i="3"/>
  <c r="G158" i="3"/>
  <c r="G157" i="3"/>
  <c r="S78" i="1"/>
  <c r="R78" i="1"/>
  <c r="S63" i="1"/>
  <c r="R63" i="1"/>
  <c r="S77" i="1"/>
  <c r="R77" i="1"/>
  <c r="S76" i="1"/>
  <c r="R76" i="1"/>
  <c r="S7" i="1"/>
  <c r="R7" i="1"/>
  <c r="S89" i="1"/>
  <c r="R89" i="1"/>
  <c r="S62" i="1"/>
  <c r="R62" i="1"/>
  <c r="S61" i="1"/>
  <c r="R61" i="1"/>
  <c r="S60" i="1"/>
  <c r="R60" i="1"/>
  <c r="S113" i="1"/>
  <c r="R113" i="1"/>
  <c r="S112" i="1"/>
  <c r="R112" i="1"/>
  <c r="S59" i="1"/>
  <c r="R59" i="1"/>
  <c r="S58" i="1"/>
  <c r="R58" i="1"/>
  <c r="S111" i="1"/>
  <c r="R111" i="1"/>
  <c r="S33" i="1"/>
  <c r="R33" i="1"/>
  <c r="S110" i="1"/>
  <c r="R110" i="1"/>
  <c r="S109" i="1"/>
  <c r="R109" i="1"/>
  <c r="S6" i="1"/>
  <c r="R6" i="1"/>
  <c r="S108" i="1"/>
  <c r="R108" i="1"/>
  <c r="S107" i="1"/>
  <c r="R107" i="1"/>
  <c r="S57" i="1"/>
  <c r="R57" i="1"/>
  <c r="S75" i="1"/>
  <c r="R75" i="1"/>
  <c r="S56" i="1"/>
  <c r="R56" i="1"/>
  <c r="S55" i="1"/>
  <c r="R55" i="1"/>
  <c r="S54" i="1"/>
  <c r="R54" i="1"/>
  <c r="S74" i="1"/>
  <c r="R74" i="1"/>
  <c r="S53" i="1"/>
  <c r="R53" i="1"/>
  <c r="S106" i="1"/>
  <c r="R106" i="1"/>
  <c r="S52" i="1"/>
  <c r="R52" i="1"/>
  <c r="S105" i="1"/>
  <c r="R105" i="1"/>
  <c r="S104" i="1"/>
  <c r="R104" i="1"/>
  <c r="S103" i="1"/>
  <c r="R103" i="1"/>
  <c r="S51" i="1"/>
  <c r="R51" i="1"/>
  <c r="S5" i="1"/>
  <c r="R5" i="1"/>
  <c r="S102" i="1"/>
  <c r="R102" i="1"/>
  <c r="S101" i="1"/>
  <c r="R101" i="1"/>
  <c r="S100" i="1"/>
  <c r="R100" i="1"/>
  <c r="S4" i="1"/>
  <c r="R4" i="1"/>
  <c r="S99" i="1"/>
  <c r="R99" i="1"/>
  <c r="S98" i="1"/>
  <c r="R98" i="1"/>
  <c r="S97" i="1"/>
  <c r="R97" i="1"/>
  <c r="S32" i="1"/>
  <c r="R32" i="1"/>
  <c r="S50" i="1"/>
  <c r="R50" i="1"/>
  <c r="S96" i="1"/>
  <c r="R96" i="1"/>
  <c r="S31" i="1"/>
  <c r="R31" i="1"/>
  <c r="S49" i="1"/>
  <c r="R49" i="1"/>
  <c r="S88" i="1"/>
  <c r="R88" i="1"/>
  <c r="S95" i="1"/>
  <c r="R95" i="1"/>
  <c r="S48" i="1"/>
  <c r="R48" i="1"/>
  <c r="S30" i="1"/>
  <c r="R30" i="1"/>
  <c r="S87" i="1"/>
  <c r="R87" i="1"/>
  <c r="S29" i="1"/>
  <c r="R29" i="1"/>
  <c r="S28" i="1"/>
  <c r="R28" i="1"/>
  <c r="S47" i="1"/>
  <c r="R47" i="1"/>
  <c r="S94" i="1"/>
  <c r="R94" i="1"/>
  <c r="S3" i="1"/>
  <c r="R3" i="1"/>
  <c r="S73" i="1"/>
  <c r="R73" i="1"/>
  <c r="S27" i="1"/>
  <c r="R27" i="1"/>
  <c r="S86" i="1"/>
  <c r="R86" i="1"/>
  <c r="Q78" i="1"/>
  <c r="Q63" i="1"/>
  <c r="Q77" i="1"/>
  <c r="Q76" i="1"/>
  <c r="Q7" i="1"/>
  <c r="Q89" i="1"/>
  <c r="Q62" i="1"/>
  <c r="Q61" i="1"/>
  <c r="Q60" i="1"/>
  <c r="Q113" i="1"/>
  <c r="Q112" i="1"/>
  <c r="Q59" i="1"/>
  <c r="Q58" i="1"/>
  <c r="Q111" i="1"/>
  <c r="Q33" i="1"/>
  <c r="Q110" i="1"/>
  <c r="Q109" i="1"/>
  <c r="Q6" i="1"/>
  <c r="Q108" i="1"/>
  <c r="Q107" i="1"/>
  <c r="Q57" i="1"/>
  <c r="Q75" i="1"/>
  <c r="Q56" i="1"/>
  <c r="Q55" i="1"/>
  <c r="Q54" i="1"/>
  <c r="Q74" i="1"/>
  <c r="Q53" i="1"/>
  <c r="Q106" i="1"/>
  <c r="Q52" i="1"/>
  <c r="Q105" i="1"/>
  <c r="Q104" i="1"/>
  <c r="Q103" i="1"/>
  <c r="Q51" i="1"/>
  <c r="Q5" i="1"/>
  <c r="Q102" i="1"/>
  <c r="Q101" i="1"/>
  <c r="Q100" i="1"/>
  <c r="Q4" i="1"/>
  <c r="Q99" i="1"/>
  <c r="Q98" i="1"/>
  <c r="Q97" i="1"/>
  <c r="Q32" i="1"/>
  <c r="Q50" i="1"/>
  <c r="Q96" i="1"/>
  <c r="Q31" i="1"/>
  <c r="Q49" i="1"/>
  <c r="Q88" i="1"/>
  <c r="Q95" i="1"/>
  <c r="Q48" i="1"/>
  <c r="Q30" i="1"/>
  <c r="Q87" i="1"/>
  <c r="Q29" i="1"/>
  <c r="Q28" i="1"/>
  <c r="Q47" i="1"/>
  <c r="Q94" i="1"/>
  <c r="Q3" i="1"/>
  <c r="Q73" i="1"/>
  <c r="Q27" i="1"/>
  <c r="Q86" i="1"/>
  <c r="N78" i="1"/>
  <c r="M78" i="1"/>
  <c r="N63" i="1"/>
  <c r="M63" i="1"/>
  <c r="N77" i="1"/>
  <c r="M77" i="1"/>
  <c r="N76" i="1"/>
  <c r="M76" i="1"/>
  <c r="N7" i="1"/>
  <c r="M7" i="1"/>
  <c r="N89" i="1"/>
  <c r="M89" i="1"/>
  <c r="N62" i="1"/>
  <c r="M62" i="1"/>
  <c r="N61" i="1"/>
  <c r="M61" i="1"/>
  <c r="N60" i="1"/>
  <c r="M60" i="1"/>
  <c r="N113" i="1"/>
  <c r="M113" i="1"/>
  <c r="N112" i="1"/>
  <c r="M112" i="1"/>
  <c r="N59" i="1"/>
  <c r="M59" i="1"/>
  <c r="N58" i="1"/>
  <c r="M58" i="1"/>
  <c r="N111" i="1"/>
  <c r="M111" i="1"/>
  <c r="N33" i="1"/>
  <c r="M33" i="1"/>
  <c r="N110" i="1"/>
  <c r="M110" i="1"/>
  <c r="N109" i="1"/>
  <c r="M109" i="1"/>
  <c r="N6" i="1"/>
  <c r="M6" i="1"/>
  <c r="N108" i="1"/>
  <c r="M108" i="1"/>
  <c r="N107" i="1"/>
  <c r="M107" i="1"/>
  <c r="N57" i="1"/>
  <c r="M57" i="1"/>
  <c r="N75" i="1"/>
  <c r="M75" i="1"/>
  <c r="N56" i="1"/>
  <c r="M56" i="1"/>
  <c r="N55" i="1"/>
  <c r="M55" i="1"/>
  <c r="N54" i="1"/>
  <c r="M54" i="1"/>
  <c r="N74" i="1"/>
  <c r="M74" i="1"/>
  <c r="N53" i="1"/>
  <c r="M53" i="1"/>
  <c r="N106" i="1"/>
  <c r="M106" i="1"/>
  <c r="N52" i="1"/>
  <c r="M52" i="1"/>
  <c r="N105" i="1"/>
  <c r="M105" i="1"/>
  <c r="N104" i="1"/>
  <c r="M104" i="1"/>
  <c r="N103" i="1"/>
  <c r="M103" i="1"/>
  <c r="N51" i="1"/>
  <c r="M51" i="1"/>
  <c r="N5" i="1"/>
  <c r="M5" i="1"/>
  <c r="N102" i="1"/>
  <c r="M102" i="1"/>
  <c r="N101" i="1"/>
  <c r="M101" i="1"/>
  <c r="N100" i="1"/>
  <c r="M100" i="1"/>
  <c r="N4" i="1"/>
  <c r="M4" i="1"/>
  <c r="N99" i="1"/>
  <c r="M99" i="1"/>
  <c r="N98" i="1"/>
  <c r="M98" i="1"/>
  <c r="N97" i="1"/>
  <c r="M97" i="1"/>
  <c r="N32" i="1"/>
  <c r="M32" i="1"/>
  <c r="N50" i="1"/>
  <c r="M50" i="1"/>
  <c r="N96" i="1"/>
  <c r="M96" i="1"/>
  <c r="N31" i="1"/>
  <c r="M31" i="1"/>
  <c r="N49" i="1"/>
  <c r="M49" i="1"/>
  <c r="N88" i="1"/>
  <c r="M88" i="1"/>
  <c r="N95" i="1"/>
  <c r="M95" i="1"/>
  <c r="N48" i="1"/>
  <c r="M48" i="1"/>
  <c r="N30" i="1"/>
  <c r="M30" i="1"/>
  <c r="N87" i="1"/>
  <c r="M87" i="1"/>
  <c r="N29" i="1"/>
  <c r="M29" i="1"/>
  <c r="N28" i="1"/>
  <c r="M28" i="1"/>
  <c r="N47" i="1"/>
  <c r="M47" i="1"/>
  <c r="N94" i="1"/>
  <c r="M94" i="1"/>
  <c r="N3" i="1"/>
  <c r="M3" i="1"/>
  <c r="N73" i="1"/>
  <c r="M73" i="1"/>
  <c r="N27" i="1"/>
  <c r="M27" i="1"/>
  <c r="N86" i="1"/>
  <c r="M86" i="1"/>
  <c r="L78" i="1"/>
  <c r="L63" i="1"/>
  <c r="L77" i="1"/>
  <c r="L76" i="1"/>
  <c r="L7" i="1"/>
  <c r="L89" i="1"/>
  <c r="L62" i="1"/>
  <c r="L61" i="1"/>
  <c r="L60" i="1"/>
  <c r="L113" i="1"/>
  <c r="L112" i="1"/>
  <c r="L59" i="1"/>
  <c r="L58" i="1"/>
  <c r="L111" i="1"/>
  <c r="L33" i="1"/>
  <c r="L110" i="1"/>
  <c r="L109" i="1"/>
  <c r="L6" i="1"/>
  <c r="L108" i="1"/>
  <c r="L107" i="1"/>
  <c r="L57" i="1"/>
  <c r="L75" i="1"/>
  <c r="L56" i="1"/>
  <c r="L55" i="1"/>
  <c r="L54" i="1"/>
  <c r="L74" i="1"/>
  <c r="L53" i="1"/>
  <c r="L106" i="1"/>
  <c r="L52" i="1"/>
  <c r="L105" i="1"/>
  <c r="L104" i="1"/>
  <c r="L103" i="1"/>
  <c r="L51" i="1"/>
  <c r="L5" i="1"/>
  <c r="L102" i="1"/>
  <c r="L101" i="1"/>
  <c r="L100" i="1"/>
  <c r="L4" i="1"/>
  <c r="L99" i="1"/>
  <c r="L98" i="1"/>
  <c r="L97" i="1"/>
  <c r="L32" i="1"/>
  <c r="L50" i="1"/>
  <c r="L96" i="1"/>
  <c r="L31" i="1"/>
  <c r="L49" i="1"/>
  <c r="L88" i="1"/>
  <c r="L95" i="1"/>
  <c r="L48" i="1"/>
  <c r="L30" i="1"/>
  <c r="L87" i="1"/>
  <c r="L29" i="1"/>
  <c r="L28" i="1"/>
  <c r="L47" i="1"/>
  <c r="L94" i="1"/>
  <c r="L3" i="1"/>
  <c r="L73" i="1"/>
  <c r="L27" i="1"/>
  <c r="L86" i="1"/>
  <c r="I4" i="2" l="1"/>
  <c r="J4" i="2"/>
  <c r="I15" i="2"/>
  <c r="J15" i="2"/>
  <c r="I20" i="2"/>
  <c r="J20" i="2"/>
  <c r="I31" i="2"/>
  <c r="J31" i="2"/>
  <c r="I36" i="2"/>
  <c r="J36" i="2"/>
  <c r="I47" i="2"/>
  <c r="J47" i="2"/>
  <c r="I52" i="2"/>
  <c r="J52" i="2"/>
  <c r="I63" i="2"/>
  <c r="K63" i="2" s="1"/>
  <c r="J63" i="2"/>
  <c r="I68" i="2"/>
  <c r="J68" i="2"/>
  <c r="I79" i="2"/>
  <c r="K79" i="2" s="1"/>
  <c r="J79" i="2"/>
  <c r="I84" i="2"/>
  <c r="J84" i="2"/>
  <c r="I95" i="2"/>
  <c r="K95" i="2" s="1"/>
  <c r="J95" i="2"/>
  <c r="I100" i="2"/>
  <c r="J100" i="2"/>
  <c r="I111" i="2"/>
  <c r="K111" i="2" s="1"/>
  <c r="J111" i="2"/>
  <c r="I5" i="2"/>
  <c r="J5" i="2"/>
  <c r="I10" i="2"/>
  <c r="K10" i="2" s="1"/>
  <c r="J10" i="2"/>
  <c r="I21" i="2"/>
  <c r="J21" i="2"/>
  <c r="I26" i="2"/>
  <c r="K26" i="2" s="1"/>
  <c r="J26" i="2"/>
  <c r="I37" i="2"/>
  <c r="J37" i="2"/>
  <c r="I42" i="2"/>
  <c r="K42" i="2" s="1"/>
  <c r="J42" i="2"/>
  <c r="I53" i="2"/>
  <c r="J53" i="2"/>
  <c r="I58" i="2"/>
  <c r="K58" i="2" s="1"/>
  <c r="J58" i="2"/>
  <c r="I69" i="2"/>
  <c r="J69" i="2"/>
  <c r="I74" i="2"/>
  <c r="K74" i="2" s="1"/>
  <c r="J74" i="2"/>
  <c r="I85" i="2"/>
  <c r="J85" i="2"/>
  <c r="I90" i="2"/>
  <c r="K90" i="2" s="1"/>
  <c r="J90" i="2"/>
  <c r="I101" i="2"/>
  <c r="J101" i="2"/>
  <c r="I11" i="2"/>
  <c r="J11" i="2"/>
  <c r="I16" i="2"/>
  <c r="K16" i="2" s="1"/>
  <c r="J16" i="2"/>
  <c r="I27" i="2"/>
  <c r="J27" i="2"/>
  <c r="I32" i="2"/>
  <c r="K32" i="2" s="1"/>
  <c r="J32" i="2"/>
  <c r="I43" i="2"/>
  <c r="J43" i="2"/>
  <c r="I48" i="2"/>
  <c r="K48" i="2" s="1"/>
  <c r="J48" i="2"/>
  <c r="I59" i="2"/>
  <c r="J59" i="2"/>
  <c r="I64" i="2"/>
  <c r="K64" i="2" s="1"/>
  <c r="J64" i="2"/>
  <c r="I75" i="2"/>
  <c r="J75" i="2"/>
  <c r="I80" i="2"/>
  <c r="K80" i="2" s="1"/>
  <c r="J80" i="2"/>
  <c r="I91" i="2"/>
  <c r="J91" i="2"/>
  <c r="I96" i="2"/>
  <c r="K96" i="2" s="1"/>
  <c r="J96" i="2"/>
  <c r="I107" i="2"/>
  <c r="J107" i="2"/>
  <c r="I6" i="2"/>
  <c r="J6" i="2"/>
  <c r="I17" i="2"/>
  <c r="K17" i="2" s="1"/>
  <c r="J17" i="2"/>
  <c r="I22" i="2"/>
  <c r="J22" i="2"/>
  <c r="I33" i="2"/>
  <c r="K33" i="2" s="1"/>
  <c r="J33" i="2"/>
  <c r="I38" i="2"/>
  <c r="J38" i="2"/>
  <c r="I49" i="2"/>
  <c r="K49" i="2" s="1"/>
  <c r="J49" i="2"/>
  <c r="I54" i="2"/>
  <c r="J54" i="2"/>
  <c r="I65" i="2"/>
  <c r="K65" i="2" s="1"/>
  <c r="J65" i="2"/>
  <c r="I70" i="2"/>
  <c r="J70" i="2"/>
  <c r="I81" i="2"/>
  <c r="K81" i="2" s="1"/>
  <c r="J81" i="2"/>
  <c r="I86" i="2"/>
  <c r="J86" i="2"/>
  <c r="I97" i="2"/>
  <c r="K97" i="2" s="1"/>
  <c r="J97" i="2"/>
  <c r="I102" i="2"/>
  <c r="J102" i="2"/>
  <c r="I113" i="2"/>
  <c r="K113" i="2" s="1"/>
  <c r="J113" i="2"/>
  <c r="I7" i="2"/>
  <c r="J7" i="2"/>
  <c r="I12" i="2"/>
  <c r="J12" i="2"/>
  <c r="I23" i="2"/>
  <c r="J23" i="2"/>
  <c r="I28" i="2"/>
  <c r="J28" i="2"/>
  <c r="I39" i="2"/>
  <c r="J39" i="2"/>
  <c r="I44" i="2"/>
  <c r="J44" i="2"/>
  <c r="I55" i="2"/>
  <c r="J55" i="2"/>
  <c r="I60" i="2"/>
  <c r="J60" i="2"/>
  <c r="I71" i="2"/>
  <c r="J71" i="2"/>
  <c r="I76" i="2"/>
  <c r="J76" i="2"/>
  <c r="I87" i="2"/>
  <c r="J87" i="2"/>
  <c r="I92" i="2"/>
  <c r="J92" i="2"/>
  <c r="I103" i="2"/>
  <c r="J103" i="2"/>
  <c r="I2" i="2"/>
  <c r="K2" i="2" s="1"/>
  <c r="J2" i="2"/>
  <c r="I13" i="2"/>
  <c r="J13" i="2"/>
  <c r="I18" i="2"/>
  <c r="K18" i="2" s="1"/>
  <c r="J18" i="2"/>
  <c r="I29" i="2"/>
  <c r="J29" i="2"/>
  <c r="I34" i="2"/>
  <c r="K34" i="2" s="1"/>
  <c r="J34" i="2"/>
  <c r="I45" i="2"/>
  <c r="J45" i="2"/>
  <c r="I50" i="2"/>
  <c r="K50" i="2" s="1"/>
  <c r="J50" i="2"/>
  <c r="I61" i="2"/>
  <c r="J61" i="2"/>
  <c r="I66" i="2"/>
  <c r="K66" i="2" s="1"/>
  <c r="J66" i="2"/>
  <c r="I77" i="2"/>
  <c r="J77" i="2"/>
  <c r="I82" i="2"/>
  <c r="K82" i="2" s="1"/>
  <c r="J82" i="2"/>
  <c r="I93" i="2"/>
  <c r="J93" i="2"/>
  <c r="I98" i="2"/>
  <c r="K98" i="2" s="1"/>
  <c r="J98" i="2"/>
  <c r="I109" i="2"/>
  <c r="J109" i="2"/>
  <c r="I3" i="2"/>
  <c r="J3" i="2"/>
  <c r="I8" i="2"/>
  <c r="K8" i="2" s="1"/>
  <c r="J8" i="2"/>
  <c r="I19" i="2"/>
  <c r="J19" i="2"/>
  <c r="I24" i="2"/>
  <c r="K24" i="2" s="1"/>
  <c r="J24" i="2"/>
  <c r="I35" i="2"/>
  <c r="J35" i="2"/>
  <c r="I40" i="2"/>
  <c r="K40" i="2" s="1"/>
  <c r="J40" i="2"/>
  <c r="I51" i="2"/>
  <c r="J51" i="2"/>
  <c r="I56" i="2"/>
  <c r="K56" i="2" s="1"/>
  <c r="J56" i="2"/>
  <c r="I67" i="2"/>
  <c r="J67" i="2"/>
  <c r="I72" i="2"/>
  <c r="K72" i="2" s="1"/>
  <c r="J72" i="2"/>
  <c r="I83" i="2"/>
  <c r="J83" i="2"/>
  <c r="I88" i="2"/>
  <c r="K88" i="2" s="1"/>
  <c r="J88" i="2"/>
  <c r="I99" i="2"/>
  <c r="J99" i="2"/>
  <c r="I115" i="2"/>
  <c r="K115" i="2" s="1"/>
  <c r="J115" i="2"/>
  <c r="I9" i="2"/>
  <c r="J9" i="2"/>
  <c r="I14" i="2"/>
  <c r="K14" i="2" s="1"/>
  <c r="J14" i="2"/>
  <c r="I25" i="2"/>
  <c r="J25" i="2"/>
  <c r="I30" i="2"/>
  <c r="K30" i="2" s="1"/>
  <c r="J30" i="2"/>
  <c r="I41" i="2"/>
  <c r="J41" i="2"/>
  <c r="I46" i="2"/>
  <c r="K46" i="2" s="1"/>
  <c r="J46" i="2"/>
  <c r="I57" i="2"/>
  <c r="J57" i="2"/>
  <c r="I62" i="2"/>
  <c r="K62" i="2" s="1"/>
  <c r="J62" i="2"/>
  <c r="I73" i="2"/>
  <c r="J73" i="2"/>
  <c r="I78" i="2"/>
  <c r="K78" i="2" s="1"/>
  <c r="J78" i="2"/>
  <c r="I89" i="2"/>
  <c r="J89" i="2"/>
  <c r="I94" i="2"/>
  <c r="K94" i="2" s="1"/>
  <c r="J94" i="2"/>
  <c r="I105" i="2"/>
  <c r="J105" i="2"/>
  <c r="K121" i="2"/>
  <c r="J104" i="2"/>
  <c r="K104" i="2" s="1"/>
  <c r="J106" i="2"/>
  <c r="K106" i="2" s="1"/>
  <c r="J108" i="2"/>
  <c r="K108" i="2" s="1"/>
  <c r="J110" i="2"/>
  <c r="K110" i="2" s="1"/>
  <c r="J112" i="2"/>
  <c r="K112" i="2" s="1"/>
  <c r="J114" i="2"/>
  <c r="K114" i="2" s="1"/>
  <c r="J116" i="2"/>
  <c r="K116" i="2" s="1"/>
  <c r="J118" i="2"/>
  <c r="K118" i="2" s="1"/>
  <c r="J120" i="2"/>
  <c r="K120" i="2" s="1"/>
  <c r="J122" i="2"/>
  <c r="K122" i="2" s="1"/>
  <c r="J124" i="2"/>
  <c r="K124" i="2" s="1"/>
  <c r="J126" i="2"/>
  <c r="K126" i="2" s="1"/>
  <c r="J128" i="2"/>
  <c r="K128" i="2" s="1"/>
  <c r="J130" i="2"/>
  <c r="K130" i="2" s="1"/>
  <c r="J132" i="2"/>
  <c r="K132" i="2" s="1"/>
  <c r="J134" i="2"/>
  <c r="K134" i="2" s="1"/>
  <c r="J136" i="2"/>
  <c r="K136" i="2" s="1"/>
  <c r="J138" i="2"/>
  <c r="K138" i="2" s="1"/>
  <c r="J117" i="2"/>
  <c r="K117" i="2" s="1"/>
  <c r="J119" i="2"/>
  <c r="K119" i="2" s="1"/>
  <c r="J121" i="2"/>
  <c r="J123" i="2"/>
  <c r="K123" i="2" s="1"/>
  <c r="J125" i="2"/>
  <c r="K125" i="2" s="1"/>
  <c r="J127" i="2"/>
  <c r="K127" i="2" s="1"/>
  <c r="J129" i="2"/>
  <c r="K129" i="2" s="1"/>
  <c r="J131" i="2"/>
  <c r="K131" i="2" s="1"/>
  <c r="J133" i="2"/>
  <c r="K133" i="2" s="1"/>
  <c r="J135" i="2"/>
  <c r="K135" i="2" s="1"/>
  <c r="J137" i="2"/>
  <c r="K137" i="2" s="1"/>
  <c r="J139" i="2"/>
  <c r="K139" i="2" s="1"/>
  <c r="K89" i="2" l="1"/>
  <c r="K25" i="2"/>
  <c r="K99" i="2"/>
  <c r="K3" i="2"/>
  <c r="K76" i="2"/>
  <c r="K44" i="2"/>
  <c r="K12" i="2"/>
  <c r="K101" i="2"/>
  <c r="K69" i="2"/>
  <c r="K37" i="2"/>
  <c r="K5" i="2"/>
  <c r="K84" i="2"/>
  <c r="K52" i="2"/>
  <c r="K20" i="2"/>
  <c r="K103" i="2"/>
  <c r="K71" i="2"/>
  <c r="K39" i="2"/>
  <c r="K7" i="2"/>
  <c r="K47" i="2"/>
  <c r="K15" i="2"/>
  <c r="K73" i="2"/>
  <c r="K9" i="2"/>
  <c r="K51" i="2"/>
  <c r="K109" i="2"/>
  <c r="K77" i="2"/>
  <c r="K45" i="2"/>
  <c r="K13" i="2"/>
  <c r="K86" i="2"/>
  <c r="K54" i="2"/>
  <c r="K22" i="2"/>
  <c r="K107" i="2"/>
  <c r="K75" i="2"/>
  <c r="K43" i="2"/>
  <c r="K11" i="2"/>
  <c r="K105" i="2"/>
  <c r="K41" i="2"/>
  <c r="K83" i="2"/>
  <c r="K19" i="2"/>
  <c r="K92" i="2"/>
  <c r="K60" i="2"/>
  <c r="K28" i="2"/>
  <c r="K85" i="2"/>
  <c r="K53" i="2"/>
  <c r="K21" i="2"/>
  <c r="K100" i="2"/>
  <c r="K68" i="2"/>
  <c r="K36" i="2"/>
  <c r="K4" i="2"/>
  <c r="K87" i="2"/>
  <c r="K55" i="2"/>
  <c r="K23" i="2"/>
  <c r="K31" i="2"/>
  <c r="K57" i="2"/>
  <c r="K67" i="2"/>
  <c r="K35" i="2"/>
  <c r="K93" i="2"/>
  <c r="K61" i="2"/>
  <c r="K29" i="2"/>
  <c r="K102" i="2"/>
  <c r="K70" i="2"/>
  <c r="K38" i="2"/>
  <c r="K6" i="2"/>
  <c r="K91" i="2"/>
  <c r="K59" i="2"/>
  <c r="K27" i="2"/>
</calcChain>
</file>

<file path=xl/sharedStrings.xml><?xml version="1.0" encoding="utf-8"?>
<sst xmlns="http://schemas.openxmlformats.org/spreadsheetml/2006/main" count="2167" uniqueCount="322">
  <si>
    <t>Country</t>
  </si>
  <si>
    <t>Risk Score</t>
  </si>
  <si>
    <t>Afghanistan</t>
  </si>
  <si>
    <t>Angola</t>
  </si>
  <si>
    <t>Armenia</t>
  </si>
  <si>
    <t>Burundi</t>
  </si>
  <si>
    <t>Benin</t>
  </si>
  <si>
    <t>Burkina Faso</t>
  </si>
  <si>
    <t>Bangladesh</t>
  </si>
  <si>
    <t>Bosnia and Herzegovina</t>
  </si>
  <si>
    <t>Bolivia</t>
  </si>
  <si>
    <t>Bhutan</t>
  </si>
  <si>
    <t>Cote d'Ivoire</t>
  </si>
  <si>
    <t>Cameroon</t>
  </si>
  <si>
    <t>Congo, Rep.</t>
  </si>
  <si>
    <t>Comoros</t>
  </si>
  <si>
    <t>Cabo Verde</t>
  </si>
  <si>
    <t>Ethiopia</t>
  </si>
  <si>
    <t>Georgia</t>
  </si>
  <si>
    <t>Ghana</t>
  </si>
  <si>
    <t>Guinea</t>
  </si>
  <si>
    <t>Gambia, The</t>
  </si>
  <si>
    <t>Guinea-Bissau</t>
  </si>
  <si>
    <t>Honduras</t>
  </si>
  <si>
    <t>India</t>
  </si>
  <si>
    <t>Kenya</t>
  </si>
  <si>
    <t>Kyrgyz Republic</t>
  </si>
  <si>
    <t>Cambodia</t>
  </si>
  <si>
    <t>Kosovo</t>
  </si>
  <si>
    <t>Lao PDR</t>
  </si>
  <si>
    <t>Liberia</t>
  </si>
  <si>
    <t>Sri Lanka</t>
  </si>
  <si>
    <t>Lesotho</t>
  </si>
  <si>
    <t>Moldova</t>
  </si>
  <si>
    <t>Madagascar</t>
  </si>
  <si>
    <t>Mali</t>
  </si>
  <si>
    <t>Mongolia</t>
  </si>
  <si>
    <t>Mozambique</t>
  </si>
  <si>
    <t>Mauritania</t>
  </si>
  <si>
    <t>Malawi</t>
  </si>
  <si>
    <t>Niger</t>
  </si>
  <si>
    <t>Nigeria</t>
  </si>
  <si>
    <t>Nepal</t>
  </si>
  <si>
    <t>Pakistan</t>
  </si>
  <si>
    <t>Papua New Guinea</t>
  </si>
  <si>
    <t>Rwanda</t>
  </si>
  <si>
    <t>Sudan</t>
  </si>
  <si>
    <t>Senegal</t>
  </si>
  <si>
    <t>Solomon Islands</t>
  </si>
  <si>
    <t>Sierra Leone</t>
  </si>
  <si>
    <t>South Sudan</t>
  </si>
  <si>
    <t>Sao Tome and Principe</t>
  </si>
  <si>
    <t>Togo</t>
  </si>
  <si>
    <t>Tajikistan</t>
  </si>
  <si>
    <t>Tanzania</t>
  </si>
  <si>
    <t>Uganda</t>
  </si>
  <si>
    <t>Vietnam</t>
  </si>
  <si>
    <t>Yemen, Rep.</t>
  </si>
  <si>
    <t>Congo, Dem. Rep.</t>
  </si>
  <si>
    <t>Zambia</t>
  </si>
  <si>
    <t>Zimbabwe</t>
  </si>
  <si>
    <t>Population Below National Poverty Line</t>
  </si>
  <si>
    <t>GDP</t>
  </si>
  <si>
    <t>Region</t>
  </si>
  <si>
    <t>South Asia</t>
  </si>
  <si>
    <t>Europe &amp; Central Asia</t>
  </si>
  <si>
    <t>Latin America &amp; Caribbean</t>
  </si>
  <si>
    <t>World Bank Budget</t>
  </si>
  <si>
    <t>Portfolio Risk Tolerance</t>
  </si>
  <si>
    <t>Minimum Portfolio Return</t>
  </si>
  <si>
    <t>10 year</t>
  </si>
  <si>
    <t>15 year</t>
  </si>
  <si>
    <t>20 year</t>
  </si>
  <si>
    <t>Maximum Loan Amounts</t>
  </si>
  <si>
    <t>10 year (0.5% of GDP)</t>
  </si>
  <si>
    <t>15 year (1.0% of GDP)</t>
  </si>
  <si>
    <t>20 year (2.5% of GDP)</t>
  </si>
  <si>
    <t>Weighted Risk Score</t>
  </si>
  <si>
    <t>10 year (Base)</t>
  </si>
  <si>
    <t>15 year (75% of Base)</t>
  </si>
  <si>
    <t>20 year (50% of Base)</t>
  </si>
  <si>
    <t>East Asia &amp; Pacific</t>
  </si>
  <si>
    <t>LIBOR Rate</t>
  </si>
  <si>
    <t>Premium</t>
  </si>
  <si>
    <t>Loan Rate</t>
  </si>
  <si>
    <t>American Samoa</t>
  </si>
  <si>
    <t>Myanmar</t>
  </si>
  <si>
    <t>Palau</t>
  </si>
  <si>
    <t>China</t>
  </si>
  <si>
    <t>Fiji</t>
  </si>
  <si>
    <t>Philippines</t>
  </si>
  <si>
    <t>Indonesia</t>
  </si>
  <si>
    <t>Samoa</t>
  </si>
  <si>
    <t>Kiribati</t>
  </si>
  <si>
    <t>Korea, Dem. Rep.</t>
  </si>
  <si>
    <t>Thailand</t>
  </si>
  <si>
    <t>Timor-Leste</t>
  </si>
  <si>
    <t>Malaysia</t>
  </si>
  <si>
    <t>Tonga</t>
  </si>
  <si>
    <t>Marshall Islands</t>
  </si>
  <si>
    <t>Tuvalu</t>
  </si>
  <si>
    <t>Micronesia, Fed. Sts.</t>
  </si>
  <si>
    <t>Vanuatu</t>
  </si>
  <si>
    <t>Albania</t>
  </si>
  <si>
    <t>Macedonia, FYR</t>
  </si>
  <si>
    <t>Azerbaijan</t>
  </si>
  <si>
    <t>Montenegro</t>
  </si>
  <si>
    <t>Belarus</t>
  </si>
  <si>
    <t>Romania</t>
  </si>
  <si>
    <t>Serbia</t>
  </si>
  <si>
    <t>Bulgaria</t>
  </si>
  <si>
    <t>Turkey</t>
  </si>
  <si>
    <t>Kazakhstan</t>
  </si>
  <si>
    <t>Turkmenistan</t>
  </si>
  <si>
    <t>Ukraine</t>
  </si>
  <si>
    <t>Uzbekistan</t>
  </si>
  <si>
    <t>Argentina</t>
  </si>
  <si>
    <t>Guyana</t>
  </si>
  <si>
    <t>Belize</t>
  </si>
  <si>
    <t>Haiti</t>
  </si>
  <si>
    <t>Brazil</t>
  </si>
  <si>
    <t>Jamaica</t>
  </si>
  <si>
    <t>Colombia</t>
  </si>
  <si>
    <t>Mexico</t>
  </si>
  <si>
    <t>Costa Rica</t>
  </si>
  <si>
    <t>Nicaragua</t>
  </si>
  <si>
    <t>Cuba</t>
  </si>
  <si>
    <t>Panama</t>
  </si>
  <si>
    <t>Dominica</t>
  </si>
  <si>
    <t>Paraguay</t>
  </si>
  <si>
    <t>Dominican Republic</t>
  </si>
  <si>
    <t>Peru</t>
  </si>
  <si>
    <t>Ecuador</t>
  </si>
  <si>
    <t>St. Lucia</t>
  </si>
  <si>
    <t>El Salvador</t>
  </si>
  <si>
    <t>St. Vincent and the Grenadines</t>
  </si>
  <si>
    <t>Grenada</t>
  </si>
  <si>
    <t>Suriname</t>
  </si>
  <si>
    <t>Guatemala</t>
  </si>
  <si>
    <t>Venezuela, RB</t>
  </si>
  <si>
    <t>Algeria</t>
  </si>
  <si>
    <t>Libya</t>
  </si>
  <si>
    <t>Djibouti</t>
  </si>
  <si>
    <t>Morocco</t>
  </si>
  <si>
    <t>Egypt, Arab Rep.</t>
  </si>
  <si>
    <t>Syrian Arab Republic</t>
  </si>
  <si>
    <t>Iran, Islamic Rep.</t>
  </si>
  <si>
    <t>Tunisia</t>
  </si>
  <si>
    <t>Iraq</t>
  </si>
  <si>
    <t>West Bank and Gaza</t>
  </si>
  <si>
    <t>Jordan</t>
  </si>
  <si>
    <t>Lebanon</t>
  </si>
  <si>
    <t>Middle East &amp; North Africa</t>
  </si>
  <si>
    <t>Maldives</t>
  </si>
  <si>
    <t>Botswana</t>
  </si>
  <si>
    <t>Mauritius</t>
  </si>
  <si>
    <t>Namibia</t>
  </si>
  <si>
    <t>Central African Republic</t>
  </si>
  <si>
    <t>Chad</t>
  </si>
  <si>
    <t>Seychelles</t>
  </si>
  <si>
    <t>Eritrea</t>
  </si>
  <si>
    <t>Somalia</t>
  </si>
  <si>
    <t>South Africa</t>
  </si>
  <si>
    <t>Gabon</t>
  </si>
  <si>
    <t>Swaziland</t>
  </si>
  <si>
    <t>Sub-Saharan Africa</t>
  </si>
  <si>
    <t>..</t>
  </si>
  <si>
    <t>-</t>
  </si>
  <si>
    <t>+</t>
  </si>
  <si>
    <t>Population (total, 2013)</t>
  </si>
  <si>
    <t>Country Code</t>
  </si>
  <si>
    <t>AFG</t>
  </si>
  <si>
    <t>ALB</t>
  </si>
  <si>
    <t>DZA</t>
  </si>
  <si>
    <t>ASM</t>
  </si>
  <si>
    <t>AGO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</si>
  <si>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</si>
  <si>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</si>
  <si>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</si>
  <si>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</si>
  <si>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</si>
  <si>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</si>
  <si>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</si>
  <si>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</si>
  <si>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</si>
  <si>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</si>
  <si>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</si>
  <si>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</si>
  <si>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</si>
  <si>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</si>
  <si>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</si>
  <si>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</si>
  <si>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</si>
  <si>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</si>
  <si>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</si>
  <si>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</si>
  <si>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CHN</t>
  </si>
  <si>
    <t>COL</t>
  </si>
  <si>
    <t>COM</t>
  </si>
  <si>
    <t>ZAR</t>
  </si>
  <si>
    <t>COG</t>
  </si>
  <si>
    <t>CRI</t>
  </si>
  <si>
    <t>CIV</t>
  </si>
  <si>
    <t>CUB</t>
  </si>
  <si>
    <t>DJI</t>
  </si>
  <si>
    <t>DMA</t>
  </si>
  <si>
    <t>DOM</t>
  </si>
  <si>
    <t>ECU</t>
  </si>
  <si>
    <t>EGY</t>
  </si>
  <si>
    <t>SLV</t>
  </si>
  <si>
    <t>ERI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</si>
  <si>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</si>
  <si>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</si>
  <si>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</si>
  <si>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</si>
  <si>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</si>
  <si>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</si>
  <si>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</si>
  <si>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</si>
  <si>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</si>
  <si>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</si>
  <si>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</si>
  <si>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</si>
  <si>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</si>
  <si>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</si>
  <si>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</si>
  <si>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</si>
  <si>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</si>
  <si>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</si>
  <si>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</si>
  <si>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</si>
  <si>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</si>
  <si>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</si>
  <si>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PRK</t>
  </si>
  <si>
    <t>KSV</t>
  </si>
  <si>
    <t>KGZ</t>
  </si>
  <si>
    <t>LAO</t>
  </si>
  <si>
    <t>LBN</t>
  </si>
  <si>
    <t>LSO</t>
  </si>
  <si>
    <t>LBR</t>
  </si>
  <si>
    <t>LBY</t>
  </si>
  <si>
    <t>MKD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</si>
  <si>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</si>
  <si>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</si>
  <si>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</si>
  <si>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</si>
  <si>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</si>
  <si>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</si>
  <si>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</si>
  <si>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</si>
  <si>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</si>
  <si>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</si>
  <si>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</si>
  <si>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</si>
  <si>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</si>
  <si>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</si>
  <si>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</si>
  <si>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</si>
  <si>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</si>
  <si>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</si>
  <si>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Population Below Poverty Line(millions)</t>
  </si>
  <si>
    <t>NIC</t>
  </si>
  <si>
    <t>NER</t>
  </si>
  <si>
    <t>NGA</t>
  </si>
  <si>
    <t>PAK</t>
  </si>
  <si>
    <t>PLW</t>
  </si>
  <si>
    <t>PAN</t>
  </si>
  <si>
    <t>PNG</t>
  </si>
  <si>
    <t>PRY</t>
  </si>
  <si>
    <t>PER</t>
  </si>
  <si>
    <t>PHL</t>
  </si>
  <si>
    <t>ROM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</si>
  <si>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</si>
  <si>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</si>
  <si>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</si>
  <si>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</si>
  <si>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</si>
  <si>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</si>
  <si>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</si>
  <si>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</si>
  <si>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</si>
  <si>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</si>
  <si>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</si>
  <si>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</si>
  <si>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LCA</t>
  </si>
  <si>
    <t>VCT</t>
  </si>
  <si>
    <t>SDN</t>
  </si>
  <si>
    <t>SUR</t>
  </si>
  <si>
    <t>SWZ</t>
  </si>
  <si>
    <t>SYR</t>
  </si>
  <si>
    <t>TJK</t>
  </si>
  <si>
    <t>TZA</t>
  </si>
  <si>
    <t>THA</t>
  </si>
  <si>
    <t>TMP</t>
  </si>
  <si>
    <t>TGO</t>
  </si>
  <si>
    <t>TON</t>
  </si>
  <si>
    <t>TUN</t>
  </si>
  <si>
    <t>TUR</t>
  </si>
  <si>
    <t>TKM</t>
  </si>
  <si>
    <t>TUV</t>
  </si>
  <si>
    <t>UGA</t>
  </si>
  <si>
    <t>UKR</t>
  </si>
  <si>
    <t>UZB</t>
  </si>
  <si>
    <t>VUT</t>
  </si>
  <si>
    <t>VEN</t>
  </si>
  <si>
    <t>VNM</t>
  </si>
  <si>
    <t>WBG</t>
  </si>
  <si>
    <t>YEM</t>
  </si>
  <si>
    <t>ZMB</t>
  </si>
  <si>
    <t>ZWE</t>
  </si>
  <si>
    <t>Abbreviation</t>
  </si>
  <si>
    <t>Number of Countries</t>
  </si>
  <si>
    <t>% of Total</t>
  </si>
  <si>
    <t>Sout Asia Region</t>
  </si>
  <si>
    <t>EAP</t>
  </si>
  <si>
    <t>ECA</t>
  </si>
  <si>
    <t>SSA</t>
  </si>
  <si>
    <t>MNA</t>
  </si>
  <si>
    <t>LCR</t>
  </si>
  <si>
    <t>Population Below Poverty Line (millions)</t>
  </si>
  <si>
    <t>NonLinear MIP Loan Disburseemnt</t>
  </si>
  <si>
    <t>Loan Total (Millions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</si>
</sst>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.0%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65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wrapText="1" readingOrder="1"/>
    </xf>
    <xf numFmtId="0" fontId="0" fillId="0" borderId="0" xfId="0" applyFill="1"/>
    <xf numFmtId="0" fontId="3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scheme val="none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medium">
          <color rgb="FFFFFFFF"/>
        </left>
        <right/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border>
        <top style="medium">
          <color rgb="FFFFFFFF"/>
        </top>
      </border>
    </dxf>
    <dxf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/>
        <bottom/>
        <vertical style="medium">
          <color rgb="FFFFFFFF"/>
        </vertical>
        <horizontal style="medium">
          <color rgb="FFFFFFFF"/>
        </horizont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 headerRowDxfId="11">
  <autoFilter ref="A1:E7"/>
  <tableColumns count="5">
    <tableColumn id="1" name="Region"/>
    <tableColumn id="2" name="Abbreviation" dataDxfId="10"/>
    <tableColumn id="3" name="Number of Countries" dataDxfId="9"/>
    <tableColumn id="4" name="% of Total" dataDxfId="8" dataCellStyle="Percent">
      <calculatedColumnFormula>C2/138</calculatedColumnFormula>
    </tableColumn>
    <tableColumn id="5" name="Population Below Poverty Line (millions)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B18" totalsRowShown="0" headerRowDxfId="6" dataDxfId="4" headerRowBorderDxfId="5" tableBorderDxfId="3" totalsRowBorderDxfId="2">
  <autoFilter ref="A12:B18"/>
  <tableColumns count="2">
    <tableColumn id="1" name="Region" dataDxfId="1"/>
    <tableColumn id="2" name="Loan Total (Millions USD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tabSelected="1" topLeftCell="E22" workbookViewId="0">
      <selection activeCell="F20" sqref="F20"/>
    </sheetView>
  </sheetViews>
  <sheetFormatPr defaultRowHeight="15" x14ac:dyDescent="0.25"/>
  <cols>
    <col min="1" max="1" width="9.140625" style="3"/>
    <col min="2" max="2" width="24.85546875" bestFit="1" customWidth="1"/>
    <col min="3" max="3" width="24.85546875" style="3" customWidth="1"/>
    <col min="4" max="4" width="24.7109375" style="3" bestFit="1" customWidth="1"/>
    <col min="5" max="5" width="15.140625" style="2" bestFit="1" customWidth="1"/>
    <col min="6" max="6" width="9.85546875" bestFit="1" customWidth="1"/>
    <col min="7" max="7" width="22.42578125" bestFit="1" customWidth="1"/>
    <col min="8" max="8" width="22.42578125" style="3" customWidth="1"/>
    <col min="9" max="9" width="42.140625" style="3" bestFit="1" customWidth="1"/>
    <col min="10" max="10" width="13.5703125" bestFit="1" customWidth="1"/>
    <col min="11" max="11" width="28.85546875" hidden="1" customWidth="1"/>
    <col min="12" max="12" width="14.85546875" bestFit="1" customWidth="1"/>
    <col min="13" max="13" width="24.7109375" bestFit="1" customWidth="1"/>
    <col min="14" max="14" width="15.85546875" bestFit="1" customWidth="1"/>
    <col min="15" max="15" width="16.28515625" bestFit="1" customWidth="1"/>
    <col min="16" max="16" width="28.85546875" hidden="1" customWidth="1"/>
    <col min="17" max="17" width="7.28515625" bestFit="1" customWidth="1"/>
    <col min="18" max="19" width="7.5703125" bestFit="1" customWidth="1"/>
  </cols>
  <sheetData>
    <row r="1" spans="1:19" s="1" customFormat="1" x14ac:dyDescent="0.25">
      <c r="A1" s="3"/>
      <c r="C1" s="3"/>
      <c r="D1" s="3"/>
      <c r="E1" s="2"/>
      <c r="H1" s="3"/>
      <c r="I1" s="3"/>
      <c r="K1" s="28" t="s">
        <v>73</v>
      </c>
      <c r="L1" s="28"/>
      <c r="M1" s="28"/>
      <c r="N1" s="28"/>
      <c r="P1" s="28" t="s">
        <v>77</v>
      </c>
      <c r="Q1" s="28"/>
      <c r="R1" s="28"/>
      <c r="S1" s="28"/>
    </row>
    <row r="2" spans="1:19" ht="45" x14ac:dyDescent="0.25">
      <c r="B2" s="5" t="s">
        <v>0</v>
      </c>
      <c r="C2" s="19" t="s">
        <v>170</v>
      </c>
      <c r="D2" s="5" t="s">
        <v>63</v>
      </c>
      <c r="E2" s="5" t="s">
        <v>62</v>
      </c>
      <c r="F2" s="5" t="s">
        <v>1</v>
      </c>
      <c r="G2" s="6" t="s">
        <v>61</v>
      </c>
      <c r="H2" s="6" t="s">
        <v>169</v>
      </c>
      <c r="I2" s="19" t="s">
        <v>260</v>
      </c>
      <c r="K2" s="5" t="s">
        <v>0</v>
      </c>
      <c r="L2" s="6" t="s">
        <v>74</v>
      </c>
      <c r="M2" s="6" t="s">
        <v>75</v>
      </c>
      <c r="N2" s="6" t="s">
        <v>76</v>
      </c>
      <c r="P2" s="6" t="s">
        <v>0</v>
      </c>
      <c r="Q2" s="6" t="s">
        <v>78</v>
      </c>
      <c r="R2" s="6" t="s">
        <v>79</v>
      </c>
      <c r="S2" s="6" t="s">
        <v>80</v>
      </c>
    </row>
    <row r="3" spans="1:19" x14ac:dyDescent="0.25">
      <c r="A3" s="3">
        <v>4</v>
      </c>
      <c r="B3" s="3" t="s">
        <v>85</v>
      </c>
      <c r="C3" s="3" t="s">
        <v>174</v>
      </c>
      <c r="D3" s="3" t="s">
        <v>81</v>
      </c>
      <c r="E3" s="13">
        <v>575000000</v>
      </c>
      <c r="F3" s="12">
        <v>2</v>
      </c>
      <c r="G3" s="14">
        <v>0.25469999999999998</v>
      </c>
      <c r="H3" s="3">
        <v>55165</v>
      </c>
      <c r="I3" s="15">
        <f t="shared" ref="I3:I34" si="0">G3*H3/1000000</f>
        <v>1.4050525499999999E-2</v>
      </c>
      <c r="J3" s="3"/>
      <c r="K3" s="3" t="s">
        <v>85</v>
      </c>
      <c r="L3" s="7">
        <f t="shared" ref="L3:L34" si="1">E3*0.005</f>
        <v>2875000</v>
      </c>
      <c r="M3" s="7">
        <f t="shared" ref="M3:M34" si="2">E3*0.01</f>
        <v>5750000</v>
      </c>
      <c r="N3" s="7">
        <f t="shared" ref="N3:N34" si="3">E3*0.025</f>
        <v>14375000</v>
      </c>
      <c r="P3" s="3" t="s">
        <v>85</v>
      </c>
      <c r="Q3" s="8">
        <f t="shared" ref="Q3:Q34" si="4">F3</f>
        <v>2</v>
      </c>
      <c r="R3" s="8">
        <f t="shared" ref="R3:R34" si="5">F3*0.75</f>
        <v>1.5</v>
      </c>
      <c r="S3" s="8">
        <f t="shared" ref="S3:S34" si="6">F3*0.5</f>
        <v>1</v>
      </c>
    </row>
    <row r="4" spans="1:19" x14ac:dyDescent="0.25">
      <c r="A4" s="3">
        <v>22</v>
      </c>
      <c r="B4" s="3" t="s">
        <v>27</v>
      </c>
      <c r="C4" s="3" t="s">
        <v>192</v>
      </c>
      <c r="D4" s="3" t="s">
        <v>81</v>
      </c>
      <c r="E4" s="13">
        <v>15238689686.436152</v>
      </c>
      <c r="F4" s="12">
        <v>3.4249999999999998</v>
      </c>
      <c r="G4" s="14">
        <v>0.30485714285714283</v>
      </c>
      <c r="H4" s="3">
        <v>15135169</v>
      </c>
      <c r="I4" s="15">
        <f t="shared" si="0"/>
        <v>4.6140643779999992</v>
      </c>
      <c r="J4" s="3"/>
      <c r="K4" s="3" t="s">
        <v>27</v>
      </c>
      <c r="L4" s="7">
        <f t="shared" si="1"/>
        <v>76193448.432180762</v>
      </c>
      <c r="M4" s="7">
        <f t="shared" si="2"/>
        <v>152386896.86436152</v>
      </c>
      <c r="N4" s="7">
        <f t="shared" si="3"/>
        <v>380967242.16090381</v>
      </c>
      <c r="P4" s="3" t="s">
        <v>27</v>
      </c>
      <c r="Q4" s="8">
        <f t="shared" si="4"/>
        <v>3.4249999999999998</v>
      </c>
      <c r="R4" s="8">
        <f t="shared" si="5"/>
        <v>2.5687499999999996</v>
      </c>
      <c r="S4" s="8">
        <f t="shared" si="6"/>
        <v>1.7124999999999999</v>
      </c>
    </row>
    <row r="5" spans="1:19" x14ac:dyDescent="0.25">
      <c r="A5" s="3">
        <v>26</v>
      </c>
      <c r="B5" s="3" t="s">
        <v>88</v>
      </c>
      <c r="C5" s="3" t="s">
        <v>196</v>
      </c>
      <c r="D5" s="3" t="s">
        <v>81</v>
      </c>
      <c r="E5" s="13">
        <v>9240270452046.9863</v>
      </c>
      <c r="F5" s="12">
        <v>2</v>
      </c>
      <c r="G5" s="14">
        <v>6.0999999999999999E-2</v>
      </c>
      <c r="H5" s="3">
        <v>1357380000</v>
      </c>
      <c r="I5" s="15">
        <f t="shared" si="0"/>
        <v>82.800179999999997</v>
      </c>
      <c r="J5" s="3"/>
      <c r="K5" s="3" t="s">
        <v>88</v>
      </c>
      <c r="L5" s="7">
        <f t="shared" si="1"/>
        <v>46201352260.234932</v>
      </c>
      <c r="M5" s="7">
        <f t="shared" si="2"/>
        <v>92402704520.469864</v>
      </c>
      <c r="N5" s="7">
        <f t="shared" si="3"/>
        <v>231006761301.17468</v>
      </c>
      <c r="P5" s="3" t="s">
        <v>88</v>
      </c>
      <c r="Q5" s="8">
        <f t="shared" si="4"/>
        <v>2</v>
      </c>
      <c r="R5" s="8">
        <f t="shared" si="5"/>
        <v>1.5</v>
      </c>
      <c r="S5" s="8">
        <f t="shared" si="6"/>
        <v>1</v>
      </c>
    </row>
    <row r="6" spans="1:19" x14ac:dyDescent="0.25">
      <c r="A6" s="3">
        <v>42</v>
      </c>
      <c r="B6" s="3" t="s">
        <v>89</v>
      </c>
      <c r="C6" s="3" t="s">
        <v>212</v>
      </c>
      <c r="D6" s="3" t="s">
        <v>81</v>
      </c>
      <c r="E6" s="13">
        <v>3855017106.5493646</v>
      </c>
      <c r="F6" s="12">
        <v>2</v>
      </c>
      <c r="G6" s="14">
        <v>0.35199999999999998</v>
      </c>
      <c r="H6" s="3">
        <v>881065</v>
      </c>
      <c r="I6" s="15">
        <f t="shared" si="0"/>
        <v>0.31013488</v>
      </c>
      <c r="J6" s="3"/>
      <c r="K6" s="3" t="s">
        <v>89</v>
      </c>
      <c r="L6" s="7">
        <f t="shared" si="1"/>
        <v>19275085.532746822</v>
      </c>
      <c r="M6" s="7">
        <f t="shared" si="2"/>
        <v>38550171.065493643</v>
      </c>
      <c r="N6" s="7">
        <f t="shared" si="3"/>
        <v>96375427.663734123</v>
      </c>
      <c r="P6" s="3" t="s">
        <v>89</v>
      </c>
      <c r="Q6" s="8">
        <f t="shared" si="4"/>
        <v>2</v>
      </c>
      <c r="R6" s="8">
        <f t="shared" si="5"/>
        <v>1.5</v>
      </c>
      <c r="S6" s="8">
        <f t="shared" si="6"/>
        <v>1</v>
      </c>
    </row>
    <row r="7" spans="1:19" x14ac:dyDescent="0.25">
      <c r="A7" s="3">
        <v>55</v>
      </c>
      <c r="B7" s="3" t="s">
        <v>91</v>
      </c>
      <c r="C7" s="3" t="s">
        <v>225</v>
      </c>
      <c r="D7" s="3" t="s">
        <v>81</v>
      </c>
      <c r="E7" s="13">
        <v>868345652474.89783</v>
      </c>
      <c r="F7" s="12">
        <v>2</v>
      </c>
      <c r="G7" s="14">
        <v>0.1459</v>
      </c>
      <c r="H7" s="3">
        <v>249865631</v>
      </c>
      <c r="I7" s="15">
        <f t="shared" si="0"/>
        <v>36.455395562900001</v>
      </c>
      <c r="J7" s="3"/>
      <c r="K7" s="3" t="s">
        <v>91</v>
      </c>
      <c r="L7" s="7">
        <f t="shared" si="1"/>
        <v>4341728262.3744888</v>
      </c>
      <c r="M7" s="7">
        <f t="shared" si="2"/>
        <v>8683456524.7489777</v>
      </c>
      <c r="N7" s="7">
        <f t="shared" si="3"/>
        <v>21708641311.872448</v>
      </c>
      <c r="P7" s="3" t="s">
        <v>91</v>
      </c>
      <c r="Q7" s="8">
        <f t="shared" si="4"/>
        <v>2</v>
      </c>
      <c r="R7" s="8">
        <f t="shared" si="5"/>
        <v>1.5</v>
      </c>
      <c r="S7" s="8">
        <f t="shared" si="6"/>
        <v>1</v>
      </c>
    </row>
    <row r="8" spans="1:19" x14ac:dyDescent="0.25">
      <c r="A8" s="3">
        <v>62</v>
      </c>
      <c r="B8" s="3" t="s">
        <v>93</v>
      </c>
      <c r="C8" s="3" t="s">
        <v>232</v>
      </c>
      <c r="D8" s="3" t="s">
        <v>81</v>
      </c>
      <c r="E8" s="13">
        <v>168951535.04537556</v>
      </c>
      <c r="F8" s="12">
        <v>2.908333333333335</v>
      </c>
      <c r="G8" s="14">
        <v>0.25469999999999998</v>
      </c>
      <c r="H8" s="3">
        <v>102351</v>
      </c>
      <c r="I8" s="15">
        <f t="shared" si="0"/>
        <v>2.6068799699999999E-2</v>
      </c>
      <c r="J8" s="3"/>
      <c r="K8" s="3" t="s">
        <v>93</v>
      </c>
      <c r="L8" s="7">
        <f t="shared" si="1"/>
        <v>844757.67522687779</v>
      </c>
      <c r="M8" s="7">
        <f t="shared" si="2"/>
        <v>1689515.3504537556</v>
      </c>
      <c r="N8" s="7">
        <f t="shared" si="3"/>
        <v>4223788.3761343891</v>
      </c>
      <c r="P8" s="3" t="s">
        <v>93</v>
      </c>
      <c r="Q8" s="8">
        <f t="shared" si="4"/>
        <v>2.908333333333335</v>
      </c>
      <c r="R8" s="8">
        <f t="shared" si="5"/>
        <v>2.1812500000000012</v>
      </c>
      <c r="S8" s="8">
        <f t="shared" si="6"/>
        <v>1.4541666666666675</v>
      </c>
    </row>
    <row r="9" spans="1:19" x14ac:dyDescent="0.25">
      <c r="A9" s="3">
        <v>63</v>
      </c>
      <c r="B9" s="3" t="s">
        <v>94</v>
      </c>
      <c r="C9" s="3" t="s">
        <v>233</v>
      </c>
      <c r="D9" s="3" t="s">
        <v>81</v>
      </c>
      <c r="E9" s="13">
        <v>28000000000</v>
      </c>
      <c r="F9" s="12">
        <v>2</v>
      </c>
      <c r="G9" s="14">
        <v>0.25469999999999998</v>
      </c>
      <c r="H9" s="3">
        <v>24895480</v>
      </c>
      <c r="I9" s="15">
        <f t="shared" si="0"/>
        <v>6.3408787559999995</v>
      </c>
      <c r="J9" s="3"/>
      <c r="K9" s="3" t="s">
        <v>94</v>
      </c>
      <c r="L9" s="7">
        <f t="shared" si="1"/>
        <v>140000000</v>
      </c>
      <c r="M9" s="7">
        <f t="shared" si="2"/>
        <v>280000000</v>
      </c>
      <c r="N9" s="7">
        <f t="shared" si="3"/>
        <v>700000000</v>
      </c>
      <c r="P9" s="3" t="s">
        <v>94</v>
      </c>
      <c r="Q9" s="8">
        <f t="shared" si="4"/>
        <v>2</v>
      </c>
      <c r="R9" s="8">
        <f t="shared" si="5"/>
        <v>1.5</v>
      </c>
      <c r="S9" s="8">
        <f t="shared" si="6"/>
        <v>1</v>
      </c>
    </row>
    <row r="10" spans="1:19" x14ac:dyDescent="0.25">
      <c r="A10" s="3">
        <v>66</v>
      </c>
      <c r="B10" s="3" t="s">
        <v>29</v>
      </c>
      <c r="C10" s="3" t="s">
        <v>236</v>
      </c>
      <c r="D10" s="3" t="s">
        <v>81</v>
      </c>
      <c r="E10" s="13">
        <v>11242526454.037046</v>
      </c>
      <c r="F10" s="12">
        <v>3.3583333333333325</v>
      </c>
      <c r="G10" s="14">
        <v>0.254</v>
      </c>
      <c r="H10" s="3">
        <v>6769727</v>
      </c>
      <c r="I10" s="15">
        <f t="shared" si="0"/>
        <v>1.7195106580000001</v>
      </c>
      <c r="J10" s="3"/>
      <c r="K10" s="3" t="s">
        <v>29</v>
      </c>
      <c r="L10" s="7">
        <f t="shared" si="1"/>
        <v>56212632.270185232</v>
      </c>
      <c r="M10" s="7">
        <f t="shared" si="2"/>
        <v>112425264.54037046</v>
      </c>
      <c r="N10" s="7">
        <f t="shared" si="3"/>
        <v>281063161.35092616</v>
      </c>
      <c r="P10" s="3" t="s">
        <v>29</v>
      </c>
      <c r="Q10" s="8">
        <f t="shared" si="4"/>
        <v>3.3583333333333325</v>
      </c>
      <c r="R10" s="8">
        <f t="shared" si="5"/>
        <v>2.5187499999999994</v>
      </c>
      <c r="S10" s="8">
        <f t="shared" si="6"/>
        <v>1.6791666666666663</v>
      </c>
    </row>
    <row r="11" spans="1:19" x14ac:dyDescent="0.25">
      <c r="A11" s="3">
        <v>74</v>
      </c>
      <c r="B11" s="3" t="s">
        <v>97</v>
      </c>
      <c r="C11" s="3" t="s">
        <v>244</v>
      </c>
      <c r="D11" s="3" t="s">
        <v>81</v>
      </c>
      <c r="E11" s="13">
        <v>313159097400.74261</v>
      </c>
      <c r="F11" s="12">
        <v>2</v>
      </c>
      <c r="G11" s="14">
        <v>3.6999999999999998E-2</v>
      </c>
      <c r="H11" s="3">
        <v>29716965</v>
      </c>
      <c r="I11" s="15">
        <f t="shared" si="0"/>
        <v>1.0995277049999999</v>
      </c>
      <c r="J11" s="3"/>
      <c r="K11" s="3" t="s">
        <v>97</v>
      </c>
      <c r="L11" s="7">
        <f t="shared" si="1"/>
        <v>1565795487.0037131</v>
      </c>
      <c r="M11" s="7">
        <f t="shared" si="2"/>
        <v>3131590974.0074263</v>
      </c>
      <c r="N11" s="7">
        <f t="shared" si="3"/>
        <v>7828977435.0185661</v>
      </c>
      <c r="P11" s="3" t="s">
        <v>97</v>
      </c>
      <c r="Q11" s="8">
        <f t="shared" si="4"/>
        <v>2</v>
      </c>
      <c r="R11" s="8">
        <f t="shared" si="5"/>
        <v>1.5</v>
      </c>
      <c r="S11" s="8">
        <f t="shared" si="6"/>
        <v>1</v>
      </c>
    </row>
    <row r="12" spans="1:19" x14ac:dyDescent="0.25">
      <c r="A12" s="3">
        <v>77</v>
      </c>
      <c r="B12" s="3" t="s">
        <v>99</v>
      </c>
      <c r="C12" s="3" t="s">
        <v>247</v>
      </c>
      <c r="D12" s="3" t="s">
        <v>81</v>
      </c>
      <c r="E12" s="13">
        <v>190914600</v>
      </c>
      <c r="F12" s="12">
        <v>2.6426666666666598</v>
      </c>
      <c r="G12" s="14">
        <v>0.25469999999999998</v>
      </c>
      <c r="H12" s="3">
        <v>52634</v>
      </c>
      <c r="I12" s="15">
        <f t="shared" si="0"/>
        <v>1.3405879799999999E-2</v>
      </c>
      <c r="J12" s="3"/>
      <c r="K12" s="3" t="s">
        <v>99</v>
      </c>
      <c r="L12" s="7">
        <f t="shared" si="1"/>
        <v>954573</v>
      </c>
      <c r="M12" s="7">
        <f t="shared" si="2"/>
        <v>1909146</v>
      </c>
      <c r="N12" s="7">
        <f t="shared" si="3"/>
        <v>4772865</v>
      </c>
      <c r="P12" s="3" t="s">
        <v>99</v>
      </c>
      <c r="Q12" s="8">
        <f t="shared" si="4"/>
        <v>2.6426666666666598</v>
      </c>
      <c r="R12" s="8">
        <f t="shared" si="5"/>
        <v>1.9819999999999949</v>
      </c>
      <c r="S12" s="8">
        <f t="shared" si="6"/>
        <v>1.3213333333333299</v>
      </c>
    </row>
    <row r="13" spans="1:19" x14ac:dyDescent="0.25">
      <c r="A13" s="3">
        <v>81</v>
      </c>
      <c r="B13" s="3" t="s">
        <v>101</v>
      </c>
      <c r="C13" s="3" t="s">
        <v>251</v>
      </c>
      <c r="D13" s="3" t="s">
        <v>81</v>
      </c>
      <c r="E13" s="13">
        <v>316245700</v>
      </c>
      <c r="F13" s="12">
        <v>2.6926666666666699</v>
      </c>
      <c r="G13" s="14">
        <v>0.25469999999999998</v>
      </c>
      <c r="H13" s="3">
        <v>103549</v>
      </c>
      <c r="I13" s="15">
        <f t="shared" si="0"/>
        <v>2.6373930299999997E-2</v>
      </c>
      <c r="J13" s="3"/>
      <c r="K13" s="3" t="s">
        <v>101</v>
      </c>
      <c r="L13" s="7">
        <f t="shared" si="1"/>
        <v>1581228.5</v>
      </c>
      <c r="M13" s="7">
        <f t="shared" si="2"/>
        <v>3162457</v>
      </c>
      <c r="N13" s="7">
        <f t="shared" si="3"/>
        <v>7906142.5</v>
      </c>
      <c r="P13" s="3" t="s">
        <v>101</v>
      </c>
      <c r="Q13" s="8">
        <f t="shared" si="4"/>
        <v>2.6926666666666699</v>
      </c>
      <c r="R13" s="8">
        <f t="shared" si="5"/>
        <v>2.0195000000000025</v>
      </c>
      <c r="S13" s="8">
        <f t="shared" si="6"/>
        <v>1.3463333333333349</v>
      </c>
    </row>
    <row r="14" spans="1:19" x14ac:dyDescent="0.25">
      <c r="A14" s="3">
        <v>83</v>
      </c>
      <c r="B14" s="3" t="s">
        <v>36</v>
      </c>
      <c r="C14" s="3" t="s">
        <v>253</v>
      </c>
      <c r="D14" s="3" t="s">
        <v>81</v>
      </c>
      <c r="E14" s="13">
        <v>11516409581.298849</v>
      </c>
      <c r="F14" s="12">
        <v>3.3583333333333325</v>
      </c>
      <c r="G14" s="14">
        <v>0.33266666666666672</v>
      </c>
      <c r="H14" s="3">
        <v>2839073</v>
      </c>
      <c r="I14" s="15">
        <f t="shared" si="0"/>
        <v>0.94446495133333352</v>
      </c>
      <c r="J14" s="3"/>
      <c r="K14" s="3" t="s">
        <v>36</v>
      </c>
      <c r="L14" s="7">
        <f t="shared" si="1"/>
        <v>57582047.906494245</v>
      </c>
      <c r="M14" s="7">
        <f t="shared" si="2"/>
        <v>115164095.81298849</v>
      </c>
      <c r="N14" s="7">
        <f t="shared" si="3"/>
        <v>287910239.53247124</v>
      </c>
      <c r="P14" s="3" t="s">
        <v>36</v>
      </c>
      <c r="Q14" s="8">
        <f t="shared" si="4"/>
        <v>3.3583333333333325</v>
      </c>
      <c r="R14" s="8">
        <f t="shared" si="5"/>
        <v>2.5187499999999994</v>
      </c>
      <c r="S14" s="8">
        <f t="shared" si="6"/>
        <v>1.6791666666666663</v>
      </c>
    </row>
    <row r="15" spans="1:19" x14ac:dyDescent="0.25">
      <c r="A15" s="3">
        <v>87</v>
      </c>
      <c r="B15" s="3" t="s">
        <v>86</v>
      </c>
      <c r="C15" s="3" t="s">
        <v>257</v>
      </c>
      <c r="D15" s="3" t="s">
        <v>81</v>
      </c>
      <c r="E15" s="13">
        <v>65000000000</v>
      </c>
      <c r="F15" s="12">
        <v>2.95</v>
      </c>
      <c r="G15" s="14">
        <v>0.32700000000000001</v>
      </c>
      <c r="H15" s="3">
        <v>53259018</v>
      </c>
      <c r="I15" s="15">
        <f t="shared" si="0"/>
        <v>17.415698886000001</v>
      </c>
      <c r="J15" s="3"/>
      <c r="K15" s="3" t="s">
        <v>86</v>
      </c>
      <c r="L15" s="7">
        <f t="shared" si="1"/>
        <v>325000000</v>
      </c>
      <c r="M15" s="7">
        <f t="shared" si="2"/>
        <v>650000000</v>
      </c>
      <c r="N15" s="7">
        <f t="shared" si="3"/>
        <v>1625000000</v>
      </c>
      <c r="P15" s="3" t="s">
        <v>86</v>
      </c>
      <c r="Q15" s="8">
        <f t="shared" si="4"/>
        <v>2.95</v>
      </c>
      <c r="R15" s="8">
        <f t="shared" si="5"/>
        <v>2.2125000000000004</v>
      </c>
      <c r="S15" s="8">
        <f t="shared" si="6"/>
        <v>1.4750000000000001</v>
      </c>
    </row>
    <row r="16" spans="1:19" x14ac:dyDescent="0.25">
      <c r="A16" s="3">
        <v>94</v>
      </c>
      <c r="B16" s="3" t="s">
        <v>87</v>
      </c>
      <c r="C16" s="3" t="s">
        <v>265</v>
      </c>
      <c r="D16" s="3" t="s">
        <v>81</v>
      </c>
      <c r="E16" s="13">
        <v>247043400</v>
      </c>
      <c r="F16" s="12">
        <v>2</v>
      </c>
      <c r="G16" s="14">
        <v>0.25469999999999998</v>
      </c>
      <c r="H16" s="3">
        <v>20918</v>
      </c>
      <c r="I16" s="15">
        <f t="shared" si="0"/>
        <v>5.3278145999999995E-3</v>
      </c>
      <c r="J16" s="3"/>
      <c r="K16" s="3" t="s">
        <v>87</v>
      </c>
      <c r="L16" s="7">
        <f t="shared" si="1"/>
        <v>1235217</v>
      </c>
      <c r="M16" s="7">
        <f t="shared" si="2"/>
        <v>2470434</v>
      </c>
      <c r="N16" s="7">
        <f t="shared" si="3"/>
        <v>6176085</v>
      </c>
      <c r="P16" s="3" t="s">
        <v>87</v>
      </c>
      <c r="Q16" s="8">
        <f t="shared" si="4"/>
        <v>2</v>
      </c>
      <c r="R16" s="8">
        <f t="shared" si="5"/>
        <v>1.5</v>
      </c>
      <c r="S16" s="8">
        <f t="shared" si="6"/>
        <v>1</v>
      </c>
    </row>
    <row r="17" spans="1:19" x14ac:dyDescent="0.25">
      <c r="A17" s="3">
        <v>96</v>
      </c>
      <c r="B17" s="3" t="s">
        <v>44</v>
      </c>
      <c r="C17" s="3" t="s">
        <v>267</v>
      </c>
      <c r="D17" s="3" t="s">
        <v>81</v>
      </c>
      <c r="E17" s="13">
        <v>15289374025.395411</v>
      </c>
      <c r="F17" s="12">
        <v>3.25</v>
      </c>
      <c r="G17" s="14">
        <v>0.39899999999999997</v>
      </c>
      <c r="H17" s="3">
        <v>7321262</v>
      </c>
      <c r="I17" s="15">
        <f t="shared" si="0"/>
        <v>2.9211835379999997</v>
      </c>
      <c r="J17" s="3"/>
      <c r="K17" s="3" t="s">
        <v>44</v>
      </c>
      <c r="L17" s="7">
        <f t="shared" si="1"/>
        <v>76446870.126977056</v>
      </c>
      <c r="M17" s="7">
        <f t="shared" si="2"/>
        <v>152893740.25395411</v>
      </c>
      <c r="N17" s="7">
        <f t="shared" si="3"/>
        <v>382234350.63488531</v>
      </c>
      <c r="P17" s="3" t="s">
        <v>44</v>
      </c>
      <c r="Q17" s="8">
        <f t="shared" si="4"/>
        <v>3.25</v>
      </c>
      <c r="R17" s="8">
        <f t="shared" si="5"/>
        <v>2.4375</v>
      </c>
      <c r="S17" s="8">
        <f t="shared" si="6"/>
        <v>1.625</v>
      </c>
    </row>
    <row r="18" spans="1:19" x14ac:dyDescent="0.25">
      <c r="A18" s="3">
        <v>99</v>
      </c>
      <c r="B18" s="3" t="s">
        <v>90</v>
      </c>
      <c r="C18" s="3" t="s">
        <v>270</v>
      </c>
      <c r="D18" s="3" t="s">
        <v>81</v>
      </c>
      <c r="E18" s="13">
        <v>272066554885.94977</v>
      </c>
      <c r="F18" s="12">
        <v>2</v>
      </c>
      <c r="G18" s="14">
        <v>0.26029999999999998</v>
      </c>
      <c r="H18" s="3">
        <v>98393574</v>
      </c>
      <c r="I18" s="15">
        <f t="shared" si="0"/>
        <v>25.611847312199998</v>
      </c>
      <c r="J18" s="3"/>
      <c r="K18" s="3" t="s">
        <v>90</v>
      </c>
      <c r="L18" s="7">
        <f t="shared" si="1"/>
        <v>1360332774.4297488</v>
      </c>
      <c r="M18" s="7">
        <f t="shared" si="2"/>
        <v>2720665548.8594975</v>
      </c>
      <c r="N18" s="7">
        <f t="shared" si="3"/>
        <v>6801663872.1487446</v>
      </c>
      <c r="P18" s="3" t="s">
        <v>90</v>
      </c>
      <c r="Q18" s="8">
        <f t="shared" si="4"/>
        <v>2</v>
      </c>
      <c r="R18" s="8">
        <f t="shared" si="5"/>
        <v>1.5</v>
      </c>
      <c r="S18" s="8">
        <f t="shared" si="6"/>
        <v>1</v>
      </c>
    </row>
    <row r="19" spans="1:19" x14ac:dyDescent="0.25">
      <c r="A19" s="3">
        <v>102</v>
      </c>
      <c r="B19" s="3" t="s">
        <v>92</v>
      </c>
      <c r="C19" s="3" t="s">
        <v>273</v>
      </c>
      <c r="D19" s="3" t="s">
        <v>81</v>
      </c>
      <c r="E19" s="13">
        <v>801916057.59551847</v>
      </c>
      <c r="F19" s="12">
        <v>4</v>
      </c>
      <c r="G19" s="14">
        <v>0.25469999999999998</v>
      </c>
      <c r="H19" s="3">
        <v>190372</v>
      </c>
      <c r="I19" s="15">
        <f t="shared" si="0"/>
        <v>4.8487748399999996E-2</v>
      </c>
      <c r="J19" s="3"/>
      <c r="K19" s="3" t="s">
        <v>92</v>
      </c>
      <c r="L19" s="7">
        <f t="shared" si="1"/>
        <v>4009580.2879775926</v>
      </c>
      <c r="M19" s="7">
        <f t="shared" si="2"/>
        <v>8019160.5759551851</v>
      </c>
      <c r="N19" s="7">
        <f t="shared" si="3"/>
        <v>20047901.439887963</v>
      </c>
      <c r="P19" s="3" t="s">
        <v>92</v>
      </c>
      <c r="Q19" s="8">
        <f t="shared" si="4"/>
        <v>4</v>
      </c>
      <c r="R19" s="8">
        <f t="shared" si="5"/>
        <v>3</v>
      </c>
      <c r="S19" s="8">
        <f t="shared" si="6"/>
        <v>2</v>
      </c>
    </row>
    <row r="20" spans="1:19" x14ac:dyDescent="0.25">
      <c r="A20" s="3">
        <v>108</v>
      </c>
      <c r="B20" s="3" t="s">
        <v>48</v>
      </c>
      <c r="C20" s="3" t="s">
        <v>279</v>
      </c>
      <c r="D20" s="3" t="s">
        <v>81</v>
      </c>
      <c r="E20" s="13">
        <v>1096396926.9114363</v>
      </c>
      <c r="F20" s="12">
        <v>2.93</v>
      </c>
      <c r="G20" s="14">
        <v>0.22699999999999998</v>
      </c>
      <c r="H20" s="3">
        <v>561231</v>
      </c>
      <c r="I20" s="15">
        <f t="shared" si="0"/>
        <v>0.127399437</v>
      </c>
      <c r="J20" s="3"/>
      <c r="K20" s="3" t="s">
        <v>48</v>
      </c>
      <c r="L20" s="7">
        <f t="shared" si="1"/>
        <v>5481984.634557182</v>
      </c>
      <c r="M20" s="7">
        <f t="shared" si="2"/>
        <v>10963969.269114364</v>
      </c>
      <c r="N20" s="7">
        <f t="shared" si="3"/>
        <v>27409923.172785908</v>
      </c>
      <c r="P20" s="3" t="s">
        <v>48</v>
      </c>
      <c r="Q20" s="8">
        <f t="shared" si="4"/>
        <v>2.93</v>
      </c>
      <c r="R20" s="8">
        <f t="shared" si="5"/>
        <v>2.1975000000000002</v>
      </c>
      <c r="S20" s="8">
        <f t="shared" si="6"/>
        <v>1.4650000000000001</v>
      </c>
    </row>
    <row r="21" spans="1:19" x14ac:dyDescent="0.25">
      <c r="A21" s="3">
        <v>121</v>
      </c>
      <c r="B21" s="3" t="s">
        <v>95</v>
      </c>
      <c r="C21" s="3" t="s">
        <v>292</v>
      </c>
      <c r="D21" s="3" t="s">
        <v>81</v>
      </c>
      <c r="E21" s="13">
        <v>387252164290.82861</v>
      </c>
      <c r="F21" s="12">
        <v>2</v>
      </c>
      <c r="G21" s="14">
        <v>0.19189999999999999</v>
      </c>
      <c r="H21" s="3">
        <v>67010502</v>
      </c>
      <c r="I21" s="15">
        <f t="shared" si="0"/>
        <v>12.8593153338</v>
      </c>
      <c r="J21" s="3"/>
      <c r="K21" s="3" t="s">
        <v>95</v>
      </c>
      <c r="L21" s="7">
        <f t="shared" si="1"/>
        <v>1936260821.454143</v>
      </c>
      <c r="M21" s="7">
        <f t="shared" si="2"/>
        <v>3872521642.9082861</v>
      </c>
      <c r="N21" s="7">
        <f t="shared" si="3"/>
        <v>9681304107.2707157</v>
      </c>
      <c r="P21" s="3" t="s">
        <v>95</v>
      </c>
      <c r="Q21" s="8">
        <f t="shared" si="4"/>
        <v>2</v>
      </c>
      <c r="R21" s="8">
        <f t="shared" si="5"/>
        <v>1.5</v>
      </c>
      <c r="S21" s="8">
        <f t="shared" si="6"/>
        <v>1</v>
      </c>
    </row>
    <row r="22" spans="1:19" x14ac:dyDescent="0.25">
      <c r="A22" s="3">
        <v>122</v>
      </c>
      <c r="B22" s="3" t="s">
        <v>96</v>
      </c>
      <c r="C22" s="3" t="s">
        <v>293</v>
      </c>
      <c r="D22" s="3" t="s">
        <v>81</v>
      </c>
      <c r="E22" s="13">
        <v>4500000000</v>
      </c>
      <c r="F22" s="12">
        <v>3.0583333333333327</v>
      </c>
      <c r="G22" s="14">
        <v>0.499</v>
      </c>
      <c r="H22" s="3">
        <v>1180069</v>
      </c>
      <c r="I22" s="15">
        <f t="shared" si="0"/>
        <v>0.58885443100000001</v>
      </c>
      <c r="J22" s="3"/>
      <c r="K22" s="3" t="s">
        <v>96</v>
      </c>
      <c r="L22" s="7">
        <f t="shared" si="1"/>
        <v>22500000</v>
      </c>
      <c r="M22" s="7">
        <f t="shared" si="2"/>
        <v>45000000</v>
      </c>
      <c r="N22" s="7">
        <f t="shared" si="3"/>
        <v>112500000</v>
      </c>
      <c r="P22" s="3" t="s">
        <v>96</v>
      </c>
      <c r="Q22" s="8">
        <f t="shared" si="4"/>
        <v>3.0583333333333327</v>
      </c>
      <c r="R22" s="8">
        <f t="shared" si="5"/>
        <v>2.2937499999999993</v>
      </c>
      <c r="S22" s="8">
        <f t="shared" si="6"/>
        <v>1.5291666666666663</v>
      </c>
    </row>
    <row r="23" spans="1:19" x14ac:dyDescent="0.25">
      <c r="A23" s="3">
        <v>124</v>
      </c>
      <c r="B23" s="3" t="s">
        <v>98</v>
      </c>
      <c r="C23" s="3" t="s">
        <v>295</v>
      </c>
      <c r="D23" s="3" t="s">
        <v>81</v>
      </c>
      <c r="E23" s="13">
        <v>466259084.09274423</v>
      </c>
      <c r="F23" s="12">
        <v>3.4583333333333321</v>
      </c>
      <c r="G23" s="14">
        <v>0.24</v>
      </c>
      <c r="H23" s="3">
        <v>105323</v>
      </c>
      <c r="I23" s="15">
        <f t="shared" si="0"/>
        <v>2.5277520000000001E-2</v>
      </c>
      <c r="J23" s="3"/>
      <c r="K23" s="3" t="s">
        <v>98</v>
      </c>
      <c r="L23" s="7">
        <f t="shared" si="1"/>
        <v>2331295.4204637213</v>
      </c>
      <c r="M23" s="7">
        <f t="shared" si="2"/>
        <v>4662590.8409274425</v>
      </c>
      <c r="N23" s="7">
        <f t="shared" si="3"/>
        <v>11656477.102318607</v>
      </c>
      <c r="P23" s="3" t="s">
        <v>98</v>
      </c>
      <c r="Q23" s="8">
        <f t="shared" si="4"/>
        <v>3.4583333333333321</v>
      </c>
      <c r="R23" s="8">
        <f t="shared" si="5"/>
        <v>2.5937499999999991</v>
      </c>
      <c r="S23" s="8">
        <f t="shared" si="6"/>
        <v>1.7291666666666661</v>
      </c>
    </row>
    <row r="24" spans="1:19" x14ac:dyDescent="0.25">
      <c r="A24" s="3">
        <v>128</v>
      </c>
      <c r="B24" s="3" t="s">
        <v>100</v>
      </c>
      <c r="C24" s="3" t="s">
        <v>299</v>
      </c>
      <c r="D24" s="3" t="s">
        <v>81</v>
      </c>
      <c r="E24" s="13">
        <v>38322359.528866574</v>
      </c>
      <c r="F24" s="12">
        <v>2.7666666666666675</v>
      </c>
      <c r="G24" s="14">
        <v>0.25469999999999998</v>
      </c>
      <c r="H24" s="3">
        <v>9876</v>
      </c>
      <c r="I24" s="15">
        <f t="shared" si="0"/>
        <v>2.5154171999999999E-3</v>
      </c>
      <c r="J24" s="3"/>
      <c r="K24" s="3" t="s">
        <v>100</v>
      </c>
      <c r="L24" s="7">
        <f t="shared" si="1"/>
        <v>191611.79764433287</v>
      </c>
      <c r="M24" s="7">
        <f t="shared" si="2"/>
        <v>383223.59528866573</v>
      </c>
      <c r="N24" s="7">
        <f t="shared" si="3"/>
        <v>958058.98822166445</v>
      </c>
      <c r="P24" s="3" t="s">
        <v>100</v>
      </c>
      <c r="Q24" s="8">
        <f t="shared" si="4"/>
        <v>2.7666666666666675</v>
      </c>
      <c r="R24" s="8">
        <f t="shared" si="5"/>
        <v>2.0750000000000006</v>
      </c>
      <c r="S24" s="8">
        <f t="shared" si="6"/>
        <v>1.3833333333333337</v>
      </c>
    </row>
    <row r="25" spans="1:19" x14ac:dyDescent="0.25">
      <c r="A25" s="3">
        <v>132</v>
      </c>
      <c r="B25" s="3" t="s">
        <v>102</v>
      </c>
      <c r="C25" s="3" t="s">
        <v>303</v>
      </c>
      <c r="D25" s="3" t="s">
        <v>81</v>
      </c>
      <c r="E25" s="13">
        <v>828237181.13311028</v>
      </c>
      <c r="F25" s="12">
        <v>3.4426666666666699</v>
      </c>
      <c r="G25" s="14">
        <v>0.25469999999999998</v>
      </c>
      <c r="H25" s="3">
        <v>252763</v>
      </c>
      <c r="I25" s="15">
        <f t="shared" si="0"/>
        <v>6.43787361E-2</v>
      </c>
      <c r="J25" s="3"/>
      <c r="K25" s="3" t="s">
        <v>102</v>
      </c>
      <c r="L25" s="7">
        <f t="shared" si="1"/>
        <v>4141185.9056655513</v>
      </c>
      <c r="M25" s="7">
        <f t="shared" si="2"/>
        <v>8282371.8113311026</v>
      </c>
      <c r="N25" s="7">
        <f t="shared" si="3"/>
        <v>20705929.528327759</v>
      </c>
      <c r="P25" s="3" t="s">
        <v>102</v>
      </c>
      <c r="Q25" s="8">
        <f t="shared" si="4"/>
        <v>3.4426666666666699</v>
      </c>
      <c r="R25" s="8">
        <f t="shared" si="5"/>
        <v>2.5820000000000025</v>
      </c>
      <c r="S25" s="8">
        <f t="shared" si="6"/>
        <v>1.7213333333333349</v>
      </c>
    </row>
    <row r="26" spans="1:19" x14ac:dyDescent="0.25">
      <c r="A26" s="3">
        <v>134</v>
      </c>
      <c r="B26" s="3" t="s">
        <v>56</v>
      </c>
      <c r="C26" s="3" t="s">
        <v>305</v>
      </c>
      <c r="D26" s="3" t="s">
        <v>81</v>
      </c>
      <c r="E26" s="13">
        <v>171390003299.39893</v>
      </c>
      <c r="F26" s="12">
        <v>3.79266666666667</v>
      </c>
      <c r="G26" s="14">
        <v>0.1895</v>
      </c>
      <c r="H26" s="3">
        <v>89708900</v>
      </c>
      <c r="I26" s="15">
        <f t="shared" si="0"/>
        <v>16.999836550000001</v>
      </c>
      <c r="J26" s="3"/>
      <c r="K26" s="3" t="s">
        <v>56</v>
      </c>
      <c r="L26" s="7">
        <f t="shared" si="1"/>
        <v>856950016.49699461</v>
      </c>
      <c r="M26" s="7">
        <f t="shared" si="2"/>
        <v>1713900032.9939892</v>
      </c>
      <c r="N26" s="7">
        <f t="shared" si="3"/>
        <v>4284750082.4849734</v>
      </c>
      <c r="P26" s="3" t="s">
        <v>56</v>
      </c>
      <c r="Q26" s="8">
        <f t="shared" si="4"/>
        <v>3.79266666666667</v>
      </c>
      <c r="R26" s="8">
        <f t="shared" si="5"/>
        <v>2.8445000000000027</v>
      </c>
      <c r="S26" s="8">
        <f t="shared" si="6"/>
        <v>1.896333333333335</v>
      </c>
    </row>
    <row r="27" spans="1:19" x14ac:dyDescent="0.25">
      <c r="A27" s="3">
        <v>2</v>
      </c>
      <c r="B27" s="3" t="s">
        <v>103</v>
      </c>
      <c r="C27" s="3" t="s">
        <v>172</v>
      </c>
      <c r="D27" s="3" t="s">
        <v>65</v>
      </c>
      <c r="E27" s="13">
        <v>12923240278.341646</v>
      </c>
      <c r="F27" s="12">
        <v>2</v>
      </c>
      <c r="G27" s="14">
        <v>0.1507</v>
      </c>
      <c r="H27" s="3">
        <v>2897366</v>
      </c>
      <c r="I27" s="15">
        <f t="shared" si="0"/>
        <v>0.43663305619999998</v>
      </c>
      <c r="J27" s="3"/>
      <c r="K27" s="3" t="s">
        <v>103</v>
      </c>
      <c r="L27" s="7">
        <f t="shared" si="1"/>
        <v>64616201.391708232</v>
      </c>
      <c r="M27" s="7">
        <f t="shared" si="2"/>
        <v>129232402.78341646</v>
      </c>
      <c r="N27" s="7">
        <f t="shared" si="3"/>
        <v>323081006.95854115</v>
      </c>
      <c r="P27" s="3" t="s">
        <v>103</v>
      </c>
      <c r="Q27" s="8">
        <f t="shared" si="4"/>
        <v>2</v>
      </c>
      <c r="R27" s="8">
        <f t="shared" si="5"/>
        <v>1.5</v>
      </c>
      <c r="S27" s="8">
        <f t="shared" si="6"/>
        <v>1</v>
      </c>
    </row>
    <row r="28" spans="1:19" x14ac:dyDescent="0.25">
      <c r="A28" s="3">
        <v>7</v>
      </c>
      <c r="B28" s="3" t="s">
        <v>4</v>
      </c>
      <c r="C28" s="3" t="s">
        <v>177</v>
      </c>
      <c r="D28" s="3" t="s">
        <v>65</v>
      </c>
      <c r="E28" s="13">
        <v>10432169571.24996</v>
      </c>
      <c r="F28" s="12">
        <v>4.2333333333333298</v>
      </c>
      <c r="G28" s="14">
        <v>0.32816666666666672</v>
      </c>
      <c r="H28" s="3">
        <v>2976566</v>
      </c>
      <c r="I28" s="15">
        <f t="shared" si="0"/>
        <v>0.97680974233333351</v>
      </c>
      <c r="J28" s="3"/>
      <c r="K28" s="3" t="s">
        <v>4</v>
      </c>
      <c r="L28" s="7">
        <f t="shared" si="1"/>
        <v>52160847.856249802</v>
      </c>
      <c r="M28" s="7">
        <f t="shared" si="2"/>
        <v>104321695.7124996</v>
      </c>
      <c r="N28" s="7">
        <f t="shared" si="3"/>
        <v>260804239.28124902</v>
      </c>
      <c r="P28" s="3" t="s">
        <v>4</v>
      </c>
      <c r="Q28" s="8">
        <f t="shared" si="4"/>
        <v>4.2333333333333298</v>
      </c>
      <c r="R28" s="8">
        <f t="shared" si="5"/>
        <v>3.1749999999999972</v>
      </c>
      <c r="S28" s="8">
        <f t="shared" si="6"/>
        <v>2.1166666666666649</v>
      </c>
    </row>
    <row r="29" spans="1:19" x14ac:dyDescent="0.25">
      <c r="A29" s="3">
        <v>8</v>
      </c>
      <c r="B29" s="3" t="s">
        <v>105</v>
      </c>
      <c r="C29" s="3" t="s">
        <v>178</v>
      </c>
      <c r="D29" s="3" t="s">
        <v>65</v>
      </c>
      <c r="E29" s="13">
        <v>73560484384.958572</v>
      </c>
      <c r="F29" s="12">
        <v>2</v>
      </c>
      <c r="G29" s="14">
        <v>9.7000000000000003E-2</v>
      </c>
      <c r="H29" s="3">
        <v>9416801</v>
      </c>
      <c r="I29" s="15">
        <f t="shared" si="0"/>
        <v>0.9134296970000001</v>
      </c>
      <c r="J29" s="3"/>
      <c r="K29" s="3" t="s">
        <v>105</v>
      </c>
      <c r="L29" s="7">
        <f t="shared" si="1"/>
        <v>367802421.92479289</v>
      </c>
      <c r="M29" s="7">
        <f t="shared" si="2"/>
        <v>735604843.84958577</v>
      </c>
      <c r="N29" s="7">
        <f t="shared" si="3"/>
        <v>1839012109.6239643</v>
      </c>
      <c r="P29" s="3" t="s">
        <v>105</v>
      </c>
      <c r="Q29" s="8">
        <f t="shared" si="4"/>
        <v>2</v>
      </c>
      <c r="R29" s="8">
        <f t="shared" si="5"/>
        <v>1.5</v>
      </c>
      <c r="S29" s="8">
        <f t="shared" si="6"/>
        <v>1</v>
      </c>
    </row>
    <row r="30" spans="1:19" x14ac:dyDescent="0.25">
      <c r="A30" s="3">
        <v>10</v>
      </c>
      <c r="B30" s="3" t="s">
        <v>107</v>
      </c>
      <c r="C30" s="3" t="s">
        <v>180</v>
      </c>
      <c r="D30" s="3" t="s">
        <v>65</v>
      </c>
      <c r="E30" s="13">
        <v>71709513654.339325</v>
      </c>
      <c r="F30" s="12">
        <v>2</v>
      </c>
      <c r="G30" s="14">
        <v>8.5099999999999995E-2</v>
      </c>
      <c r="H30" s="3">
        <v>9466000</v>
      </c>
      <c r="I30" s="15">
        <f t="shared" si="0"/>
        <v>0.80555659999999996</v>
      </c>
      <c r="J30" s="3"/>
      <c r="K30" s="3" t="s">
        <v>107</v>
      </c>
      <c r="L30" s="7">
        <f t="shared" si="1"/>
        <v>358547568.27169663</v>
      </c>
      <c r="M30" s="7">
        <f t="shared" si="2"/>
        <v>717095136.54339325</v>
      </c>
      <c r="N30" s="7">
        <f t="shared" si="3"/>
        <v>1792737841.3584833</v>
      </c>
      <c r="P30" s="3" t="s">
        <v>107</v>
      </c>
      <c r="Q30" s="8">
        <f t="shared" si="4"/>
        <v>2</v>
      </c>
      <c r="R30" s="8">
        <f t="shared" si="5"/>
        <v>1.5</v>
      </c>
      <c r="S30" s="8">
        <f t="shared" si="6"/>
        <v>1</v>
      </c>
    </row>
    <row r="31" spans="1:19" x14ac:dyDescent="0.25">
      <c r="A31" s="3">
        <v>15</v>
      </c>
      <c r="B31" s="3" t="s">
        <v>9</v>
      </c>
      <c r="C31" s="3" t="s">
        <v>185</v>
      </c>
      <c r="D31" s="3" t="s">
        <v>65</v>
      </c>
      <c r="E31" s="13">
        <v>17851326454.415855</v>
      </c>
      <c r="F31" s="12">
        <v>3.6</v>
      </c>
      <c r="G31" s="14">
        <v>0.18049999999999997</v>
      </c>
      <c r="H31" s="3">
        <v>3829307</v>
      </c>
      <c r="I31" s="15">
        <f t="shared" si="0"/>
        <v>0.69118991349999992</v>
      </c>
      <c r="J31" s="3"/>
      <c r="K31" s="3" t="s">
        <v>9</v>
      </c>
      <c r="L31" s="7">
        <f t="shared" si="1"/>
        <v>89256632.272079274</v>
      </c>
      <c r="M31" s="7">
        <f t="shared" si="2"/>
        <v>178513264.54415855</v>
      </c>
      <c r="N31" s="7">
        <f t="shared" si="3"/>
        <v>446283161.36039639</v>
      </c>
      <c r="P31" s="3" t="s">
        <v>9</v>
      </c>
      <c r="Q31" s="8">
        <f t="shared" si="4"/>
        <v>3.6</v>
      </c>
      <c r="R31" s="8">
        <f t="shared" si="5"/>
        <v>2.7</v>
      </c>
      <c r="S31" s="8">
        <f t="shared" si="6"/>
        <v>1.8</v>
      </c>
    </row>
    <row r="32" spans="1:19" x14ac:dyDescent="0.25">
      <c r="A32" s="3">
        <v>18</v>
      </c>
      <c r="B32" s="3" t="s">
        <v>110</v>
      </c>
      <c r="C32" s="3" t="s">
        <v>188</v>
      </c>
      <c r="D32" s="3" t="s">
        <v>65</v>
      </c>
      <c r="E32" s="13">
        <v>54479873099.891418</v>
      </c>
      <c r="F32" s="12">
        <v>2</v>
      </c>
      <c r="G32" s="14">
        <v>0.21079999999999999</v>
      </c>
      <c r="H32" s="3">
        <v>7265115</v>
      </c>
      <c r="I32" s="15">
        <f t="shared" si="0"/>
        <v>1.5314862419999999</v>
      </c>
      <c r="J32" s="3"/>
      <c r="K32" s="3" t="s">
        <v>110</v>
      </c>
      <c r="L32" s="7">
        <f t="shared" si="1"/>
        <v>272399365.49945712</v>
      </c>
      <c r="M32" s="7">
        <f t="shared" si="2"/>
        <v>544798730.99891424</v>
      </c>
      <c r="N32" s="7">
        <f t="shared" si="3"/>
        <v>1361996827.4972856</v>
      </c>
      <c r="P32" s="3" t="s">
        <v>110</v>
      </c>
      <c r="Q32" s="8">
        <f t="shared" si="4"/>
        <v>2</v>
      </c>
      <c r="R32" s="8">
        <f t="shared" si="5"/>
        <v>1.5</v>
      </c>
      <c r="S32" s="8">
        <f t="shared" si="6"/>
        <v>1</v>
      </c>
    </row>
    <row r="33" spans="1:19" x14ac:dyDescent="0.25">
      <c r="A33" s="3">
        <v>45</v>
      </c>
      <c r="B33" s="3" t="s">
        <v>18</v>
      </c>
      <c r="C33" s="3" t="s">
        <v>215</v>
      </c>
      <c r="D33" s="3" t="s">
        <v>65</v>
      </c>
      <c r="E33" s="13">
        <v>16140047012.143803</v>
      </c>
      <c r="F33" s="12">
        <v>4.4426666666666703</v>
      </c>
      <c r="G33" s="14">
        <v>0.18099999999999997</v>
      </c>
      <c r="H33" s="3">
        <v>4487200</v>
      </c>
      <c r="I33" s="15">
        <f t="shared" si="0"/>
        <v>0.81218319999999988</v>
      </c>
      <c r="J33" s="3"/>
      <c r="K33" s="3" t="s">
        <v>18</v>
      </c>
      <c r="L33" s="7">
        <f t="shared" si="1"/>
        <v>80700235.060719013</v>
      </c>
      <c r="M33" s="7">
        <f t="shared" si="2"/>
        <v>161400470.12143803</v>
      </c>
      <c r="N33" s="7">
        <f t="shared" si="3"/>
        <v>403501175.30359507</v>
      </c>
      <c r="P33" s="3" t="s">
        <v>18</v>
      </c>
      <c r="Q33" s="8">
        <f t="shared" si="4"/>
        <v>4.4426666666666703</v>
      </c>
      <c r="R33" s="8">
        <f t="shared" si="5"/>
        <v>3.3320000000000025</v>
      </c>
      <c r="S33" s="8">
        <f t="shared" si="6"/>
        <v>2.2213333333333352</v>
      </c>
    </row>
    <row r="34" spans="1:19" x14ac:dyDescent="0.25">
      <c r="A34" s="3">
        <v>60</v>
      </c>
      <c r="B34" s="3" t="s">
        <v>112</v>
      </c>
      <c r="C34" s="3" t="s">
        <v>230</v>
      </c>
      <c r="D34" s="3" t="s">
        <v>65</v>
      </c>
      <c r="E34" s="13">
        <v>231876282133.87042</v>
      </c>
      <c r="F34" s="12">
        <v>2</v>
      </c>
      <c r="G34" s="14">
        <v>0.13539999999999999</v>
      </c>
      <c r="H34" s="3">
        <v>17035275</v>
      </c>
      <c r="I34" s="15">
        <f t="shared" si="0"/>
        <v>2.3065762350000001</v>
      </c>
      <c r="J34" s="3"/>
      <c r="K34" s="3" t="s">
        <v>112</v>
      </c>
      <c r="L34" s="7">
        <f t="shared" si="1"/>
        <v>1159381410.6693521</v>
      </c>
      <c r="M34" s="7">
        <f t="shared" si="2"/>
        <v>2318762821.3387041</v>
      </c>
      <c r="N34" s="7">
        <f t="shared" si="3"/>
        <v>5796907053.3467607</v>
      </c>
      <c r="P34" s="3" t="s">
        <v>112</v>
      </c>
      <c r="Q34" s="8">
        <f t="shared" si="4"/>
        <v>2</v>
      </c>
      <c r="R34" s="8">
        <f t="shared" si="5"/>
        <v>1.5</v>
      </c>
      <c r="S34" s="8">
        <f t="shared" si="6"/>
        <v>1</v>
      </c>
    </row>
    <row r="35" spans="1:19" x14ac:dyDescent="0.25">
      <c r="A35" s="3">
        <v>64</v>
      </c>
      <c r="B35" s="3" t="s">
        <v>28</v>
      </c>
      <c r="C35" s="3" t="s">
        <v>234</v>
      </c>
      <c r="D35" s="3" t="s">
        <v>65</v>
      </c>
      <c r="E35" s="13">
        <v>7071959240.5735531</v>
      </c>
      <c r="F35" s="12">
        <v>3.59</v>
      </c>
      <c r="G35" s="14">
        <v>0.36166666666666664</v>
      </c>
      <c r="H35" s="3">
        <v>1824000</v>
      </c>
      <c r="I35" s="15">
        <f t="shared" ref="I35:I66" si="7">G35*H35/1000000</f>
        <v>0.65968000000000004</v>
      </c>
      <c r="J35" s="3"/>
      <c r="K35" s="3" t="s">
        <v>28</v>
      </c>
      <c r="L35" s="7">
        <f t="shared" ref="L35:L66" si="8">E35*0.005</f>
        <v>35359796.202867769</v>
      </c>
      <c r="M35" s="7">
        <f t="shared" ref="M35:M66" si="9">E35*0.01</f>
        <v>70719592.405735537</v>
      </c>
      <c r="N35" s="7">
        <f t="shared" ref="N35:N66" si="10">E35*0.025</f>
        <v>176798981.01433885</v>
      </c>
      <c r="P35" s="3" t="s">
        <v>28</v>
      </c>
      <c r="Q35" s="8">
        <f t="shared" ref="Q35:Q66" si="11">F35</f>
        <v>3.59</v>
      </c>
      <c r="R35" s="8">
        <f t="shared" ref="R35:R66" si="12">F35*0.75</f>
        <v>2.6924999999999999</v>
      </c>
      <c r="S35" s="8">
        <f t="shared" ref="S35:S66" si="13">F35*0.5</f>
        <v>1.7949999999999999</v>
      </c>
    </row>
    <row r="36" spans="1:19" x14ac:dyDescent="0.25">
      <c r="A36" s="3">
        <v>65</v>
      </c>
      <c r="B36" s="3" t="s">
        <v>26</v>
      </c>
      <c r="C36" s="3" t="s">
        <v>235</v>
      </c>
      <c r="D36" s="3" t="s">
        <v>65</v>
      </c>
      <c r="E36" s="13">
        <v>7226303261.2757311</v>
      </c>
      <c r="F36" s="12">
        <v>3.55</v>
      </c>
      <c r="G36" s="14">
        <v>0.35257142857142859</v>
      </c>
      <c r="H36" s="3">
        <v>5719600</v>
      </c>
      <c r="I36" s="15">
        <f t="shared" si="7"/>
        <v>2.016567542857143</v>
      </c>
      <c r="J36" s="3"/>
      <c r="K36" s="3" t="s">
        <v>26</v>
      </c>
      <c r="L36" s="7">
        <f t="shared" si="8"/>
        <v>36131516.306378655</v>
      </c>
      <c r="M36" s="7">
        <f t="shared" si="9"/>
        <v>72263032.61275731</v>
      </c>
      <c r="N36" s="7">
        <f t="shared" si="10"/>
        <v>180657581.53189328</v>
      </c>
      <c r="P36" s="3" t="s">
        <v>26</v>
      </c>
      <c r="Q36" s="8">
        <f t="shared" si="11"/>
        <v>3.55</v>
      </c>
      <c r="R36" s="8">
        <f t="shared" si="12"/>
        <v>2.6624999999999996</v>
      </c>
      <c r="S36" s="8">
        <f t="shared" si="13"/>
        <v>1.7749999999999999</v>
      </c>
    </row>
    <row r="37" spans="1:19" x14ac:dyDescent="0.25">
      <c r="A37" s="3">
        <v>71</v>
      </c>
      <c r="B37" s="3" t="s">
        <v>104</v>
      </c>
      <c r="C37" s="3" t="s">
        <v>241</v>
      </c>
      <c r="D37" s="3" t="s">
        <v>65</v>
      </c>
      <c r="E37" s="13">
        <v>10195404131.452971</v>
      </c>
      <c r="F37" s="12">
        <v>2</v>
      </c>
      <c r="G37" s="14">
        <v>0.27200000000000002</v>
      </c>
      <c r="H37" s="3">
        <v>2107158</v>
      </c>
      <c r="I37" s="15">
        <f t="shared" si="7"/>
        <v>0.57314697599999997</v>
      </c>
      <c r="J37" s="3"/>
      <c r="K37" s="3" t="s">
        <v>104</v>
      </c>
      <c r="L37" s="7">
        <f t="shared" si="8"/>
        <v>50977020.657264851</v>
      </c>
      <c r="M37" s="7">
        <f t="shared" si="9"/>
        <v>101954041.3145297</v>
      </c>
      <c r="N37" s="7">
        <f t="shared" si="10"/>
        <v>254885103.28632426</v>
      </c>
      <c r="P37" s="3" t="s">
        <v>104</v>
      </c>
      <c r="Q37" s="8">
        <f t="shared" si="11"/>
        <v>2</v>
      </c>
      <c r="R37" s="8">
        <f t="shared" si="12"/>
        <v>1.5</v>
      </c>
      <c r="S37" s="8">
        <f t="shared" si="13"/>
        <v>1</v>
      </c>
    </row>
    <row r="38" spans="1:19" x14ac:dyDescent="0.25">
      <c r="A38" s="3">
        <v>82</v>
      </c>
      <c r="B38" s="3" t="s">
        <v>33</v>
      </c>
      <c r="C38" s="3" t="s">
        <v>252</v>
      </c>
      <c r="D38" s="3" t="s">
        <v>65</v>
      </c>
      <c r="E38" s="13">
        <v>7969618965.9007845</v>
      </c>
      <c r="F38" s="12">
        <v>3.8583333333333325</v>
      </c>
      <c r="G38" s="14">
        <v>0.2329</v>
      </c>
      <c r="H38" s="3">
        <v>3558566</v>
      </c>
      <c r="I38" s="15">
        <f t="shared" si="7"/>
        <v>0.82879002140000002</v>
      </c>
      <c r="J38" s="3"/>
      <c r="K38" s="3" t="s">
        <v>33</v>
      </c>
      <c r="L38" s="7">
        <f t="shared" si="8"/>
        <v>39848094.829503924</v>
      </c>
      <c r="M38" s="7">
        <f t="shared" si="9"/>
        <v>79696189.659007847</v>
      </c>
      <c r="N38" s="7">
        <f t="shared" si="10"/>
        <v>199240474.14751962</v>
      </c>
      <c r="P38" s="3" t="s">
        <v>33</v>
      </c>
      <c r="Q38" s="8">
        <f t="shared" si="11"/>
        <v>3.8583333333333325</v>
      </c>
      <c r="R38" s="8">
        <f t="shared" si="12"/>
        <v>2.8937499999999994</v>
      </c>
      <c r="S38" s="8">
        <f t="shared" si="13"/>
        <v>1.9291666666666663</v>
      </c>
    </row>
    <row r="39" spans="1:19" x14ac:dyDescent="0.25">
      <c r="A39" s="3">
        <v>84</v>
      </c>
      <c r="B39" s="3" t="s">
        <v>106</v>
      </c>
      <c r="C39" s="3" t="s">
        <v>254</v>
      </c>
      <c r="D39" s="3" t="s">
        <v>65</v>
      </c>
      <c r="E39" s="13">
        <v>4416083089.9920368</v>
      </c>
      <c r="F39" s="12">
        <v>2</v>
      </c>
      <c r="G39" s="14">
        <v>8.6800000000000002E-2</v>
      </c>
      <c r="H39" s="3">
        <v>621383</v>
      </c>
      <c r="I39" s="15">
        <f t="shared" si="7"/>
        <v>5.3936044400000001E-2</v>
      </c>
      <c r="J39" s="3"/>
      <c r="K39" s="3" t="s">
        <v>106</v>
      </c>
      <c r="L39" s="7">
        <f t="shared" si="8"/>
        <v>22080415.449960183</v>
      </c>
      <c r="M39" s="7">
        <f t="shared" si="9"/>
        <v>44160830.899920367</v>
      </c>
      <c r="N39" s="7">
        <f t="shared" si="10"/>
        <v>110402077.24980092</v>
      </c>
      <c r="P39" s="3" t="s">
        <v>106</v>
      </c>
      <c r="Q39" s="8">
        <f t="shared" si="11"/>
        <v>2</v>
      </c>
      <c r="R39" s="8">
        <f t="shared" si="12"/>
        <v>1.5</v>
      </c>
      <c r="S39" s="8">
        <f t="shared" si="13"/>
        <v>1</v>
      </c>
    </row>
    <row r="40" spans="1:19" x14ac:dyDescent="0.25">
      <c r="A40" s="3">
        <v>100</v>
      </c>
      <c r="B40" s="3" t="s">
        <v>108</v>
      </c>
      <c r="C40" s="3" t="s">
        <v>271</v>
      </c>
      <c r="D40" s="3" t="s">
        <v>65</v>
      </c>
      <c r="E40" s="13">
        <v>189638162013.27139</v>
      </c>
      <c r="F40" s="12">
        <v>2</v>
      </c>
      <c r="G40" s="14">
        <v>0.22700000000000001</v>
      </c>
      <c r="H40" s="3">
        <v>19981358</v>
      </c>
      <c r="I40" s="15">
        <f t="shared" si="7"/>
        <v>4.5357682659999998</v>
      </c>
      <c r="J40" s="3"/>
      <c r="K40" s="3" t="s">
        <v>108</v>
      </c>
      <c r="L40" s="7">
        <f t="shared" si="8"/>
        <v>948190810.06635702</v>
      </c>
      <c r="M40" s="7">
        <f t="shared" si="9"/>
        <v>1896381620.132714</v>
      </c>
      <c r="N40" s="7">
        <f t="shared" si="10"/>
        <v>4740954050.3317852</v>
      </c>
      <c r="P40" s="3" t="s">
        <v>108</v>
      </c>
      <c r="Q40" s="8">
        <f t="shared" si="11"/>
        <v>2</v>
      </c>
      <c r="R40" s="8">
        <f t="shared" si="12"/>
        <v>1.5</v>
      </c>
      <c r="S40" s="8">
        <f t="shared" si="13"/>
        <v>1</v>
      </c>
    </row>
    <row r="41" spans="1:19" x14ac:dyDescent="0.25">
      <c r="A41" s="3">
        <v>105</v>
      </c>
      <c r="B41" s="3" t="s">
        <v>109</v>
      </c>
      <c r="C41" s="3" t="s">
        <v>276</v>
      </c>
      <c r="D41" s="3" t="s">
        <v>65</v>
      </c>
      <c r="E41" s="13">
        <v>45519650911.413841</v>
      </c>
      <c r="F41" s="12">
        <v>2</v>
      </c>
      <c r="G41" s="14">
        <v>0.246</v>
      </c>
      <c r="H41" s="3">
        <v>7164132</v>
      </c>
      <c r="I41" s="15">
        <f t="shared" si="7"/>
        <v>1.7623764720000001</v>
      </c>
      <c r="J41" s="3"/>
      <c r="K41" s="3" t="s">
        <v>109</v>
      </c>
      <c r="L41" s="7">
        <f t="shared" si="8"/>
        <v>227598254.55706921</v>
      </c>
      <c r="M41" s="7">
        <f t="shared" si="9"/>
        <v>455196509.11413842</v>
      </c>
      <c r="N41" s="7">
        <f t="shared" si="10"/>
        <v>1137991272.785346</v>
      </c>
      <c r="P41" s="3" t="s">
        <v>109</v>
      </c>
      <c r="Q41" s="8">
        <f t="shared" si="11"/>
        <v>2</v>
      </c>
      <c r="R41" s="8">
        <f t="shared" si="12"/>
        <v>1.5</v>
      </c>
      <c r="S41" s="8">
        <f t="shared" si="13"/>
        <v>1</v>
      </c>
    </row>
    <row r="42" spans="1:19" x14ac:dyDescent="0.25">
      <c r="A42" s="3">
        <v>119</v>
      </c>
      <c r="B42" s="3" t="s">
        <v>53</v>
      </c>
      <c r="C42" s="3" t="s">
        <v>290</v>
      </c>
      <c r="D42" s="3" t="s">
        <v>65</v>
      </c>
      <c r="E42" s="13">
        <v>8508103455.5149689</v>
      </c>
      <c r="F42" s="12">
        <v>3.3083333333333327</v>
      </c>
      <c r="G42" s="14">
        <v>0.50150000000000006</v>
      </c>
      <c r="H42" s="3">
        <v>8207834</v>
      </c>
      <c r="I42" s="15">
        <f t="shared" si="7"/>
        <v>4.1162287510000004</v>
      </c>
      <c r="J42" s="3"/>
      <c r="K42" s="3" t="s">
        <v>53</v>
      </c>
      <c r="L42" s="7">
        <f t="shared" si="8"/>
        <v>42540517.277574845</v>
      </c>
      <c r="M42" s="7">
        <f t="shared" si="9"/>
        <v>85081034.555149689</v>
      </c>
      <c r="N42" s="7">
        <f t="shared" si="10"/>
        <v>212702586.38787425</v>
      </c>
      <c r="P42" s="3" t="s">
        <v>53</v>
      </c>
      <c r="Q42" s="8">
        <f t="shared" si="11"/>
        <v>3.3083333333333327</v>
      </c>
      <c r="R42" s="8">
        <f t="shared" si="12"/>
        <v>2.4812499999999993</v>
      </c>
      <c r="S42" s="8">
        <f t="shared" si="13"/>
        <v>1.6541666666666663</v>
      </c>
    </row>
    <row r="43" spans="1:19" x14ac:dyDescent="0.25">
      <c r="A43" s="3">
        <v>126</v>
      </c>
      <c r="B43" s="3" t="s">
        <v>111</v>
      </c>
      <c r="C43" s="3" t="s">
        <v>297</v>
      </c>
      <c r="D43" s="3" t="s">
        <v>65</v>
      </c>
      <c r="E43" s="13">
        <v>822135183159.99585</v>
      </c>
      <c r="F43" s="12">
        <v>2</v>
      </c>
      <c r="G43" s="14">
        <v>8.7800000000000003E-2</v>
      </c>
      <c r="H43" s="3">
        <v>74932641</v>
      </c>
      <c r="I43" s="15">
        <f t="shared" si="7"/>
        <v>6.5790858798</v>
      </c>
      <c r="J43" s="3"/>
      <c r="K43" s="3" t="s">
        <v>111</v>
      </c>
      <c r="L43" s="7">
        <f t="shared" si="8"/>
        <v>4110675915.7999792</v>
      </c>
      <c r="M43" s="7">
        <f t="shared" si="9"/>
        <v>8221351831.5999584</v>
      </c>
      <c r="N43" s="7">
        <f t="shared" si="10"/>
        <v>20553379578.999897</v>
      </c>
      <c r="P43" s="3" t="s">
        <v>111</v>
      </c>
      <c r="Q43" s="8">
        <f t="shared" si="11"/>
        <v>2</v>
      </c>
      <c r="R43" s="8">
        <f t="shared" si="12"/>
        <v>1.5</v>
      </c>
      <c r="S43" s="8">
        <f t="shared" si="13"/>
        <v>1</v>
      </c>
    </row>
    <row r="44" spans="1:19" x14ac:dyDescent="0.25">
      <c r="A44" s="3">
        <v>127</v>
      </c>
      <c r="B44" s="3" t="s">
        <v>113</v>
      </c>
      <c r="C44" s="3" t="s">
        <v>298</v>
      </c>
      <c r="D44" s="3" t="s">
        <v>65</v>
      </c>
      <c r="E44" s="13">
        <v>41850877192.982452</v>
      </c>
      <c r="F44" s="12">
        <v>2</v>
      </c>
      <c r="G44" s="14">
        <v>0.3</v>
      </c>
      <c r="H44" s="3">
        <v>5240072</v>
      </c>
      <c r="I44" s="15">
        <f t="shared" si="7"/>
        <v>1.5720215999999998</v>
      </c>
      <c r="J44" s="3"/>
      <c r="K44" s="3" t="s">
        <v>113</v>
      </c>
      <c r="L44" s="7">
        <f t="shared" si="8"/>
        <v>209254385.96491227</v>
      </c>
      <c r="M44" s="7">
        <f t="shared" si="9"/>
        <v>418508771.92982453</v>
      </c>
      <c r="N44" s="7">
        <f t="shared" si="10"/>
        <v>1046271929.8245614</v>
      </c>
      <c r="P44" s="3" t="s">
        <v>113</v>
      </c>
      <c r="Q44" s="8">
        <f t="shared" si="11"/>
        <v>2</v>
      </c>
      <c r="R44" s="8">
        <f t="shared" si="12"/>
        <v>1.5</v>
      </c>
      <c r="S44" s="8">
        <f t="shared" si="13"/>
        <v>1</v>
      </c>
    </row>
    <row r="45" spans="1:19" x14ac:dyDescent="0.25">
      <c r="A45" s="3">
        <v>130</v>
      </c>
      <c r="B45" s="3" t="s">
        <v>114</v>
      </c>
      <c r="C45" s="3" t="s">
        <v>301</v>
      </c>
      <c r="D45" s="3" t="s">
        <v>65</v>
      </c>
      <c r="E45" s="13">
        <v>177430609756.09756</v>
      </c>
      <c r="F45" s="12">
        <v>2</v>
      </c>
      <c r="G45" s="14">
        <v>8.5300000000000001E-2</v>
      </c>
      <c r="H45" s="3">
        <v>45489600</v>
      </c>
      <c r="I45" s="15">
        <f t="shared" si="7"/>
        <v>3.8802628800000001</v>
      </c>
      <c r="J45" s="3"/>
      <c r="K45" s="3" t="s">
        <v>114</v>
      </c>
      <c r="L45" s="7">
        <f t="shared" si="8"/>
        <v>887153048.7804879</v>
      </c>
      <c r="M45" s="7">
        <f t="shared" si="9"/>
        <v>1774306097.5609758</v>
      </c>
      <c r="N45" s="7">
        <f t="shared" si="10"/>
        <v>4435765243.9024391</v>
      </c>
      <c r="P45" s="3" t="s">
        <v>114</v>
      </c>
      <c r="Q45" s="8">
        <f t="shared" si="11"/>
        <v>2</v>
      </c>
      <c r="R45" s="8">
        <f t="shared" si="12"/>
        <v>1.5</v>
      </c>
      <c r="S45" s="8">
        <f t="shared" si="13"/>
        <v>1</v>
      </c>
    </row>
    <row r="46" spans="1:19" x14ac:dyDescent="0.25">
      <c r="A46" s="3">
        <v>131</v>
      </c>
      <c r="B46" s="3" t="s">
        <v>115</v>
      </c>
      <c r="C46" s="3" t="s">
        <v>302</v>
      </c>
      <c r="D46" s="3" t="s">
        <v>65</v>
      </c>
      <c r="E46" s="13">
        <v>56795656324.582336</v>
      </c>
      <c r="F46" s="12">
        <v>3.3833333333333324</v>
      </c>
      <c r="G46" s="14">
        <v>0.16850000000000001</v>
      </c>
      <c r="H46" s="3">
        <v>30243200</v>
      </c>
      <c r="I46" s="15">
        <f t="shared" si="7"/>
        <v>5.0959792000000004</v>
      </c>
      <c r="J46" s="3"/>
      <c r="K46" s="3" t="s">
        <v>115</v>
      </c>
      <c r="L46" s="7">
        <f t="shared" si="8"/>
        <v>283978281.62291169</v>
      </c>
      <c r="M46" s="7">
        <f t="shared" si="9"/>
        <v>567956563.24582338</v>
      </c>
      <c r="N46" s="7">
        <f t="shared" si="10"/>
        <v>1419891408.1145585</v>
      </c>
      <c r="P46" s="3" t="s">
        <v>115</v>
      </c>
      <c r="Q46" s="8">
        <f t="shared" si="11"/>
        <v>3.3833333333333324</v>
      </c>
      <c r="R46" s="8">
        <f t="shared" si="12"/>
        <v>2.5374999999999992</v>
      </c>
      <c r="S46" s="8">
        <f t="shared" si="13"/>
        <v>1.6916666666666662</v>
      </c>
    </row>
    <row r="47" spans="1:19" x14ac:dyDescent="0.25">
      <c r="A47" s="3">
        <v>6</v>
      </c>
      <c r="B47" s="3" t="s">
        <v>116</v>
      </c>
      <c r="C47" s="3" t="s">
        <v>176</v>
      </c>
      <c r="D47" s="3" t="s">
        <v>66</v>
      </c>
      <c r="E47" s="13">
        <v>609888971036.19568</v>
      </c>
      <c r="F47" s="12">
        <v>2</v>
      </c>
      <c r="G47" s="14">
        <v>0.3</v>
      </c>
      <c r="H47" s="3">
        <v>41446246</v>
      </c>
      <c r="I47" s="15">
        <f t="shared" si="7"/>
        <v>12.433873799999999</v>
      </c>
      <c r="J47" s="3"/>
      <c r="K47" s="3" t="s">
        <v>116</v>
      </c>
      <c r="L47" s="7">
        <f t="shared" si="8"/>
        <v>3049444855.1809783</v>
      </c>
      <c r="M47" s="7">
        <f t="shared" si="9"/>
        <v>6098889710.3619566</v>
      </c>
      <c r="N47" s="7">
        <f t="shared" si="10"/>
        <v>15247224275.904892</v>
      </c>
      <c r="P47" s="3" t="s">
        <v>116</v>
      </c>
      <c r="Q47" s="8">
        <f t="shared" si="11"/>
        <v>2</v>
      </c>
      <c r="R47" s="8">
        <f t="shared" si="12"/>
        <v>1.5</v>
      </c>
      <c r="S47" s="8">
        <f t="shared" si="13"/>
        <v>1</v>
      </c>
    </row>
    <row r="48" spans="1:19" x14ac:dyDescent="0.25">
      <c r="A48" s="3">
        <v>11</v>
      </c>
      <c r="B48" s="3" t="s">
        <v>118</v>
      </c>
      <c r="C48" s="3" t="s">
        <v>181</v>
      </c>
      <c r="D48" s="3" t="s">
        <v>66</v>
      </c>
      <c r="E48" s="13">
        <v>1624294250</v>
      </c>
      <c r="F48" s="12">
        <v>2</v>
      </c>
      <c r="G48" s="14">
        <v>0.41</v>
      </c>
      <c r="H48" s="3">
        <v>331900</v>
      </c>
      <c r="I48" s="15">
        <f t="shared" si="7"/>
        <v>0.13607900000000001</v>
      </c>
      <c r="J48" s="3"/>
      <c r="K48" s="3" t="s">
        <v>118</v>
      </c>
      <c r="L48" s="7">
        <f t="shared" si="8"/>
        <v>8121471.25</v>
      </c>
      <c r="M48" s="7">
        <f t="shared" si="9"/>
        <v>16242942.5</v>
      </c>
      <c r="N48" s="7">
        <f t="shared" si="10"/>
        <v>40607356.25</v>
      </c>
      <c r="P48" s="3" t="s">
        <v>118</v>
      </c>
      <c r="Q48" s="8">
        <f t="shared" si="11"/>
        <v>2</v>
      </c>
      <c r="R48" s="8">
        <f t="shared" si="12"/>
        <v>1.5</v>
      </c>
      <c r="S48" s="8">
        <f t="shared" si="13"/>
        <v>1</v>
      </c>
    </row>
    <row r="49" spans="1:19" x14ac:dyDescent="0.25">
      <c r="A49" s="3">
        <v>14</v>
      </c>
      <c r="B49" s="3" t="s">
        <v>10</v>
      </c>
      <c r="C49" s="3" t="s">
        <v>184</v>
      </c>
      <c r="D49" s="3" t="s">
        <v>66</v>
      </c>
      <c r="E49" s="13">
        <v>30601157742.402313</v>
      </c>
      <c r="F49" s="12">
        <v>3.5583333333333327</v>
      </c>
      <c r="G49" s="14">
        <v>0.56748440714285708</v>
      </c>
      <c r="H49" s="3">
        <v>10671200</v>
      </c>
      <c r="I49" s="15">
        <f t="shared" si="7"/>
        <v>6.0557396055028567</v>
      </c>
      <c r="J49" s="3"/>
      <c r="K49" s="3" t="s">
        <v>10</v>
      </c>
      <c r="L49" s="7">
        <f t="shared" si="8"/>
        <v>153005788.71201158</v>
      </c>
      <c r="M49" s="7">
        <f t="shared" si="9"/>
        <v>306011577.42402315</v>
      </c>
      <c r="N49" s="7">
        <f t="shared" si="10"/>
        <v>765028943.56005788</v>
      </c>
      <c r="P49" s="3" t="s">
        <v>10</v>
      </c>
      <c r="Q49" s="8">
        <f t="shared" si="11"/>
        <v>3.5583333333333327</v>
      </c>
      <c r="R49" s="8">
        <f t="shared" si="12"/>
        <v>2.6687499999999993</v>
      </c>
      <c r="S49" s="8">
        <f t="shared" si="13"/>
        <v>1.7791666666666663</v>
      </c>
    </row>
    <row r="50" spans="1:19" x14ac:dyDescent="0.25">
      <c r="A50" s="3">
        <v>17</v>
      </c>
      <c r="B50" s="3" t="s">
        <v>120</v>
      </c>
      <c r="C50" s="3" t="s">
        <v>187</v>
      </c>
      <c r="D50" s="3" t="s">
        <v>66</v>
      </c>
      <c r="E50" s="13">
        <v>2245673032353.7593</v>
      </c>
      <c r="F50" s="12">
        <v>2</v>
      </c>
      <c r="G50" s="14">
        <v>0.1479</v>
      </c>
      <c r="H50" s="3">
        <v>200361925</v>
      </c>
      <c r="I50" s="15">
        <f t="shared" si="7"/>
        <v>29.633528707499998</v>
      </c>
      <c r="J50" s="3"/>
      <c r="K50" s="3" t="s">
        <v>120</v>
      </c>
      <c r="L50" s="7">
        <f t="shared" si="8"/>
        <v>11228365161.768797</v>
      </c>
      <c r="M50" s="7">
        <f t="shared" si="9"/>
        <v>22456730323.537594</v>
      </c>
      <c r="N50" s="7">
        <f t="shared" si="10"/>
        <v>56141825808.843987</v>
      </c>
      <c r="P50" s="3" t="s">
        <v>120</v>
      </c>
      <c r="Q50" s="8">
        <f t="shared" si="11"/>
        <v>2</v>
      </c>
      <c r="R50" s="8">
        <f t="shared" si="12"/>
        <v>1.5</v>
      </c>
      <c r="S50" s="8">
        <f t="shared" si="13"/>
        <v>1</v>
      </c>
    </row>
    <row r="51" spans="1:19" x14ac:dyDescent="0.25">
      <c r="A51" s="3">
        <v>27</v>
      </c>
      <c r="B51" s="3" t="s">
        <v>122</v>
      </c>
      <c r="C51" s="3" t="s">
        <v>197</v>
      </c>
      <c r="D51" s="3" t="s">
        <v>66</v>
      </c>
      <c r="E51" s="13">
        <v>378415326790.08124</v>
      </c>
      <c r="F51" s="12">
        <v>2</v>
      </c>
      <c r="G51" s="14">
        <v>0.3866</v>
      </c>
      <c r="H51" s="3">
        <v>48321405</v>
      </c>
      <c r="I51" s="15">
        <f t="shared" si="7"/>
        <v>18.681055173000001</v>
      </c>
      <c r="J51" s="3"/>
      <c r="K51" s="3" t="s">
        <v>122</v>
      </c>
      <c r="L51" s="7">
        <f t="shared" si="8"/>
        <v>1892076633.9504063</v>
      </c>
      <c r="M51" s="7">
        <f t="shared" si="9"/>
        <v>3784153267.9008126</v>
      </c>
      <c r="N51" s="7">
        <f t="shared" si="10"/>
        <v>9460383169.7520313</v>
      </c>
      <c r="P51" s="3" t="s">
        <v>122</v>
      </c>
      <c r="Q51" s="8">
        <f t="shared" si="11"/>
        <v>2</v>
      </c>
      <c r="R51" s="8">
        <f t="shared" si="12"/>
        <v>1.5</v>
      </c>
      <c r="S51" s="8">
        <f t="shared" si="13"/>
        <v>1</v>
      </c>
    </row>
    <row r="52" spans="1:19" x14ac:dyDescent="0.25">
      <c r="A52" s="3">
        <v>31</v>
      </c>
      <c r="B52" s="3" t="s">
        <v>124</v>
      </c>
      <c r="C52" s="3" t="s">
        <v>201</v>
      </c>
      <c r="D52" s="3" t="s">
        <v>66</v>
      </c>
      <c r="E52" s="13">
        <v>49621089476.131668</v>
      </c>
      <c r="F52" s="12">
        <v>2</v>
      </c>
      <c r="G52" s="14">
        <v>0.21049999999999999</v>
      </c>
      <c r="H52" s="3">
        <v>4872166</v>
      </c>
      <c r="I52" s="15">
        <f t="shared" si="7"/>
        <v>1.0255909429999999</v>
      </c>
      <c r="J52" s="3"/>
      <c r="K52" s="3" t="s">
        <v>124</v>
      </c>
      <c r="L52" s="7">
        <f t="shared" si="8"/>
        <v>248105447.38065836</v>
      </c>
      <c r="M52" s="7">
        <f t="shared" si="9"/>
        <v>496210894.76131672</v>
      </c>
      <c r="N52" s="7">
        <f t="shared" si="10"/>
        <v>1240527236.9032917</v>
      </c>
      <c r="P52" s="3" t="s">
        <v>124</v>
      </c>
      <c r="Q52" s="8">
        <f t="shared" si="11"/>
        <v>2</v>
      </c>
      <c r="R52" s="8">
        <f t="shared" si="12"/>
        <v>1.5</v>
      </c>
      <c r="S52" s="8">
        <f t="shared" si="13"/>
        <v>1</v>
      </c>
    </row>
    <row r="53" spans="1:19" x14ac:dyDescent="0.25">
      <c r="A53" s="3">
        <v>33</v>
      </c>
      <c r="B53" s="3" t="s">
        <v>126</v>
      </c>
      <c r="C53" s="3" t="s">
        <v>203</v>
      </c>
      <c r="D53" s="3" t="s">
        <v>66</v>
      </c>
      <c r="E53" s="13">
        <v>72000000000</v>
      </c>
      <c r="F53" s="12">
        <v>2</v>
      </c>
      <c r="G53" s="14">
        <v>0.39589999999999997</v>
      </c>
      <c r="H53" s="3">
        <v>11265629</v>
      </c>
      <c r="I53" s="15">
        <f t="shared" si="7"/>
        <v>4.4600625210999993</v>
      </c>
      <c r="J53" s="3"/>
      <c r="K53" s="3" t="s">
        <v>126</v>
      </c>
      <c r="L53" s="7">
        <f t="shared" si="8"/>
        <v>360000000</v>
      </c>
      <c r="M53" s="7">
        <f t="shared" si="9"/>
        <v>720000000</v>
      </c>
      <c r="N53" s="7">
        <f t="shared" si="10"/>
        <v>1800000000</v>
      </c>
      <c r="P53" s="3" t="s">
        <v>126</v>
      </c>
      <c r="Q53" s="8">
        <f t="shared" si="11"/>
        <v>2</v>
      </c>
      <c r="R53" s="8">
        <f t="shared" si="12"/>
        <v>1.5</v>
      </c>
      <c r="S53" s="8">
        <f t="shared" si="13"/>
        <v>1</v>
      </c>
    </row>
    <row r="54" spans="1:19" x14ac:dyDescent="0.25">
      <c r="A54" s="3">
        <v>35</v>
      </c>
      <c r="B54" s="3" t="s">
        <v>128</v>
      </c>
      <c r="C54" s="3" t="s">
        <v>205</v>
      </c>
      <c r="D54" s="3" t="s">
        <v>66</v>
      </c>
      <c r="E54" s="13">
        <v>516666666.66666663</v>
      </c>
      <c r="F54" s="12">
        <v>3.7666666666666653</v>
      </c>
      <c r="G54" s="14">
        <v>0.28999999999999998</v>
      </c>
      <c r="H54" s="3">
        <v>72003</v>
      </c>
      <c r="I54" s="15">
        <f t="shared" si="7"/>
        <v>2.0880869999999999E-2</v>
      </c>
      <c r="J54" s="3"/>
      <c r="K54" s="3" t="s">
        <v>128</v>
      </c>
      <c r="L54" s="7">
        <f t="shared" si="8"/>
        <v>2583333.333333333</v>
      </c>
      <c r="M54" s="7">
        <f t="shared" si="9"/>
        <v>5166666.666666666</v>
      </c>
      <c r="N54" s="7">
        <f t="shared" si="10"/>
        <v>12916666.666666666</v>
      </c>
      <c r="P54" s="3" t="s">
        <v>128</v>
      </c>
      <c r="Q54" s="8">
        <f t="shared" si="11"/>
        <v>3.7666666666666653</v>
      </c>
      <c r="R54" s="8">
        <f t="shared" si="12"/>
        <v>2.8249999999999988</v>
      </c>
      <c r="S54" s="8">
        <f t="shared" si="13"/>
        <v>1.8833333333333326</v>
      </c>
    </row>
    <row r="55" spans="1:19" x14ac:dyDescent="0.25">
      <c r="A55" s="3">
        <v>36</v>
      </c>
      <c r="B55" s="3" t="s">
        <v>130</v>
      </c>
      <c r="C55" s="3" t="s">
        <v>206</v>
      </c>
      <c r="D55" s="3" t="s">
        <v>66</v>
      </c>
      <c r="E55" s="13">
        <v>61163676804.546623</v>
      </c>
      <c r="F55" s="12">
        <v>2</v>
      </c>
      <c r="G55" s="14">
        <v>0.43569999999999998</v>
      </c>
      <c r="H55" s="3">
        <v>10403761</v>
      </c>
      <c r="I55" s="15">
        <f t="shared" si="7"/>
        <v>4.5329186676999997</v>
      </c>
      <c r="J55" s="3"/>
      <c r="K55" s="3" t="s">
        <v>130</v>
      </c>
      <c r="L55" s="7">
        <f t="shared" si="8"/>
        <v>305818384.02273315</v>
      </c>
      <c r="M55" s="7">
        <f t="shared" si="9"/>
        <v>611636768.0454663</v>
      </c>
      <c r="N55" s="7">
        <f t="shared" si="10"/>
        <v>1529091920.1136656</v>
      </c>
      <c r="P55" s="3" t="s">
        <v>130</v>
      </c>
      <c r="Q55" s="8">
        <f t="shared" si="11"/>
        <v>2</v>
      </c>
      <c r="R55" s="8">
        <f t="shared" si="12"/>
        <v>1.5</v>
      </c>
      <c r="S55" s="8">
        <f t="shared" si="13"/>
        <v>1</v>
      </c>
    </row>
    <row r="56" spans="1:19" x14ac:dyDescent="0.25">
      <c r="A56" s="3">
        <v>37</v>
      </c>
      <c r="B56" s="3" t="s">
        <v>132</v>
      </c>
      <c r="C56" s="3" t="s">
        <v>207</v>
      </c>
      <c r="D56" s="3" t="s">
        <v>66</v>
      </c>
      <c r="E56" s="13">
        <v>94472679000</v>
      </c>
      <c r="F56" s="12">
        <v>2</v>
      </c>
      <c r="G56" s="14">
        <v>0.34649999999999997</v>
      </c>
      <c r="H56" s="3">
        <v>15737878</v>
      </c>
      <c r="I56" s="15">
        <f t="shared" si="7"/>
        <v>5.4531747270000004</v>
      </c>
      <c r="J56" s="3"/>
      <c r="K56" s="3" t="s">
        <v>132</v>
      </c>
      <c r="L56" s="7">
        <f t="shared" si="8"/>
        <v>472363395</v>
      </c>
      <c r="M56" s="7">
        <f t="shared" si="9"/>
        <v>944726790</v>
      </c>
      <c r="N56" s="7">
        <f t="shared" si="10"/>
        <v>2361816975</v>
      </c>
      <c r="P56" s="3" t="s">
        <v>132</v>
      </c>
      <c r="Q56" s="8">
        <f t="shared" si="11"/>
        <v>2</v>
      </c>
      <c r="R56" s="8">
        <f t="shared" si="12"/>
        <v>1.5</v>
      </c>
      <c r="S56" s="8">
        <f t="shared" si="13"/>
        <v>1</v>
      </c>
    </row>
    <row r="57" spans="1:19" x14ac:dyDescent="0.25">
      <c r="A57" s="3">
        <v>39</v>
      </c>
      <c r="B57" s="3" t="s">
        <v>134</v>
      </c>
      <c r="C57" s="3" t="s">
        <v>209</v>
      </c>
      <c r="D57" s="3" t="s">
        <v>66</v>
      </c>
      <c r="E57" s="13">
        <v>24259100000</v>
      </c>
      <c r="F57" s="12">
        <v>2</v>
      </c>
      <c r="G57" s="14">
        <v>0.35499999999999998</v>
      </c>
      <c r="H57" s="3">
        <v>6340454</v>
      </c>
      <c r="I57" s="15">
        <f t="shared" si="7"/>
        <v>2.2508611699999999</v>
      </c>
      <c r="J57" s="3"/>
      <c r="K57" s="3" t="s">
        <v>134</v>
      </c>
      <c r="L57" s="7">
        <f t="shared" si="8"/>
        <v>121295500</v>
      </c>
      <c r="M57" s="7">
        <f t="shared" si="9"/>
        <v>242591000</v>
      </c>
      <c r="N57" s="7">
        <f t="shared" si="10"/>
        <v>606477500</v>
      </c>
      <c r="P57" s="3" t="s">
        <v>134</v>
      </c>
      <c r="Q57" s="8">
        <f t="shared" si="11"/>
        <v>2</v>
      </c>
      <c r="R57" s="8">
        <f t="shared" si="12"/>
        <v>1.5</v>
      </c>
      <c r="S57" s="8">
        <f t="shared" si="13"/>
        <v>1</v>
      </c>
    </row>
    <row r="58" spans="1:19" x14ac:dyDescent="0.25">
      <c r="A58" s="3">
        <v>47</v>
      </c>
      <c r="B58" s="3" t="s">
        <v>136</v>
      </c>
      <c r="C58" s="3" t="s">
        <v>217</v>
      </c>
      <c r="D58" s="3" t="s">
        <v>66</v>
      </c>
      <c r="E58" s="13">
        <v>835581688.9467988</v>
      </c>
      <c r="F58" s="12">
        <v>3.54266666666667</v>
      </c>
      <c r="G58" s="14">
        <v>0.38</v>
      </c>
      <c r="H58" s="3">
        <v>105897</v>
      </c>
      <c r="I58" s="15">
        <f t="shared" si="7"/>
        <v>4.0240860000000003E-2</v>
      </c>
      <c r="J58" s="3"/>
      <c r="K58" s="3" t="s">
        <v>136</v>
      </c>
      <c r="L58" s="7">
        <f t="shared" si="8"/>
        <v>4177908.4447339941</v>
      </c>
      <c r="M58" s="7">
        <f t="shared" si="9"/>
        <v>8355816.8894679882</v>
      </c>
      <c r="N58" s="7">
        <f t="shared" si="10"/>
        <v>20889542.223669972</v>
      </c>
      <c r="P58" s="3" t="s">
        <v>136</v>
      </c>
      <c r="Q58" s="8">
        <f t="shared" si="11"/>
        <v>3.54266666666667</v>
      </c>
      <c r="R58" s="8">
        <f t="shared" si="12"/>
        <v>2.6570000000000027</v>
      </c>
      <c r="S58" s="8">
        <f t="shared" si="13"/>
        <v>1.771333333333335</v>
      </c>
    </row>
    <row r="59" spans="1:19" x14ac:dyDescent="0.25">
      <c r="A59" s="3">
        <v>48</v>
      </c>
      <c r="B59" s="3" t="s">
        <v>138</v>
      </c>
      <c r="C59" s="3" t="s">
        <v>218</v>
      </c>
      <c r="D59" s="3" t="s">
        <v>66</v>
      </c>
      <c r="E59" s="13">
        <v>53796709474.595253</v>
      </c>
      <c r="F59" s="12">
        <v>2</v>
      </c>
      <c r="G59" s="14">
        <v>0.52349999999999997</v>
      </c>
      <c r="H59" s="3">
        <v>15468203</v>
      </c>
      <c r="I59" s="15">
        <f t="shared" si="7"/>
        <v>8.0976042704999998</v>
      </c>
      <c r="J59" s="3"/>
      <c r="K59" s="3" t="s">
        <v>138</v>
      </c>
      <c r="L59" s="7">
        <f t="shared" si="8"/>
        <v>268983547.37297624</v>
      </c>
      <c r="M59" s="7">
        <f t="shared" si="9"/>
        <v>537967094.74595249</v>
      </c>
      <c r="N59" s="7">
        <f t="shared" si="10"/>
        <v>1344917736.8648815</v>
      </c>
      <c r="P59" s="3" t="s">
        <v>138</v>
      </c>
      <c r="Q59" s="8">
        <f t="shared" si="11"/>
        <v>2</v>
      </c>
      <c r="R59" s="8">
        <f t="shared" si="12"/>
        <v>1.5</v>
      </c>
      <c r="S59" s="8">
        <f t="shared" si="13"/>
        <v>1</v>
      </c>
    </row>
    <row r="60" spans="1:19" x14ac:dyDescent="0.25">
      <c r="A60" s="3">
        <v>51</v>
      </c>
      <c r="B60" s="3" t="s">
        <v>117</v>
      </c>
      <c r="C60" s="3" t="s">
        <v>221</v>
      </c>
      <c r="D60" s="3" t="s">
        <v>66</v>
      </c>
      <c r="E60" s="13">
        <v>2990128820.9798341</v>
      </c>
      <c r="F60" s="12">
        <v>3.35</v>
      </c>
      <c r="G60" s="14">
        <v>0.35</v>
      </c>
      <c r="H60" s="3">
        <v>799613</v>
      </c>
      <c r="I60" s="15">
        <f t="shared" si="7"/>
        <v>0.27986454999999999</v>
      </c>
      <c r="J60" s="3"/>
      <c r="K60" s="3" t="s">
        <v>117</v>
      </c>
      <c r="L60" s="7">
        <f t="shared" si="8"/>
        <v>14950644.10489917</v>
      </c>
      <c r="M60" s="7">
        <f t="shared" si="9"/>
        <v>29901288.20979834</v>
      </c>
      <c r="N60" s="7">
        <f t="shared" si="10"/>
        <v>74753220.524495855</v>
      </c>
      <c r="P60" s="3" t="s">
        <v>117</v>
      </c>
      <c r="Q60" s="8">
        <f t="shared" si="11"/>
        <v>3.35</v>
      </c>
      <c r="R60" s="8">
        <f t="shared" si="12"/>
        <v>2.5125000000000002</v>
      </c>
      <c r="S60" s="8">
        <f t="shared" si="13"/>
        <v>1.675</v>
      </c>
    </row>
    <row r="61" spans="1:19" x14ac:dyDescent="0.25">
      <c r="A61" s="3">
        <v>52</v>
      </c>
      <c r="B61" s="3" t="s">
        <v>119</v>
      </c>
      <c r="C61" s="3" t="s">
        <v>222</v>
      </c>
      <c r="D61" s="3" t="s">
        <v>66</v>
      </c>
      <c r="E61" s="13">
        <v>8459326659.7565689</v>
      </c>
      <c r="F61" s="12">
        <v>2.8333333333333348</v>
      </c>
      <c r="G61" s="14">
        <v>0.58499999999999996</v>
      </c>
      <c r="H61" s="3">
        <v>10317461</v>
      </c>
      <c r="I61" s="15">
        <f t="shared" si="7"/>
        <v>6.0357146849999994</v>
      </c>
      <c r="J61" s="3"/>
      <c r="K61" s="3" t="s">
        <v>119</v>
      </c>
      <c r="L61" s="7">
        <f t="shared" si="8"/>
        <v>42296633.298782848</v>
      </c>
      <c r="M61" s="7">
        <f t="shared" si="9"/>
        <v>84593266.597565696</v>
      </c>
      <c r="N61" s="7">
        <f t="shared" si="10"/>
        <v>211483166.49391425</v>
      </c>
      <c r="P61" s="3" t="s">
        <v>119</v>
      </c>
      <c r="Q61" s="8">
        <f t="shared" si="11"/>
        <v>2.8333333333333348</v>
      </c>
      <c r="R61" s="8">
        <f t="shared" si="12"/>
        <v>2.1250000000000009</v>
      </c>
      <c r="S61" s="8">
        <f t="shared" si="13"/>
        <v>1.4166666666666674</v>
      </c>
    </row>
    <row r="62" spans="1:19" s="3" customFormat="1" x14ac:dyDescent="0.25">
      <c r="A62" s="3">
        <v>53</v>
      </c>
      <c r="B62" s="3" t="s">
        <v>23</v>
      </c>
      <c r="C62" s="3" t="s">
        <v>223</v>
      </c>
      <c r="D62" s="3" t="s">
        <v>66</v>
      </c>
      <c r="E62" s="13">
        <v>18550026034.758862</v>
      </c>
      <c r="F62" s="12">
        <v>3.3266666666666702</v>
      </c>
      <c r="G62" s="14">
        <v>0.61729999999999996</v>
      </c>
      <c r="H62" s="3">
        <v>8097688</v>
      </c>
      <c r="I62" s="15">
        <f t="shared" si="7"/>
        <v>4.9987028023999995</v>
      </c>
      <c r="K62" s="3" t="s">
        <v>23</v>
      </c>
      <c r="L62" s="7">
        <f t="shared" si="8"/>
        <v>92750130.173794314</v>
      </c>
      <c r="M62" s="7">
        <f t="shared" si="9"/>
        <v>185500260.34758863</v>
      </c>
      <c r="N62" s="7">
        <f t="shared" si="10"/>
        <v>463750650.86897159</v>
      </c>
      <c r="P62" s="3" t="s">
        <v>23</v>
      </c>
      <c r="Q62" s="8">
        <f t="shared" si="11"/>
        <v>3.3266666666666702</v>
      </c>
      <c r="R62" s="8">
        <f t="shared" si="12"/>
        <v>2.4950000000000028</v>
      </c>
      <c r="S62" s="8">
        <f t="shared" si="13"/>
        <v>1.6633333333333351</v>
      </c>
    </row>
    <row r="63" spans="1:19" s="3" customFormat="1" x14ac:dyDescent="0.25">
      <c r="A63" s="3">
        <v>58</v>
      </c>
      <c r="B63" s="3" t="s">
        <v>121</v>
      </c>
      <c r="C63" s="3" t="s">
        <v>228</v>
      </c>
      <c r="D63" s="3" t="s">
        <v>66</v>
      </c>
      <c r="E63" s="13">
        <v>14362262584.907787</v>
      </c>
      <c r="F63" s="12">
        <v>2</v>
      </c>
      <c r="G63" s="14">
        <v>0.15279999999999999</v>
      </c>
      <c r="H63" s="3">
        <v>2714734</v>
      </c>
      <c r="I63" s="15">
        <f t="shared" si="7"/>
        <v>0.41481135520000001</v>
      </c>
      <c r="K63" s="3" t="s">
        <v>121</v>
      </c>
      <c r="L63" s="7">
        <f t="shared" si="8"/>
        <v>71811312.92453894</v>
      </c>
      <c r="M63" s="7">
        <f t="shared" si="9"/>
        <v>143622625.84907788</v>
      </c>
      <c r="N63" s="7">
        <f t="shared" si="10"/>
        <v>359056564.62269473</v>
      </c>
      <c r="P63" s="3" t="s">
        <v>121</v>
      </c>
      <c r="Q63" s="8">
        <f t="shared" si="11"/>
        <v>2</v>
      </c>
      <c r="R63" s="8">
        <f t="shared" si="12"/>
        <v>1.5</v>
      </c>
      <c r="S63" s="8">
        <f t="shared" si="13"/>
        <v>1</v>
      </c>
    </row>
    <row r="64" spans="1:19" s="3" customFormat="1" x14ac:dyDescent="0.25">
      <c r="A64" s="3">
        <v>80</v>
      </c>
      <c r="B64" s="3" t="s">
        <v>123</v>
      </c>
      <c r="C64" s="3" t="s">
        <v>250</v>
      </c>
      <c r="D64" s="3" t="s">
        <v>66</v>
      </c>
      <c r="E64" s="13">
        <v>1260914660977.1375</v>
      </c>
      <c r="F64" s="12">
        <v>2</v>
      </c>
      <c r="G64" s="14">
        <v>0.48049999999999998</v>
      </c>
      <c r="H64" s="3">
        <v>122332399</v>
      </c>
      <c r="I64" s="15">
        <f t="shared" si="7"/>
        <v>58.780717719499997</v>
      </c>
      <c r="K64" s="3" t="s">
        <v>123</v>
      </c>
      <c r="L64" s="7">
        <f t="shared" si="8"/>
        <v>6304573304.8856878</v>
      </c>
      <c r="M64" s="7">
        <f t="shared" si="9"/>
        <v>12609146609.771376</v>
      </c>
      <c r="N64" s="7">
        <f t="shared" si="10"/>
        <v>31522866524.428436</v>
      </c>
      <c r="P64" s="3" t="s">
        <v>123</v>
      </c>
      <c r="Q64" s="8">
        <f t="shared" si="11"/>
        <v>2</v>
      </c>
      <c r="R64" s="8">
        <f t="shared" si="12"/>
        <v>1.5</v>
      </c>
      <c r="S64" s="8">
        <f t="shared" si="13"/>
        <v>1</v>
      </c>
    </row>
    <row r="65" spans="1:19" s="3" customFormat="1" x14ac:dyDescent="0.25">
      <c r="A65" s="3">
        <v>90</v>
      </c>
      <c r="B65" s="3" t="s">
        <v>125</v>
      </c>
      <c r="C65" s="3" t="s">
        <v>261</v>
      </c>
      <c r="D65" s="3" t="s">
        <v>66</v>
      </c>
      <c r="E65" s="13">
        <v>11255608410.050642</v>
      </c>
      <c r="F65" s="12">
        <v>3.7583333333333351</v>
      </c>
      <c r="G65" s="14">
        <v>0.45400000000000001</v>
      </c>
      <c r="H65" s="3">
        <v>6080478</v>
      </c>
      <c r="I65" s="15">
        <f t="shared" si="7"/>
        <v>2.7605370119999999</v>
      </c>
      <c r="K65" s="3" t="s">
        <v>125</v>
      </c>
      <c r="L65" s="7">
        <f t="shared" si="8"/>
        <v>56278042.050253212</v>
      </c>
      <c r="M65" s="7">
        <f t="shared" si="9"/>
        <v>112556084.10050642</v>
      </c>
      <c r="N65" s="7">
        <f t="shared" si="10"/>
        <v>281390210.25126606</v>
      </c>
      <c r="P65" s="3" t="s">
        <v>125</v>
      </c>
      <c r="Q65" s="8">
        <f t="shared" si="11"/>
        <v>3.7583333333333351</v>
      </c>
      <c r="R65" s="8">
        <f t="shared" si="12"/>
        <v>2.8187500000000014</v>
      </c>
      <c r="S65" s="8">
        <f t="shared" si="13"/>
        <v>1.8791666666666675</v>
      </c>
    </row>
    <row r="66" spans="1:19" s="3" customFormat="1" x14ac:dyDescent="0.25">
      <c r="A66" s="3">
        <v>95</v>
      </c>
      <c r="B66" s="3" t="s">
        <v>127</v>
      </c>
      <c r="C66" s="3" t="s">
        <v>266</v>
      </c>
      <c r="D66" s="3" t="s">
        <v>66</v>
      </c>
      <c r="E66" s="13">
        <v>42648100000</v>
      </c>
      <c r="F66" s="12">
        <v>2</v>
      </c>
      <c r="G66" s="14">
        <v>0.31459999999999999</v>
      </c>
      <c r="H66" s="3">
        <v>3864170</v>
      </c>
      <c r="I66" s="15">
        <f t="shared" si="7"/>
        <v>1.215667882</v>
      </c>
      <c r="K66" s="3" t="s">
        <v>127</v>
      </c>
      <c r="L66" s="7">
        <f t="shared" si="8"/>
        <v>213240500</v>
      </c>
      <c r="M66" s="7">
        <f t="shared" si="9"/>
        <v>426481000</v>
      </c>
      <c r="N66" s="7">
        <f t="shared" si="10"/>
        <v>1066202500</v>
      </c>
      <c r="P66" s="3" t="s">
        <v>127</v>
      </c>
      <c r="Q66" s="8">
        <f t="shared" si="11"/>
        <v>2</v>
      </c>
      <c r="R66" s="8">
        <f t="shared" si="12"/>
        <v>1.5</v>
      </c>
      <c r="S66" s="8">
        <f t="shared" si="13"/>
        <v>1</v>
      </c>
    </row>
    <row r="67" spans="1:19" s="3" customFormat="1" x14ac:dyDescent="0.25">
      <c r="A67" s="3">
        <v>97</v>
      </c>
      <c r="B67" s="3" t="s">
        <v>129</v>
      </c>
      <c r="C67" s="3" t="s">
        <v>268</v>
      </c>
      <c r="D67" s="3" t="s">
        <v>66</v>
      </c>
      <c r="E67" s="13">
        <v>29009411737.917473</v>
      </c>
      <c r="F67" s="12">
        <v>2</v>
      </c>
      <c r="G67" s="14">
        <v>0.35560000000000003</v>
      </c>
      <c r="H67" s="3">
        <v>6802295</v>
      </c>
      <c r="I67" s="15">
        <f t="shared" ref="I67:I98" si="14">G67*H67/1000000</f>
        <v>2.4188961020000002</v>
      </c>
      <c r="K67" s="3" t="s">
        <v>129</v>
      </c>
      <c r="L67" s="7">
        <f t="shared" ref="L67:L98" si="15">E67*0.005</f>
        <v>145047058.68958735</v>
      </c>
      <c r="M67" s="7">
        <f t="shared" ref="M67:M98" si="16">E67*0.01</f>
        <v>290094117.37917471</v>
      </c>
      <c r="N67" s="7">
        <f t="shared" ref="N67:N98" si="17">E67*0.025</f>
        <v>725235293.44793689</v>
      </c>
      <c r="P67" s="3" t="s">
        <v>129</v>
      </c>
      <c r="Q67" s="8">
        <f t="shared" ref="Q67:Q98" si="18">F67</f>
        <v>2</v>
      </c>
      <c r="R67" s="8">
        <f t="shared" ref="R67:R98" si="19">F67*0.75</f>
        <v>1.5</v>
      </c>
      <c r="S67" s="8">
        <f t="shared" ref="S67:S98" si="20">F67*0.5</f>
        <v>1</v>
      </c>
    </row>
    <row r="68" spans="1:19" s="3" customFormat="1" x14ac:dyDescent="0.25">
      <c r="A68" s="3">
        <v>98</v>
      </c>
      <c r="B68" s="3" t="s">
        <v>131</v>
      </c>
      <c r="C68" s="3" t="s">
        <v>269</v>
      </c>
      <c r="D68" s="3" t="s">
        <v>66</v>
      </c>
      <c r="E68" s="13">
        <v>202349846974.37076</v>
      </c>
      <c r="F68" s="12">
        <v>2</v>
      </c>
      <c r="G68" s="14">
        <v>0.38500000000000001</v>
      </c>
      <c r="H68" s="3">
        <v>30375603</v>
      </c>
      <c r="I68" s="15">
        <f t="shared" si="14"/>
        <v>11.694607155000002</v>
      </c>
      <c r="K68" s="3" t="s">
        <v>131</v>
      </c>
      <c r="L68" s="7">
        <f t="shared" si="15"/>
        <v>1011749234.8718538</v>
      </c>
      <c r="M68" s="7">
        <f t="shared" si="16"/>
        <v>2023498469.7437077</v>
      </c>
      <c r="N68" s="7">
        <f t="shared" si="17"/>
        <v>5058746174.3592691</v>
      </c>
      <c r="P68" s="3" t="s">
        <v>131</v>
      </c>
      <c r="Q68" s="8">
        <f t="shared" si="18"/>
        <v>2</v>
      </c>
      <c r="R68" s="8">
        <f t="shared" si="19"/>
        <v>1.5</v>
      </c>
      <c r="S68" s="8">
        <f t="shared" si="20"/>
        <v>1</v>
      </c>
    </row>
    <row r="69" spans="1:19" s="3" customFormat="1" x14ac:dyDescent="0.25">
      <c r="A69" s="3">
        <v>113</v>
      </c>
      <c r="B69" s="3" t="s">
        <v>133</v>
      </c>
      <c r="C69" s="3" t="s">
        <v>284</v>
      </c>
      <c r="D69" s="3" t="s">
        <v>66</v>
      </c>
      <c r="E69" s="13">
        <v>1335764111.1111109</v>
      </c>
      <c r="F69" s="12">
        <v>3.65</v>
      </c>
      <c r="G69" s="14">
        <v>0.39589999999999997</v>
      </c>
      <c r="H69" s="3">
        <v>182273</v>
      </c>
      <c r="I69" s="15">
        <f t="shared" si="14"/>
        <v>7.21618807E-2</v>
      </c>
      <c r="K69" s="3" t="s">
        <v>133</v>
      </c>
      <c r="L69" s="7">
        <f t="shared" si="15"/>
        <v>6678820.555555555</v>
      </c>
      <c r="M69" s="7">
        <f t="shared" si="16"/>
        <v>13357641.11111111</v>
      </c>
      <c r="N69" s="7">
        <f t="shared" si="17"/>
        <v>33394102.777777776</v>
      </c>
      <c r="P69" s="3" t="s">
        <v>133</v>
      </c>
      <c r="Q69" s="8">
        <f t="shared" si="18"/>
        <v>3.65</v>
      </c>
      <c r="R69" s="8">
        <f t="shared" si="19"/>
        <v>2.7374999999999998</v>
      </c>
      <c r="S69" s="8">
        <f t="shared" si="20"/>
        <v>1.825</v>
      </c>
    </row>
    <row r="70" spans="1:19" s="3" customFormat="1" x14ac:dyDescent="0.25">
      <c r="A70" s="3">
        <v>114</v>
      </c>
      <c r="B70" s="3" t="s">
        <v>135</v>
      </c>
      <c r="C70" s="3" t="s">
        <v>285</v>
      </c>
      <c r="D70" s="3" t="s">
        <v>66</v>
      </c>
      <c r="E70" s="13">
        <v>709358185.18518519</v>
      </c>
      <c r="F70" s="12">
        <v>3.7249999999999996</v>
      </c>
      <c r="G70" s="14">
        <v>0.39589999999999997</v>
      </c>
      <c r="H70" s="3">
        <v>109373</v>
      </c>
      <c r="I70" s="15">
        <f t="shared" si="14"/>
        <v>4.3300770699999991E-2</v>
      </c>
      <c r="K70" s="3" t="s">
        <v>135</v>
      </c>
      <c r="L70" s="7">
        <f t="shared" si="15"/>
        <v>3546790.9259259258</v>
      </c>
      <c r="M70" s="7">
        <f t="shared" si="16"/>
        <v>7093581.8518518517</v>
      </c>
      <c r="N70" s="7">
        <f t="shared" si="17"/>
        <v>17733954.629629631</v>
      </c>
      <c r="P70" s="3" t="s">
        <v>135</v>
      </c>
      <c r="Q70" s="8">
        <f t="shared" si="18"/>
        <v>3.7249999999999996</v>
      </c>
      <c r="R70" s="8">
        <f t="shared" si="19"/>
        <v>2.7937499999999997</v>
      </c>
      <c r="S70" s="8">
        <f t="shared" si="20"/>
        <v>1.8624999999999998</v>
      </c>
    </row>
    <row r="71" spans="1:19" s="3" customFormat="1" x14ac:dyDescent="0.25">
      <c r="A71" s="3">
        <v>116</v>
      </c>
      <c r="B71" s="3" t="s">
        <v>137</v>
      </c>
      <c r="C71" s="3" t="s">
        <v>287</v>
      </c>
      <c r="D71" s="3" t="s">
        <v>66</v>
      </c>
      <c r="E71" s="13">
        <v>5298787878.787879</v>
      </c>
      <c r="F71" s="12">
        <v>2</v>
      </c>
      <c r="G71" s="14">
        <v>0.7</v>
      </c>
      <c r="H71" s="3">
        <v>539276</v>
      </c>
      <c r="I71" s="15">
        <f t="shared" si="14"/>
        <v>0.37749319999999997</v>
      </c>
      <c r="K71" s="3" t="s">
        <v>137</v>
      </c>
      <c r="L71" s="7">
        <f t="shared" si="15"/>
        <v>26493939.393939395</v>
      </c>
      <c r="M71" s="7">
        <f t="shared" si="16"/>
        <v>52987878.787878789</v>
      </c>
      <c r="N71" s="7">
        <f t="shared" si="17"/>
        <v>132469696.96969698</v>
      </c>
      <c r="P71" s="3" t="s">
        <v>137</v>
      </c>
      <c r="Q71" s="8">
        <f t="shared" si="18"/>
        <v>2</v>
      </c>
      <c r="R71" s="8">
        <f t="shared" si="19"/>
        <v>1.5</v>
      </c>
      <c r="S71" s="8">
        <f t="shared" si="20"/>
        <v>1</v>
      </c>
    </row>
    <row r="72" spans="1:19" s="3" customFormat="1" x14ac:dyDescent="0.25">
      <c r="A72" s="3">
        <v>133</v>
      </c>
      <c r="B72" s="3" t="s">
        <v>139</v>
      </c>
      <c r="C72" s="3" t="s">
        <v>304</v>
      </c>
      <c r="D72" s="3" t="s">
        <v>66</v>
      </c>
      <c r="E72" s="13">
        <v>438283564814.81482</v>
      </c>
      <c r="F72" s="12">
        <v>2</v>
      </c>
      <c r="G72" s="14">
        <v>0.35709999999999997</v>
      </c>
      <c r="H72" s="3">
        <v>30405207</v>
      </c>
      <c r="I72" s="15">
        <f t="shared" si="14"/>
        <v>10.857699419699999</v>
      </c>
      <c r="K72" s="3" t="s">
        <v>139</v>
      </c>
      <c r="L72" s="7">
        <f t="shared" si="15"/>
        <v>2191417824.0740743</v>
      </c>
      <c r="M72" s="7">
        <f t="shared" si="16"/>
        <v>4382835648.1481485</v>
      </c>
      <c r="N72" s="7">
        <f t="shared" si="17"/>
        <v>10957089120.370371</v>
      </c>
      <c r="P72" s="3" t="s">
        <v>139</v>
      </c>
      <c r="Q72" s="8">
        <f t="shared" si="18"/>
        <v>2</v>
      </c>
      <c r="R72" s="8">
        <f t="shared" si="19"/>
        <v>1.5</v>
      </c>
      <c r="S72" s="8">
        <f t="shared" si="20"/>
        <v>1</v>
      </c>
    </row>
    <row r="73" spans="1:19" s="3" customFormat="1" x14ac:dyDescent="0.25">
      <c r="A73" s="3">
        <v>3</v>
      </c>
      <c r="B73" s="3" t="s">
        <v>140</v>
      </c>
      <c r="C73" s="3" t="s">
        <v>173</v>
      </c>
      <c r="D73" s="3" t="s">
        <v>152</v>
      </c>
      <c r="E73" s="13">
        <v>210183410526.10361</v>
      </c>
      <c r="F73" s="12">
        <v>2</v>
      </c>
      <c r="G73" s="14">
        <v>0.23</v>
      </c>
      <c r="H73" s="3">
        <v>39208194</v>
      </c>
      <c r="I73" s="15">
        <f t="shared" si="14"/>
        <v>9.0178846200000002</v>
      </c>
      <c r="K73" s="3" t="s">
        <v>140</v>
      </c>
      <c r="L73" s="7">
        <f t="shared" si="15"/>
        <v>1050917052.6305181</v>
      </c>
      <c r="M73" s="7">
        <f t="shared" si="16"/>
        <v>2101834105.2610362</v>
      </c>
      <c r="N73" s="7">
        <f t="shared" si="17"/>
        <v>5254585263.1525908</v>
      </c>
      <c r="P73" s="3" t="s">
        <v>140</v>
      </c>
      <c r="Q73" s="8">
        <f t="shared" si="18"/>
        <v>2</v>
      </c>
      <c r="R73" s="8">
        <f t="shared" si="19"/>
        <v>1.5</v>
      </c>
      <c r="S73" s="8">
        <f t="shared" si="20"/>
        <v>1</v>
      </c>
    </row>
    <row r="74" spans="1:19" s="3" customFormat="1" x14ac:dyDescent="0.25">
      <c r="A74" s="3">
        <v>34</v>
      </c>
      <c r="B74" s="3" t="s">
        <v>142</v>
      </c>
      <c r="C74" s="3" t="s">
        <v>204</v>
      </c>
      <c r="D74" s="3" t="s">
        <v>152</v>
      </c>
      <c r="E74" s="13">
        <v>1456344495.023098</v>
      </c>
      <c r="F74" s="12">
        <v>3.0926666666666698</v>
      </c>
      <c r="G74" s="14">
        <v>0.188</v>
      </c>
      <c r="H74" s="3">
        <v>872932</v>
      </c>
      <c r="I74" s="15">
        <f t="shared" si="14"/>
        <v>0.164111216</v>
      </c>
      <c r="K74" s="3" t="s">
        <v>142</v>
      </c>
      <c r="L74" s="7">
        <f t="shared" si="15"/>
        <v>7281722.4751154901</v>
      </c>
      <c r="M74" s="7">
        <f t="shared" si="16"/>
        <v>14563444.95023098</v>
      </c>
      <c r="N74" s="7">
        <f t="shared" si="17"/>
        <v>36408612.37557745</v>
      </c>
      <c r="P74" s="3" t="s">
        <v>142</v>
      </c>
      <c r="Q74" s="8">
        <f t="shared" si="18"/>
        <v>3.0926666666666698</v>
      </c>
      <c r="R74" s="8">
        <f t="shared" si="19"/>
        <v>2.3195000000000023</v>
      </c>
      <c r="S74" s="8">
        <f t="shared" si="20"/>
        <v>1.5463333333333349</v>
      </c>
    </row>
    <row r="75" spans="1:19" s="3" customFormat="1" x14ac:dyDescent="0.25">
      <c r="A75" s="3">
        <v>38</v>
      </c>
      <c r="B75" s="3" t="s">
        <v>144</v>
      </c>
      <c r="C75" s="3" t="s">
        <v>208</v>
      </c>
      <c r="D75" s="3" t="s">
        <v>152</v>
      </c>
      <c r="E75" s="13">
        <v>271972822883.38037</v>
      </c>
      <c r="F75" s="12">
        <v>2</v>
      </c>
      <c r="G75" s="14">
        <v>0.2213</v>
      </c>
      <c r="H75" s="3">
        <v>82056378</v>
      </c>
      <c r="I75" s="15">
        <f t="shared" si="14"/>
        <v>18.159076451400001</v>
      </c>
      <c r="K75" s="3" t="s">
        <v>144</v>
      </c>
      <c r="L75" s="7">
        <f t="shared" si="15"/>
        <v>1359864114.4169018</v>
      </c>
      <c r="M75" s="7">
        <f t="shared" si="16"/>
        <v>2719728228.8338037</v>
      </c>
      <c r="N75" s="7">
        <f t="shared" si="17"/>
        <v>6799320572.0845098</v>
      </c>
      <c r="P75" s="3" t="s">
        <v>144</v>
      </c>
      <c r="Q75" s="8">
        <f t="shared" si="18"/>
        <v>2</v>
      </c>
      <c r="R75" s="8">
        <f t="shared" si="19"/>
        <v>1.5</v>
      </c>
      <c r="S75" s="8">
        <f t="shared" si="20"/>
        <v>1</v>
      </c>
    </row>
    <row r="76" spans="1:19" s="3" customFormat="1" x14ac:dyDescent="0.25">
      <c r="A76" s="3">
        <v>56</v>
      </c>
      <c r="B76" s="3" t="s">
        <v>146</v>
      </c>
      <c r="C76" s="3" t="s">
        <v>226</v>
      </c>
      <c r="D76" s="3" t="s">
        <v>152</v>
      </c>
      <c r="E76" s="13">
        <v>368904351626.50543</v>
      </c>
      <c r="F76" s="12">
        <v>2</v>
      </c>
      <c r="G76" s="14">
        <v>0.187</v>
      </c>
      <c r="H76" s="3">
        <v>77447168</v>
      </c>
      <c r="I76" s="15">
        <f t="shared" si="14"/>
        <v>14.482620416</v>
      </c>
      <c r="K76" s="3" t="s">
        <v>146</v>
      </c>
      <c r="L76" s="7">
        <f t="shared" si="15"/>
        <v>1844521758.1325271</v>
      </c>
      <c r="M76" s="7">
        <f t="shared" si="16"/>
        <v>3689043516.2650542</v>
      </c>
      <c r="N76" s="7">
        <f t="shared" si="17"/>
        <v>9222608790.6626358</v>
      </c>
      <c r="P76" s="3" t="s">
        <v>146</v>
      </c>
      <c r="Q76" s="8">
        <f t="shared" si="18"/>
        <v>2</v>
      </c>
      <c r="R76" s="8">
        <f t="shared" si="19"/>
        <v>1.5</v>
      </c>
      <c r="S76" s="8">
        <f t="shared" si="20"/>
        <v>1</v>
      </c>
    </row>
    <row r="77" spans="1:19" s="3" customFormat="1" x14ac:dyDescent="0.25">
      <c r="A77" s="3">
        <v>57</v>
      </c>
      <c r="B77" s="3" t="s">
        <v>148</v>
      </c>
      <c r="C77" s="3" t="s">
        <v>227</v>
      </c>
      <c r="D77" s="3" t="s">
        <v>152</v>
      </c>
      <c r="E77" s="13">
        <v>229327284734.13379</v>
      </c>
      <c r="F77" s="12">
        <v>2</v>
      </c>
      <c r="G77" s="14">
        <v>0.20649999999999999</v>
      </c>
      <c r="H77" s="3">
        <v>33417476</v>
      </c>
      <c r="I77" s="15">
        <f t="shared" si="14"/>
        <v>6.9007087939999998</v>
      </c>
      <c r="K77" s="3" t="s">
        <v>148</v>
      </c>
      <c r="L77" s="7">
        <f t="shared" si="15"/>
        <v>1146636423.6706691</v>
      </c>
      <c r="M77" s="7">
        <f t="shared" si="16"/>
        <v>2293272847.3413382</v>
      </c>
      <c r="N77" s="7">
        <f t="shared" si="17"/>
        <v>5733182118.3533449</v>
      </c>
      <c r="P77" s="3" t="s">
        <v>148</v>
      </c>
      <c r="Q77" s="8">
        <f t="shared" si="18"/>
        <v>2</v>
      </c>
      <c r="R77" s="8">
        <f t="shared" si="19"/>
        <v>1.5</v>
      </c>
      <c r="S77" s="8">
        <f t="shared" si="20"/>
        <v>1</v>
      </c>
    </row>
    <row r="78" spans="1:19" s="3" customFormat="1" x14ac:dyDescent="0.25">
      <c r="A78" s="3">
        <v>59</v>
      </c>
      <c r="B78" s="3" t="s">
        <v>150</v>
      </c>
      <c r="C78" s="3" t="s">
        <v>229</v>
      </c>
      <c r="D78" s="3" t="s">
        <v>152</v>
      </c>
      <c r="E78" s="13">
        <v>33678500147.999996</v>
      </c>
      <c r="F78" s="12">
        <v>2</v>
      </c>
      <c r="G78" s="14">
        <v>0.14399999999999999</v>
      </c>
      <c r="H78" s="3">
        <v>6460000</v>
      </c>
      <c r="I78" s="15">
        <f t="shared" si="14"/>
        <v>0.93023999999999984</v>
      </c>
      <c r="K78" s="3" t="s">
        <v>150</v>
      </c>
      <c r="L78" s="7">
        <f t="shared" si="15"/>
        <v>168392500.73999998</v>
      </c>
      <c r="M78" s="7">
        <f t="shared" si="16"/>
        <v>336785001.47999996</v>
      </c>
      <c r="N78" s="7">
        <f t="shared" si="17"/>
        <v>841962503.69999993</v>
      </c>
      <c r="P78" s="3" t="s">
        <v>150</v>
      </c>
      <c r="Q78" s="8">
        <f t="shared" si="18"/>
        <v>2</v>
      </c>
      <c r="R78" s="8">
        <f t="shared" si="19"/>
        <v>1.5</v>
      </c>
      <c r="S78" s="8">
        <f t="shared" si="20"/>
        <v>1</v>
      </c>
    </row>
    <row r="79" spans="1:19" s="3" customFormat="1" x14ac:dyDescent="0.25">
      <c r="A79" s="3">
        <v>67</v>
      </c>
      <c r="B79" s="3" t="s">
        <v>151</v>
      </c>
      <c r="C79" s="3" t="s">
        <v>237</v>
      </c>
      <c r="D79" s="3" t="s">
        <v>152</v>
      </c>
      <c r="E79" s="13">
        <v>44352418120.437744</v>
      </c>
      <c r="F79" s="12">
        <v>2</v>
      </c>
      <c r="G79" s="14">
        <v>0.28599999999999998</v>
      </c>
      <c r="H79" s="3">
        <v>4467390</v>
      </c>
      <c r="I79" s="15">
        <f t="shared" si="14"/>
        <v>1.2776735399999999</v>
      </c>
      <c r="K79" s="3" t="s">
        <v>151</v>
      </c>
      <c r="L79" s="7">
        <f t="shared" si="15"/>
        <v>221762090.60218874</v>
      </c>
      <c r="M79" s="7">
        <f t="shared" si="16"/>
        <v>443524181.20437747</v>
      </c>
      <c r="N79" s="7">
        <f t="shared" si="17"/>
        <v>1108810453.0109437</v>
      </c>
      <c r="P79" s="3" t="s">
        <v>151</v>
      </c>
      <c r="Q79" s="8">
        <f t="shared" si="18"/>
        <v>2</v>
      </c>
      <c r="R79" s="8">
        <f t="shared" si="19"/>
        <v>1.5</v>
      </c>
      <c r="S79" s="8">
        <f t="shared" si="20"/>
        <v>1</v>
      </c>
    </row>
    <row r="80" spans="1:19" s="3" customFormat="1" x14ac:dyDescent="0.25">
      <c r="A80" s="3">
        <v>70</v>
      </c>
      <c r="B80" s="3" t="s">
        <v>141</v>
      </c>
      <c r="C80" s="3" t="s">
        <v>240</v>
      </c>
      <c r="D80" s="3" t="s">
        <v>152</v>
      </c>
      <c r="E80" s="13">
        <v>74199528672.427338</v>
      </c>
      <c r="F80" s="12">
        <v>2</v>
      </c>
      <c r="G80" s="14">
        <v>0.22489999999999999</v>
      </c>
      <c r="H80" s="3">
        <v>6201521</v>
      </c>
      <c r="I80" s="15">
        <f t="shared" si="14"/>
        <v>1.3947220729000001</v>
      </c>
      <c r="K80" s="3" t="s">
        <v>141</v>
      </c>
      <c r="L80" s="7">
        <f t="shared" si="15"/>
        <v>370997643.36213672</v>
      </c>
      <c r="M80" s="7">
        <f t="shared" si="16"/>
        <v>741995286.72427344</v>
      </c>
      <c r="N80" s="7">
        <f t="shared" si="17"/>
        <v>1854988216.8106835</v>
      </c>
      <c r="P80" s="3" t="s">
        <v>141</v>
      </c>
      <c r="Q80" s="8">
        <f t="shared" si="18"/>
        <v>2</v>
      </c>
      <c r="R80" s="8">
        <f t="shared" si="19"/>
        <v>1.5</v>
      </c>
      <c r="S80" s="8">
        <f t="shared" si="20"/>
        <v>1</v>
      </c>
    </row>
    <row r="81" spans="1:19" s="3" customFormat="1" x14ac:dyDescent="0.25">
      <c r="A81" s="3">
        <v>85</v>
      </c>
      <c r="B81" s="3" t="s">
        <v>143</v>
      </c>
      <c r="C81" s="3" t="s">
        <v>255</v>
      </c>
      <c r="D81" s="3" t="s">
        <v>152</v>
      </c>
      <c r="E81" s="13">
        <v>103835702813.63393</v>
      </c>
      <c r="F81" s="12">
        <v>2</v>
      </c>
      <c r="G81" s="14">
        <v>8.8999999999999996E-2</v>
      </c>
      <c r="H81" s="3">
        <v>33008150</v>
      </c>
      <c r="I81" s="15">
        <f t="shared" si="14"/>
        <v>2.93772535</v>
      </c>
      <c r="K81" s="3" t="s">
        <v>143</v>
      </c>
      <c r="L81" s="7">
        <f t="shared" si="15"/>
        <v>519178514.06816965</v>
      </c>
      <c r="M81" s="7">
        <f t="shared" si="16"/>
        <v>1038357028.1363393</v>
      </c>
      <c r="N81" s="7">
        <f t="shared" si="17"/>
        <v>2595892570.3408484</v>
      </c>
      <c r="P81" s="3" t="s">
        <v>143</v>
      </c>
      <c r="Q81" s="8">
        <f t="shared" si="18"/>
        <v>2</v>
      </c>
      <c r="R81" s="8">
        <f t="shared" si="19"/>
        <v>1.5</v>
      </c>
      <c r="S81" s="8">
        <f t="shared" si="20"/>
        <v>1</v>
      </c>
    </row>
    <row r="82" spans="1:19" s="3" customFormat="1" x14ac:dyDescent="0.25">
      <c r="A82" s="3">
        <v>118</v>
      </c>
      <c r="B82" s="3" t="s">
        <v>145</v>
      </c>
      <c r="C82" s="3" t="s">
        <v>289</v>
      </c>
      <c r="D82" s="3" t="s">
        <v>152</v>
      </c>
      <c r="E82" s="13">
        <v>64000000000</v>
      </c>
      <c r="F82" s="12">
        <v>2</v>
      </c>
      <c r="G82" s="14">
        <v>0.32650000000000001</v>
      </c>
      <c r="H82" s="3">
        <v>22845550</v>
      </c>
      <c r="I82" s="15">
        <f t="shared" si="14"/>
        <v>7.4590720749999999</v>
      </c>
      <c r="K82" s="3" t="s">
        <v>145</v>
      </c>
      <c r="L82" s="7">
        <f t="shared" si="15"/>
        <v>320000000</v>
      </c>
      <c r="M82" s="7">
        <f t="shared" si="16"/>
        <v>640000000</v>
      </c>
      <c r="N82" s="7">
        <f t="shared" si="17"/>
        <v>1600000000</v>
      </c>
      <c r="P82" s="3" t="s">
        <v>145</v>
      </c>
      <c r="Q82" s="8">
        <f t="shared" si="18"/>
        <v>2</v>
      </c>
      <c r="R82" s="8">
        <f t="shared" si="19"/>
        <v>1.5</v>
      </c>
      <c r="S82" s="8">
        <f t="shared" si="20"/>
        <v>1</v>
      </c>
    </row>
    <row r="83" spans="1:19" s="3" customFormat="1" x14ac:dyDescent="0.25">
      <c r="A83" s="3">
        <v>125</v>
      </c>
      <c r="B83" s="3" t="s">
        <v>147</v>
      </c>
      <c r="C83" s="3" t="s">
        <v>296</v>
      </c>
      <c r="D83" s="3" t="s">
        <v>152</v>
      </c>
      <c r="E83" s="13">
        <v>46993598818.24337</v>
      </c>
      <c r="F83" s="12">
        <v>2</v>
      </c>
      <c r="G83" s="14">
        <v>0.19400000000000001</v>
      </c>
      <c r="H83" s="3">
        <v>10886500</v>
      </c>
      <c r="I83" s="15">
        <f t="shared" si="14"/>
        <v>2.1119810000000001</v>
      </c>
      <c r="K83" s="3" t="s">
        <v>147</v>
      </c>
      <c r="L83" s="7">
        <f t="shared" si="15"/>
        <v>234967994.09121686</v>
      </c>
      <c r="M83" s="7">
        <f t="shared" si="16"/>
        <v>469935988.18243372</v>
      </c>
      <c r="N83" s="7">
        <f t="shared" si="17"/>
        <v>1174839970.4560843</v>
      </c>
      <c r="P83" s="3" t="s">
        <v>147</v>
      </c>
      <c r="Q83" s="8">
        <f t="shared" si="18"/>
        <v>2</v>
      </c>
      <c r="R83" s="8">
        <f t="shared" si="19"/>
        <v>1.5</v>
      </c>
      <c r="S83" s="8">
        <f t="shared" si="20"/>
        <v>1</v>
      </c>
    </row>
    <row r="84" spans="1:19" s="3" customFormat="1" x14ac:dyDescent="0.25">
      <c r="A84" s="3">
        <v>135</v>
      </c>
      <c r="B84" s="3" t="s">
        <v>149</v>
      </c>
      <c r="C84" s="3" t="s">
        <v>306</v>
      </c>
      <c r="D84" s="3" t="s">
        <v>152</v>
      </c>
      <c r="E84" s="13">
        <v>6600000000</v>
      </c>
      <c r="F84" s="12">
        <v>2</v>
      </c>
      <c r="G84" s="14">
        <v>0.27829999999999999</v>
      </c>
      <c r="H84" s="3">
        <v>4169506</v>
      </c>
      <c r="I84" s="15">
        <f t="shared" si="14"/>
        <v>1.1603735197999998</v>
      </c>
      <c r="K84" s="3" t="s">
        <v>149</v>
      </c>
      <c r="L84" s="7">
        <f t="shared" si="15"/>
        <v>33000000</v>
      </c>
      <c r="M84" s="7">
        <f t="shared" si="16"/>
        <v>66000000</v>
      </c>
      <c r="N84" s="7">
        <f t="shared" si="17"/>
        <v>165000000</v>
      </c>
      <c r="P84" s="3" t="s">
        <v>149</v>
      </c>
      <c r="Q84" s="8">
        <f t="shared" si="18"/>
        <v>2</v>
      </c>
      <c r="R84" s="8">
        <f t="shared" si="19"/>
        <v>1.5</v>
      </c>
      <c r="S84" s="8">
        <f t="shared" si="20"/>
        <v>1</v>
      </c>
    </row>
    <row r="85" spans="1:19" s="3" customFormat="1" x14ac:dyDescent="0.25">
      <c r="A85" s="3">
        <v>136</v>
      </c>
      <c r="B85" s="3" t="s">
        <v>57</v>
      </c>
      <c r="C85" s="3" t="s">
        <v>307</v>
      </c>
      <c r="D85" s="3" t="s">
        <v>152</v>
      </c>
      <c r="E85" s="13">
        <v>35954502303.50412</v>
      </c>
      <c r="F85" s="12">
        <v>2.9926666666666701</v>
      </c>
      <c r="G85" s="14">
        <v>0.34799999999999998</v>
      </c>
      <c r="H85" s="3">
        <v>24407381</v>
      </c>
      <c r="I85" s="15">
        <f t="shared" si="14"/>
        <v>8.493768588</v>
      </c>
      <c r="K85" s="3" t="s">
        <v>57</v>
      </c>
      <c r="L85" s="7">
        <f t="shared" si="15"/>
        <v>179772511.51752061</v>
      </c>
      <c r="M85" s="7">
        <f t="shared" si="16"/>
        <v>359545023.03504121</v>
      </c>
      <c r="N85" s="7">
        <f t="shared" si="17"/>
        <v>898862557.58760309</v>
      </c>
      <c r="P85" s="3" t="s">
        <v>57</v>
      </c>
      <c r="Q85" s="8">
        <f t="shared" si="18"/>
        <v>2.9926666666666701</v>
      </c>
      <c r="R85" s="8">
        <f t="shared" si="19"/>
        <v>2.2445000000000026</v>
      </c>
      <c r="S85" s="8">
        <f t="shared" si="20"/>
        <v>1.4963333333333351</v>
      </c>
    </row>
    <row r="86" spans="1:19" s="3" customFormat="1" x14ac:dyDescent="0.25">
      <c r="A86" s="3">
        <v>1</v>
      </c>
      <c r="B86" s="3" t="s">
        <v>2</v>
      </c>
      <c r="C86" s="3" t="s">
        <v>171</v>
      </c>
      <c r="D86" s="3" t="s">
        <v>64</v>
      </c>
      <c r="E86" s="13">
        <v>20309671014.623577</v>
      </c>
      <c r="F86" s="12">
        <v>2.65</v>
      </c>
      <c r="G86" s="14">
        <v>0.36049999999999999</v>
      </c>
      <c r="H86" s="3">
        <v>30551674</v>
      </c>
      <c r="I86" s="15">
        <f t="shared" si="14"/>
        <v>11.013878477</v>
      </c>
      <c r="K86" s="3" t="s">
        <v>2</v>
      </c>
      <c r="L86" s="7">
        <f t="shared" si="15"/>
        <v>101548355.07311788</v>
      </c>
      <c r="M86" s="7">
        <f t="shared" si="16"/>
        <v>203096710.14623576</v>
      </c>
      <c r="N86" s="7">
        <f t="shared" si="17"/>
        <v>507741775.36558944</v>
      </c>
      <c r="P86" s="3" t="s">
        <v>2</v>
      </c>
      <c r="Q86" s="8">
        <f t="shared" si="18"/>
        <v>2.65</v>
      </c>
      <c r="R86" s="8">
        <f t="shared" si="19"/>
        <v>1.9874999999999998</v>
      </c>
      <c r="S86" s="8">
        <f t="shared" si="20"/>
        <v>1.325</v>
      </c>
    </row>
    <row r="87" spans="1:19" s="3" customFormat="1" x14ac:dyDescent="0.25">
      <c r="A87" s="3">
        <v>9</v>
      </c>
      <c r="B87" s="3" t="s">
        <v>8</v>
      </c>
      <c r="C87" s="3" t="s">
        <v>179</v>
      </c>
      <c r="D87" s="3" t="s">
        <v>64</v>
      </c>
      <c r="E87" s="13">
        <v>149990454541.47394</v>
      </c>
      <c r="F87" s="12">
        <v>3.2666666666666675</v>
      </c>
      <c r="G87" s="14">
        <v>0.35755000000000003</v>
      </c>
      <c r="H87" s="3">
        <v>156594962</v>
      </c>
      <c r="I87" s="15">
        <f t="shared" si="14"/>
        <v>55.990528663100001</v>
      </c>
      <c r="K87" s="3" t="s">
        <v>8</v>
      </c>
      <c r="L87" s="7">
        <f t="shared" si="15"/>
        <v>749952272.70736969</v>
      </c>
      <c r="M87" s="7">
        <f t="shared" si="16"/>
        <v>1499904545.4147394</v>
      </c>
      <c r="N87" s="7">
        <f t="shared" si="17"/>
        <v>3749761363.5368485</v>
      </c>
      <c r="P87" s="3" t="s">
        <v>8</v>
      </c>
      <c r="Q87" s="8">
        <f t="shared" si="18"/>
        <v>3.2666666666666675</v>
      </c>
      <c r="R87" s="8">
        <f t="shared" si="19"/>
        <v>2.4500000000000006</v>
      </c>
      <c r="S87" s="8">
        <f t="shared" si="20"/>
        <v>1.6333333333333337</v>
      </c>
    </row>
    <row r="88" spans="1:19" s="3" customFormat="1" x14ac:dyDescent="0.25">
      <c r="A88" s="3">
        <v>13</v>
      </c>
      <c r="B88" s="3" t="s">
        <v>11</v>
      </c>
      <c r="C88" s="3" t="s">
        <v>183</v>
      </c>
      <c r="D88" s="3" t="s">
        <v>64</v>
      </c>
      <c r="E88" s="13">
        <v>1781261412.5444982</v>
      </c>
      <c r="F88" s="12">
        <v>3.6833333333333349</v>
      </c>
      <c r="G88" s="14">
        <v>0.17600000000000002</v>
      </c>
      <c r="H88" s="3">
        <v>753947</v>
      </c>
      <c r="I88" s="15">
        <f t="shared" si="14"/>
        <v>0.13269467200000001</v>
      </c>
      <c r="K88" s="3" t="s">
        <v>11</v>
      </c>
      <c r="L88" s="7">
        <f t="shared" si="15"/>
        <v>8906307.0627224911</v>
      </c>
      <c r="M88" s="7">
        <f t="shared" si="16"/>
        <v>17812614.125444982</v>
      </c>
      <c r="N88" s="7">
        <f t="shared" si="17"/>
        <v>44531535.313612461</v>
      </c>
      <c r="P88" s="3" t="s">
        <v>11</v>
      </c>
      <c r="Q88" s="8">
        <f t="shared" si="18"/>
        <v>3.6833333333333349</v>
      </c>
      <c r="R88" s="8">
        <f t="shared" si="19"/>
        <v>2.7625000000000011</v>
      </c>
      <c r="S88" s="8">
        <f t="shared" si="20"/>
        <v>1.8416666666666675</v>
      </c>
    </row>
    <row r="89" spans="1:19" s="3" customFormat="1" x14ac:dyDescent="0.25">
      <c r="A89" s="3">
        <v>54</v>
      </c>
      <c r="B89" s="3" t="s">
        <v>24</v>
      </c>
      <c r="C89" s="3" t="s">
        <v>224</v>
      </c>
      <c r="D89" s="3" t="s">
        <v>64</v>
      </c>
      <c r="E89" s="13">
        <v>1876797199132.5964</v>
      </c>
      <c r="F89" s="12">
        <v>3.7</v>
      </c>
      <c r="G89" s="14">
        <v>0.29633333333333334</v>
      </c>
      <c r="H89" s="3">
        <v>1252139596</v>
      </c>
      <c r="I89" s="15">
        <f t="shared" si="14"/>
        <v>371.05070028133332</v>
      </c>
      <c r="K89" s="3" t="s">
        <v>24</v>
      </c>
      <c r="L89" s="7">
        <f t="shared" si="15"/>
        <v>9383985995.6629829</v>
      </c>
      <c r="M89" s="7">
        <f t="shared" si="16"/>
        <v>18767971991.325966</v>
      </c>
      <c r="N89" s="7">
        <f t="shared" si="17"/>
        <v>46919929978.314911</v>
      </c>
      <c r="P89" s="3" t="s">
        <v>24</v>
      </c>
      <c r="Q89" s="8">
        <f t="shared" si="18"/>
        <v>3.7</v>
      </c>
      <c r="R89" s="8">
        <f t="shared" si="19"/>
        <v>2.7750000000000004</v>
      </c>
      <c r="S89" s="8">
        <f t="shared" si="20"/>
        <v>1.85</v>
      </c>
    </row>
    <row r="90" spans="1:19" s="3" customFormat="1" x14ac:dyDescent="0.25">
      <c r="A90" s="3">
        <v>75</v>
      </c>
      <c r="B90" s="3" t="s">
        <v>153</v>
      </c>
      <c r="C90" s="3" t="s">
        <v>245</v>
      </c>
      <c r="D90" s="3" t="s">
        <v>64</v>
      </c>
      <c r="E90" s="13">
        <v>2299843167.3684006</v>
      </c>
      <c r="F90" s="12">
        <v>3.2333333333333347</v>
      </c>
      <c r="G90" s="14">
        <v>0.16</v>
      </c>
      <c r="H90" s="3">
        <v>345023</v>
      </c>
      <c r="I90" s="15">
        <f t="shared" si="14"/>
        <v>5.5203679999999998E-2</v>
      </c>
      <c r="K90" s="3" t="s">
        <v>153</v>
      </c>
      <c r="L90" s="7">
        <f t="shared" si="15"/>
        <v>11499215.836842002</v>
      </c>
      <c r="M90" s="7">
        <f t="shared" si="16"/>
        <v>22998431.673684005</v>
      </c>
      <c r="N90" s="7">
        <f t="shared" si="17"/>
        <v>57496079.184210017</v>
      </c>
      <c r="P90" s="3" t="s">
        <v>153</v>
      </c>
      <c r="Q90" s="8">
        <f t="shared" si="18"/>
        <v>3.2333333333333347</v>
      </c>
      <c r="R90" s="8">
        <f t="shared" si="19"/>
        <v>2.4250000000000012</v>
      </c>
      <c r="S90" s="8">
        <f t="shared" si="20"/>
        <v>1.6166666666666674</v>
      </c>
    </row>
    <row r="91" spans="1:19" s="3" customFormat="1" x14ac:dyDescent="0.25">
      <c r="A91" s="3">
        <v>89</v>
      </c>
      <c r="B91" s="3" t="s">
        <v>42</v>
      </c>
      <c r="C91" s="3" t="s">
        <v>259</v>
      </c>
      <c r="D91" s="3" t="s">
        <v>64</v>
      </c>
      <c r="E91" s="13">
        <v>19294348174.002647</v>
      </c>
      <c r="F91" s="12">
        <v>3.375</v>
      </c>
      <c r="G91" s="14">
        <v>0.252</v>
      </c>
      <c r="H91" s="3">
        <v>27797457</v>
      </c>
      <c r="I91" s="15">
        <f t="shared" si="14"/>
        <v>7.0049591639999997</v>
      </c>
      <c r="K91" s="3" t="s">
        <v>42</v>
      </c>
      <c r="L91" s="7">
        <f t="shared" si="15"/>
        <v>96471740.870013237</v>
      </c>
      <c r="M91" s="7">
        <f t="shared" si="16"/>
        <v>192943481.74002647</v>
      </c>
      <c r="N91" s="7">
        <f t="shared" si="17"/>
        <v>482358704.35006618</v>
      </c>
      <c r="P91" s="3" t="s">
        <v>42</v>
      </c>
      <c r="Q91" s="8">
        <f t="shared" si="18"/>
        <v>3.375</v>
      </c>
      <c r="R91" s="8">
        <f t="shared" si="19"/>
        <v>2.53125</v>
      </c>
      <c r="S91" s="8">
        <f t="shared" si="20"/>
        <v>1.6875</v>
      </c>
    </row>
    <row r="92" spans="1:19" s="3" customFormat="1" x14ac:dyDescent="0.25">
      <c r="A92" s="3">
        <v>93</v>
      </c>
      <c r="B92" s="3" t="s">
        <v>43</v>
      </c>
      <c r="C92" s="3" t="s">
        <v>264</v>
      </c>
      <c r="D92" s="3" t="s">
        <v>64</v>
      </c>
      <c r="E92" s="13">
        <v>232286781110.56024</v>
      </c>
      <c r="F92" s="12">
        <v>3.0666666666666651</v>
      </c>
      <c r="G92" s="14">
        <v>0.19533333333333336</v>
      </c>
      <c r="H92" s="3">
        <v>182142594</v>
      </c>
      <c r="I92" s="15">
        <f t="shared" si="14"/>
        <v>35.578520028000007</v>
      </c>
      <c r="K92" s="3" t="s">
        <v>43</v>
      </c>
      <c r="L92" s="7">
        <f t="shared" si="15"/>
        <v>1161433905.5528011</v>
      </c>
      <c r="M92" s="7">
        <f t="shared" si="16"/>
        <v>2322867811.1056023</v>
      </c>
      <c r="N92" s="7">
        <f t="shared" si="17"/>
        <v>5807169527.7640066</v>
      </c>
      <c r="P92" s="3" t="s">
        <v>43</v>
      </c>
      <c r="Q92" s="8">
        <f t="shared" si="18"/>
        <v>3.0666666666666651</v>
      </c>
      <c r="R92" s="8">
        <f t="shared" si="19"/>
        <v>2.2999999999999989</v>
      </c>
      <c r="S92" s="8">
        <f t="shared" si="20"/>
        <v>1.5333333333333325</v>
      </c>
    </row>
    <row r="93" spans="1:19" s="3" customFormat="1" x14ac:dyDescent="0.25">
      <c r="A93" s="3">
        <v>112</v>
      </c>
      <c r="B93" s="3" t="s">
        <v>31</v>
      </c>
      <c r="C93" s="3" t="s">
        <v>283</v>
      </c>
      <c r="D93" s="3" t="s">
        <v>64</v>
      </c>
      <c r="E93" s="13">
        <v>67182015335.760201</v>
      </c>
      <c r="F93" s="12">
        <v>3.52</v>
      </c>
      <c r="G93" s="14">
        <v>0.10266666666666667</v>
      </c>
      <c r="H93" s="3">
        <v>20483000</v>
      </c>
      <c r="I93" s="15">
        <f t="shared" si="14"/>
        <v>2.1029213333333336</v>
      </c>
      <c r="K93" s="3" t="s">
        <v>31</v>
      </c>
      <c r="L93" s="7">
        <f t="shared" si="15"/>
        <v>335910076.678801</v>
      </c>
      <c r="M93" s="7">
        <f t="shared" si="16"/>
        <v>671820153.357602</v>
      </c>
      <c r="N93" s="7">
        <f t="shared" si="17"/>
        <v>1679550383.3940051</v>
      </c>
      <c r="P93" s="3" t="s">
        <v>31</v>
      </c>
      <c r="Q93" s="8">
        <f t="shared" si="18"/>
        <v>3.52</v>
      </c>
      <c r="R93" s="8">
        <f t="shared" si="19"/>
        <v>2.64</v>
      </c>
      <c r="S93" s="8">
        <f t="shared" si="20"/>
        <v>1.76</v>
      </c>
    </row>
    <row r="94" spans="1:19" s="3" customFormat="1" x14ac:dyDescent="0.25">
      <c r="A94" s="3">
        <v>5</v>
      </c>
      <c r="B94" s="3" t="s">
        <v>3</v>
      </c>
      <c r="C94" s="3" t="s">
        <v>175</v>
      </c>
      <c r="D94" s="3" t="s">
        <v>165</v>
      </c>
      <c r="E94" s="13">
        <v>124178241815.73714</v>
      </c>
      <c r="F94" s="12">
        <v>2.67</v>
      </c>
      <c r="G94" s="14">
        <v>0.36599999999999999</v>
      </c>
      <c r="H94" s="3">
        <v>21471618</v>
      </c>
      <c r="I94" s="15">
        <f t="shared" si="14"/>
        <v>7.8586121880000004</v>
      </c>
      <c r="K94" s="3" t="s">
        <v>3</v>
      </c>
      <c r="L94" s="7">
        <f t="shared" si="15"/>
        <v>620891209.07868564</v>
      </c>
      <c r="M94" s="7">
        <f t="shared" si="16"/>
        <v>1241782418.1573713</v>
      </c>
      <c r="N94" s="7">
        <f t="shared" si="17"/>
        <v>3104456045.3934288</v>
      </c>
      <c r="P94" s="3" t="s">
        <v>3</v>
      </c>
      <c r="Q94" s="8">
        <f t="shared" si="18"/>
        <v>2.67</v>
      </c>
      <c r="R94" s="8">
        <f t="shared" si="19"/>
        <v>2.0024999999999999</v>
      </c>
      <c r="S94" s="8">
        <f t="shared" si="20"/>
        <v>1.335</v>
      </c>
    </row>
    <row r="95" spans="1:19" s="3" customFormat="1" x14ac:dyDescent="0.25">
      <c r="A95" s="3">
        <v>12</v>
      </c>
      <c r="B95" s="3" t="s">
        <v>6</v>
      </c>
      <c r="C95" s="3" t="s">
        <v>182</v>
      </c>
      <c r="D95" s="3" t="s">
        <v>165</v>
      </c>
      <c r="E95" s="13">
        <v>8307222087.2803822</v>
      </c>
      <c r="F95" s="12">
        <v>3.5083333333333324</v>
      </c>
      <c r="G95" s="14">
        <v>0.35475000000000001</v>
      </c>
      <c r="H95" s="3">
        <v>10323474</v>
      </c>
      <c r="I95" s="15">
        <f t="shared" si="14"/>
        <v>3.6622524015</v>
      </c>
      <c r="K95" s="3" t="s">
        <v>6</v>
      </c>
      <c r="L95" s="7">
        <f t="shared" si="15"/>
        <v>41536110.436401911</v>
      </c>
      <c r="M95" s="7">
        <f t="shared" si="16"/>
        <v>83072220.872803822</v>
      </c>
      <c r="N95" s="7">
        <f t="shared" si="17"/>
        <v>207680552.18200958</v>
      </c>
      <c r="P95" s="3" t="s">
        <v>6</v>
      </c>
      <c r="Q95" s="8">
        <f t="shared" si="18"/>
        <v>3.5083333333333324</v>
      </c>
      <c r="R95" s="8">
        <f t="shared" si="19"/>
        <v>2.6312499999999992</v>
      </c>
      <c r="S95" s="8">
        <f t="shared" si="20"/>
        <v>1.7541666666666662</v>
      </c>
    </row>
    <row r="96" spans="1:19" s="3" customFormat="1" x14ac:dyDescent="0.25">
      <c r="A96" s="3">
        <v>16</v>
      </c>
      <c r="B96" s="3" t="s">
        <v>154</v>
      </c>
      <c r="C96" s="3" t="s">
        <v>186</v>
      </c>
      <c r="D96" s="3" t="s">
        <v>165</v>
      </c>
      <c r="E96" s="13">
        <v>14784707345.238094</v>
      </c>
      <c r="F96" s="12">
        <v>2</v>
      </c>
      <c r="G96" s="14">
        <v>0.193</v>
      </c>
      <c r="H96" s="3">
        <v>2021144</v>
      </c>
      <c r="I96" s="15">
        <f t="shared" si="14"/>
        <v>0.39008079200000001</v>
      </c>
      <c r="K96" s="3" t="s">
        <v>154</v>
      </c>
      <c r="L96" s="7">
        <f t="shared" si="15"/>
        <v>73923536.726190478</v>
      </c>
      <c r="M96" s="7">
        <f t="shared" si="16"/>
        <v>147847073.45238096</v>
      </c>
      <c r="N96" s="7">
        <f t="shared" si="17"/>
        <v>369617683.63095236</v>
      </c>
      <c r="P96" s="3" t="s">
        <v>154</v>
      </c>
      <c r="Q96" s="8">
        <f t="shared" si="18"/>
        <v>2</v>
      </c>
      <c r="R96" s="8">
        <f t="shared" si="19"/>
        <v>1.5</v>
      </c>
      <c r="S96" s="8">
        <f t="shared" si="20"/>
        <v>1</v>
      </c>
    </row>
    <row r="97" spans="1:19" s="3" customFormat="1" x14ac:dyDescent="0.25">
      <c r="A97" s="3">
        <v>19</v>
      </c>
      <c r="B97" s="3" t="s">
        <v>7</v>
      </c>
      <c r="C97" s="3" t="s">
        <v>189</v>
      </c>
      <c r="D97" s="3" t="s">
        <v>165</v>
      </c>
      <c r="E97" s="13">
        <v>11582556068.334547</v>
      </c>
      <c r="F97" s="12">
        <v>3.7666666666666675</v>
      </c>
      <c r="G97" s="14">
        <v>0.46700000000000003</v>
      </c>
      <c r="H97" s="3">
        <v>16934839</v>
      </c>
      <c r="I97" s="15">
        <f t="shared" si="14"/>
        <v>7.9085698129999997</v>
      </c>
      <c r="K97" s="3" t="s">
        <v>7</v>
      </c>
      <c r="L97" s="7">
        <f t="shared" si="15"/>
        <v>57912780.341672733</v>
      </c>
      <c r="M97" s="7">
        <f t="shared" si="16"/>
        <v>115825560.68334547</v>
      </c>
      <c r="N97" s="7">
        <f t="shared" si="17"/>
        <v>289563901.70836371</v>
      </c>
      <c r="P97" s="3" t="s">
        <v>7</v>
      </c>
      <c r="Q97" s="8">
        <f t="shared" si="18"/>
        <v>3.7666666666666675</v>
      </c>
      <c r="R97" s="8">
        <f t="shared" si="19"/>
        <v>2.8250000000000006</v>
      </c>
      <c r="S97" s="8">
        <f t="shared" si="20"/>
        <v>1.8833333333333337</v>
      </c>
    </row>
    <row r="98" spans="1:19" s="3" customFormat="1" x14ac:dyDescent="0.25">
      <c r="A98" s="3">
        <v>20</v>
      </c>
      <c r="B98" s="3" t="s">
        <v>5</v>
      </c>
      <c r="C98" s="3" t="s">
        <v>190</v>
      </c>
      <c r="D98" s="3" t="s">
        <v>165</v>
      </c>
      <c r="E98" s="13">
        <v>2714507030.9756994</v>
      </c>
      <c r="F98" s="12">
        <v>3.2426666666666599</v>
      </c>
      <c r="G98" s="14">
        <v>0.66900000000000004</v>
      </c>
      <c r="H98" s="3">
        <v>10162532</v>
      </c>
      <c r="I98" s="15">
        <f t="shared" si="14"/>
        <v>6.7987339080000009</v>
      </c>
      <c r="K98" s="3" t="s">
        <v>5</v>
      </c>
      <c r="L98" s="7">
        <f t="shared" si="15"/>
        <v>13572535.154878497</v>
      </c>
      <c r="M98" s="7">
        <f t="shared" si="16"/>
        <v>27145070.309756994</v>
      </c>
      <c r="N98" s="7">
        <f t="shared" si="17"/>
        <v>67862675.774392486</v>
      </c>
      <c r="P98" s="3" t="s">
        <v>5</v>
      </c>
      <c r="Q98" s="8">
        <f t="shared" si="18"/>
        <v>3.2426666666666599</v>
      </c>
      <c r="R98" s="8">
        <f t="shared" si="19"/>
        <v>2.4319999999999951</v>
      </c>
      <c r="S98" s="8">
        <f t="shared" si="20"/>
        <v>1.62133333333333</v>
      </c>
    </row>
    <row r="99" spans="1:19" s="3" customFormat="1" x14ac:dyDescent="0.25">
      <c r="A99" s="3">
        <v>21</v>
      </c>
      <c r="B99" s="3" t="s">
        <v>16</v>
      </c>
      <c r="C99" s="3" t="s">
        <v>191</v>
      </c>
      <c r="D99" s="3" t="s">
        <v>165</v>
      </c>
      <c r="E99" s="13">
        <v>1879402553.601542</v>
      </c>
      <c r="F99" s="12">
        <v>3.94</v>
      </c>
      <c r="G99" s="14">
        <v>0.26600000000000001</v>
      </c>
      <c r="H99" s="3">
        <v>498897</v>
      </c>
      <c r="I99" s="15">
        <f t="shared" ref="I99:I130" si="21">G99*H99/1000000</f>
        <v>0.13270660200000001</v>
      </c>
      <c r="K99" s="3" t="s">
        <v>16</v>
      </c>
      <c r="L99" s="7">
        <f t="shared" ref="L99:L130" si="22">E99*0.005</f>
        <v>9397012.7680077106</v>
      </c>
      <c r="M99" s="7">
        <f t="shared" ref="M99:M130" si="23">E99*0.01</f>
        <v>18794025.536015421</v>
      </c>
      <c r="N99" s="7">
        <f t="shared" ref="N99:N130" si="24">E99*0.025</f>
        <v>46985063.840038553</v>
      </c>
      <c r="P99" s="3" t="s">
        <v>16</v>
      </c>
      <c r="Q99" s="8">
        <f t="shared" ref="Q99:Q130" si="25">F99</f>
        <v>3.94</v>
      </c>
      <c r="R99" s="8">
        <f t="shared" ref="R99:R130" si="26">F99*0.75</f>
        <v>2.9550000000000001</v>
      </c>
      <c r="S99" s="8">
        <f t="shared" ref="S99:S130" si="27">F99*0.5</f>
        <v>1.97</v>
      </c>
    </row>
    <row r="100" spans="1:19" s="3" customFormat="1" x14ac:dyDescent="0.25">
      <c r="A100" s="3">
        <v>23</v>
      </c>
      <c r="B100" s="3" t="s">
        <v>13</v>
      </c>
      <c r="C100" s="3" t="s">
        <v>193</v>
      </c>
      <c r="D100" s="3" t="s">
        <v>165</v>
      </c>
      <c r="E100" s="13">
        <v>29567504655.493481</v>
      </c>
      <c r="F100" s="12">
        <v>3.2250000000000001</v>
      </c>
      <c r="G100" s="14">
        <v>0.39899999999999997</v>
      </c>
      <c r="H100" s="3">
        <v>22253959</v>
      </c>
      <c r="I100" s="15">
        <f t="shared" si="21"/>
        <v>8.8793296409999982</v>
      </c>
      <c r="K100" s="3" t="s">
        <v>13</v>
      </c>
      <c r="L100" s="7">
        <f t="shared" si="22"/>
        <v>147837523.2774674</v>
      </c>
      <c r="M100" s="7">
        <f t="shared" si="23"/>
        <v>295675046.5549348</v>
      </c>
      <c r="N100" s="7">
        <f t="shared" si="24"/>
        <v>739187616.38733709</v>
      </c>
      <c r="P100" s="3" t="s">
        <v>13</v>
      </c>
      <c r="Q100" s="8">
        <f t="shared" si="25"/>
        <v>3.2250000000000001</v>
      </c>
      <c r="R100" s="8">
        <f t="shared" si="26"/>
        <v>2.4187500000000002</v>
      </c>
      <c r="S100" s="8">
        <f t="shared" si="27"/>
        <v>1.6125</v>
      </c>
    </row>
    <row r="101" spans="1:19" s="3" customFormat="1" x14ac:dyDescent="0.25">
      <c r="A101" s="3">
        <v>24</v>
      </c>
      <c r="B101" s="3" t="s">
        <v>157</v>
      </c>
      <c r="C101" s="3" t="s">
        <v>194</v>
      </c>
      <c r="D101" s="3" t="s">
        <v>165</v>
      </c>
      <c r="E101" s="13">
        <v>1538175744.0777485</v>
      </c>
      <c r="F101" s="12">
        <v>2.5</v>
      </c>
      <c r="G101" s="14">
        <v>0.62</v>
      </c>
      <c r="H101" s="3">
        <v>4616417</v>
      </c>
      <c r="I101" s="15">
        <f t="shared" si="21"/>
        <v>2.8621785399999999</v>
      </c>
      <c r="K101" s="3" t="s">
        <v>157</v>
      </c>
      <c r="L101" s="7">
        <f t="shared" si="22"/>
        <v>7690878.7203887431</v>
      </c>
      <c r="M101" s="7">
        <f t="shared" si="23"/>
        <v>15381757.440777486</v>
      </c>
      <c r="N101" s="7">
        <f t="shared" si="24"/>
        <v>38454393.601943716</v>
      </c>
      <c r="P101" s="3" t="s">
        <v>157</v>
      </c>
      <c r="Q101" s="8">
        <f t="shared" si="25"/>
        <v>2.5</v>
      </c>
      <c r="R101" s="8">
        <f t="shared" si="26"/>
        <v>1.875</v>
      </c>
      <c r="S101" s="8">
        <f t="shared" si="27"/>
        <v>1.25</v>
      </c>
    </row>
    <row r="102" spans="1:19" s="3" customFormat="1" x14ac:dyDescent="0.25">
      <c r="A102" s="3">
        <v>25</v>
      </c>
      <c r="B102" s="3" t="s">
        <v>158</v>
      </c>
      <c r="C102" s="3" t="s">
        <v>195</v>
      </c>
      <c r="D102" s="3" t="s">
        <v>165</v>
      </c>
      <c r="E102" s="13">
        <v>13513552424.904865</v>
      </c>
      <c r="F102" s="12">
        <v>2.6</v>
      </c>
      <c r="G102" s="14">
        <v>0.46700000000000003</v>
      </c>
      <c r="H102" s="3">
        <v>12825314</v>
      </c>
      <c r="I102" s="15">
        <f t="shared" si="21"/>
        <v>5.9894216380000005</v>
      </c>
      <c r="K102" s="3" t="s">
        <v>158</v>
      </c>
      <c r="L102" s="7">
        <f t="shared" si="22"/>
        <v>67567762.124524325</v>
      </c>
      <c r="M102" s="7">
        <f t="shared" si="23"/>
        <v>135135524.24904865</v>
      </c>
      <c r="N102" s="7">
        <f t="shared" si="24"/>
        <v>337838810.62262166</v>
      </c>
      <c r="P102" s="3" t="s">
        <v>158</v>
      </c>
      <c r="Q102" s="8">
        <f t="shared" si="25"/>
        <v>2.6</v>
      </c>
      <c r="R102" s="8">
        <f t="shared" si="26"/>
        <v>1.9500000000000002</v>
      </c>
      <c r="S102" s="8">
        <f t="shared" si="27"/>
        <v>1.3</v>
      </c>
    </row>
    <row r="103" spans="1:19" s="3" customFormat="1" x14ac:dyDescent="0.25">
      <c r="A103" s="3">
        <v>28</v>
      </c>
      <c r="B103" s="3" t="s">
        <v>15</v>
      </c>
      <c r="C103" s="3" t="s">
        <v>198</v>
      </c>
      <c r="D103" s="3" t="s">
        <v>165</v>
      </c>
      <c r="E103" s="13">
        <v>598925862.9530673</v>
      </c>
      <c r="F103" s="12">
        <v>2.76</v>
      </c>
      <c r="G103" s="14">
        <v>0.44799999999999995</v>
      </c>
      <c r="H103" s="3">
        <v>734917</v>
      </c>
      <c r="I103" s="15">
        <f t="shared" si="21"/>
        <v>0.32924281599999999</v>
      </c>
      <c r="K103" s="3" t="s">
        <v>15</v>
      </c>
      <c r="L103" s="7">
        <f t="shared" si="22"/>
        <v>2994629.3147653365</v>
      </c>
      <c r="M103" s="7">
        <f t="shared" si="23"/>
        <v>5989258.6295306729</v>
      </c>
      <c r="N103" s="7">
        <f t="shared" si="24"/>
        <v>14973146.573826684</v>
      </c>
      <c r="P103" s="3" t="s">
        <v>15</v>
      </c>
      <c r="Q103" s="8">
        <f t="shared" si="25"/>
        <v>2.76</v>
      </c>
      <c r="R103" s="8">
        <f t="shared" si="26"/>
        <v>2.0699999999999998</v>
      </c>
      <c r="S103" s="8">
        <f t="shared" si="27"/>
        <v>1.38</v>
      </c>
    </row>
    <row r="104" spans="1:19" s="3" customFormat="1" x14ac:dyDescent="0.25">
      <c r="A104" s="3">
        <v>29</v>
      </c>
      <c r="B104" s="3" t="s">
        <v>58</v>
      </c>
      <c r="C104" s="3" t="s">
        <v>199</v>
      </c>
      <c r="D104" s="3" t="s">
        <v>165</v>
      </c>
      <c r="E104" s="13">
        <v>32690896872.764435</v>
      </c>
      <c r="F104" s="12">
        <v>2.8833333333333324</v>
      </c>
      <c r="G104" s="14">
        <v>0.71299999999999997</v>
      </c>
      <c r="H104" s="3">
        <v>67513677</v>
      </c>
      <c r="I104" s="15">
        <f t="shared" si="21"/>
        <v>48.137251700999997</v>
      </c>
      <c r="K104" s="3" t="s">
        <v>58</v>
      </c>
      <c r="L104" s="7">
        <f t="shared" si="22"/>
        <v>163454484.36382219</v>
      </c>
      <c r="M104" s="7">
        <f t="shared" si="23"/>
        <v>326908968.72764438</v>
      </c>
      <c r="N104" s="7">
        <f t="shared" si="24"/>
        <v>817272421.81911087</v>
      </c>
      <c r="P104" s="3" t="s">
        <v>58</v>
      </c>
      <c r="Q104" s="8">
        <f t="shared" si="25"/>
        <v>2.8833333333333324</v>
      </c>
      <c r="R104" s="8">
        <f t="shared" si="26"/>
        <v>2.1624999999999992</v>
      </c>
      <c r="S104" s="8">
        <f t="shared" si="27"/>
        <v>1.4416666666666662</v>
      </c>
    </row>
    <row r="105" spans="1:19" s="3" customFormat="1" x14ac:dyDescent="0.25">
      <c r="A105" s="3">
        <v>30</v>
      </c>
      <c r="B105" s="3" t="s">
        <v>14</v>
      </c>
      <c r="C105" s="3" t="s">
        <v>200</v>
      </c>
      <c r="D105" s="3" t="s">
        <v>165</v>
      </c>
      <c r="E105" s="13">
        <v>14085852120.476074</v>
      </c>
      <c r="F105" s="12">
        <v>3.04266666666667</v>
      </c>
      <c r="G105" s="14">
        <v>0.48599999999999999</v>
      </c>
      <c r="H105" s="3">
        <v>4447632</v>
      </c>
      <c r="I105" s="15">
        <f t="shared" si="21"/>
        <v>2.1615491519999996</v>
      </c>
      <c r="K105" s="3" t="s">
        <v>14</v>
      </c>
      <c r="L105" s="7">
        <f t="shared" si="22"/>
        <v>70429260.602380365</v>
      </c>
      <c r="M105" s="7">
        <f t="shared" si="23"/>
        <v>140858521.20476073</v>
      </c>
      <c r="N105" s="7">
        <f t="shared" si="24"/>
        <v>352146303.01190186</v>
      </c>
      <c r="P105" s="3" t="s">
        <v>14</v>
      </c>
      <c r="Q105" s="8">
        <f t="shared" si="25"/>
        <v>3.04266666666667</v>
      </c>
      <c r="R105" s="8">
        <f t="shared" si="26"/>
        <v>2.2820000000000027</v>
      </c>
      <c r="S105" s="8">
        <f t="shared" si="27"/>
        <v>1.521333333333335</v>
      </c>
    </row>
    <row r="106" spans="1:19" s="3" customFormat="1" x14ac:dyDescent="0.25">
      <c r="A106" s="3">
        <v>32</v>
      </c>
      <c r="B106" s="3" t="s">
        <v>12</v>
      </c>
      <c r="C106" s="3" t="s">
        <v>202</v>
      </c>
      <c r="D106" s="3" t="s">
        <v>165</v>
      </c>
      <c r="E106" s="13">
        <v>31062026533.150764</v>
      </c>
      <c r="F106" s="12">
        <v>3.2833333333333301</v>
      </c>
      <c r="G106" s="14">
        <v>0.42700000000000005</v>
      </c>
      <c r="H106" s="3">
        <v>20316086</v>
      </c>
      <c r="I106" s="15">
        <f t="shared" si="21"/>
        <v>8.6749687220000009</v>
      </c>
      <c r="K106" s="3" t="s">
        <v>12</v>
      </c>
      <c r="L106" s="7">
        <f t="shared" si="22"/>
        <v>155310132.66575381</v>
      </c>
      <c r="M106" s="7">
        <f t="shared" si="23"/>
        <v>310620265.33150762</v>
      </c>
      <c r="N106" s="7">
        <f t="shared" si="24"/>
        <v>776550663.32876921</v>
      </c>
      <c r="P106" s="3" t="s">
        <v>12</v>
      </c>
      <c r="Q106" s="8">
        <f t="shared" si="25"/>
        <v>3.2833333333333301</v>
      </c>
      <c r="R106" s="8">
        <f t="shared" si="26"/>
        <v>2.4624999999999977</v>
      </c>
      <c r="S106" s="8">
        <f t="shared" si="27"/>
        <v>1.6416666666666651</v>
      </c>
    </row>
    <row r="107" spans="1:19" s="3" customFormat="1" x14ac:dyDescent="0.25">
      <c r="A107" s="3">
        <v>40</v>
      </c>
      <c r="B107" s="3" t="s">
        <v>160</v>
      </c>
      <c r="C107" s="3" t="s">
        <v>210</v>
      </c>
      <c r="D107" s="3" t="s">
        <v>165</v>
      </c>
      <c r="E107" s="13">
        <v>3444097560.9756098</v>
      </c>
      <c r="F107" s="12">
        <v>2.9926666666666599</v>
      </c>
      <c r="G107" s="14">
        <v>0.5</v>
      </c>
      <c r="H107" s="3">
        <v>6333135</v>
      </c>
      <c r="I107" s="15">
        <f t="shared" si="21"/>
        <v>3.1665675000000002</v>
      </c>
      <c r="K107" s="3" t="s">
        <v>160</v>
      </c>
      <c r="L107" s="7">
        <f t="shared" si="22"/>
        <v>17220487.804878049</v>
      </c>
      <c r="M107" s="7">
        <f t="shared" si="23"/>
        <v>34440975.609756097</v>
      </c>
      <c r="N107" s="7">
        <f t="shared" si="24"/>
        <v>86102439.02439025</v>
      </c>
      <c r="P107" s="3" t="s">
        <v>160</v>
      </c>
      <c r="Q107" s="8">
        <f t="shared" si="25"/>
        <v>2.9926666666666599</v>
      </c>
      <c r="R107" s="8">
        <f t="shared" si="26"/>
        <v>2.2444999999999951</v>
      </c>
      <c r="S107" s="8">
        <f t="shared" si="27"/>
        <v>1.49633333333333</v>
      </c>
    </row>
    <row r="108" spans="1:19" s="3" customFormat="1" x14ac:dyDescent="0.25">
      <c r="A108" s="3">
        <v>41</v>
      </c>
      <c r="B108" s="3" t="s">
        <v>17</v>
      </c>
      <c r="C108" s="3" t="s">
        <v>211</v>
      </c>
      <c r="D108" s="3" t="s">
        <v>165</v>
      </c>
      <c r="E108" s="13">
        <v>47525186490.051666</v>
      </c>
      <c r="F108" s="12">
        <v>3.4426666666666699</v>
      </c>
      <c r="G108" s="14">
        <v>0.34250000000000003</v>
      </c>
      <c r="H108" s="3">
        <v>94100756</v>
      </c>
      <c r="I108" s="15">
        <f t="shared" si="21"/>
        <v>32.229508930000001</v>
      </c>
      <c r="K108" s="3" t="s">
        <v>17</v>
      </c>
      <c r="L108" s="7">
        <f t="shared" si="22"/>
        <v>237625932.45025834</v>
      </c>
      <c r="M108" s="7">
        <f t="shared" si="23"/>
        <v>475251864.90051669</v>
      </c>
      <c r="N108" s="7">
        <f t="shared" si="24"/>
        <v>1188129662.2512918</v>
      </c>
      <c r="P108" s="3" t="s">
        <v>17</v>
      </c>
      <c r="Q108" s="8">
        <f t="shared" si="25"/>
        <v>3.4426666666666699</v>
      </c>
      <c r="R108" s="8">
        <f t="shared" si="26"/>
        <v>2.5820000000000025</v>
      </c>
      <c r="S108" s="8">
        <f t="shared" si="27"/>
        <v>1.7213333333333349</v>
      </c>
    </row>
    <row r="109" spans="1:19" s="3" customFormat="1" x14ac:dyDescent="0.25">
      <c r="A109" s="3">
        <v>43</v>
      </c>
      <c r="B109" s="3" t="s">
        <v>163</v>
      </c>
      <c r="C109" s="3" t="s">
        <v>213</v>
      </c>
      <c r="D109" s="3" t="s">
        <v>165</v>
      </c>
      <c r="E109" s="13">
        <v>19343506598.655979</v>
      </c>
      <c r="F109" s="12">
        <v>2</v>
      </c>
      <c r="G109" s="14">
        <v>0.32700000000000001</v>
      </c>
      <c r="H109" s="3">
        <v>1671711</v>
      </c>
      <c r="I109" s="15">
        <f t="shared" si="21"/>
        <v>0.54664949699999998</v>
      </c>
      <c r="K109" s="3" t="s">
        <v>163</v>
      </c>
      <c r="L109" s="7">
        <f t="shared" si="22"/>
        <v>96717532.993279904</v>
      </c>
      <c r="M109" s="7">
        <f t="shared" si="23"/>
        <v>193435065.98655981</v>
      </c>
      <c r="N109" s="7">
        <f t="shared" si="24"/>
        <v>483587664.96639949</v>
      </c>
      <c r="P109" s="3" t="s">
        <v>163</v>
      </c>
      <c r="Q109" s="8">
        <f t="shared" si="25"/>
        <v>2</v>
      </c>
      <c r="R109" s="8">
        <f t="shared" si="26"/>
        <v>1.5</v>
      </c>
      <c r="S109" s="8">
        <f t="shared" si="27"/>
        <v>1</v>
      </c>
    </row>
    <row r="110" spans="1:19" s="3" customFormat="1" x14ac:dyDescent="0.25">
      <c r="A110" s="3">
        <v>44</v>
      </c>
      <c r="B110" s="3" t="s">
        <v>21</v>
      </c>
      <c r="C110" s="3" t="s">
        <v>214</v>
      </c>
      <c r="D110" s="3" t="s">
        <v>165</v>
      </c>
      <c r="E110" s="13">
        <v>903497025.65548348</v>
      </c>
      <c r="F110" s="12">
        <v>3.2666666666666675</v>
      </c>
      <c r="G110" s="14">
        <v>0.48399999999999999</v>
      </c>
      <c r="H110" s="3">
        <v>1849285</v>
      </c>
      <c r="I110" s="15">
        <f t="shared" si="21"/>
        <v>0.89505393999999994</v>
      </c>
      <c r="K110" s="3" t="s">
        <v>21</v>
      </c>
      <c r="L110" s="7">
        <f t="shared" si="22"/>
        <v>4517485.1282774173</v>
      </c>
      <c r="M110" s="7">
        <f t="shared" si="23"/>
        <v>9034970.2565548345</v>
      </c>
      <c r="N110" s="7">
        <f t="shared" si="24"/>
        <v>22587425.64138709</v>
      </c>
      <c r="P110" s="3" t="s">
        <v>21</v>
      </c>
      <c r="Q110" s="8">
        <f t="shared" si="25"/>
        <v>3.2666666666666675</v>
      </c>
      <c r="R110" s="8">
        <f t="shared" si="26"/>
        <v>2.4500000000000006</v>
      </c>
      <c r="S110" s="8">
        <f t="shared" si="27"/>
        <v>1.6333333333333337</v>
      </c>
    </row>
    <row r="111" spans="1:19" s="3" customFormat="1" x14ac:dyDescent="0.25">
      <c r="A111" s="3">
        <v>46</v>
      </c>
      <c r="B111" s="3" t="s">
        <v>19</v>
      </c>
      <c r="C111" s="3" t="s">
        <v>216</v>
      </c>
      <c r="D111" s="3" t="s">
        <v>165</v>
      </c>
      <c r="E111" s="13">
        <v>48137027487.179489</v>
      </c>
      <c r="F111" s="12">
        <v>3.6749999999999998</v>
      </c>
      <c r="G111" s="14">
        <v>0.28049999999999997</v>
      </c>
      <c r="H111" s="3">
        <v>25904598</v>
      </c>
      <c r="I111" s="15">
        <f t="shared" si="21"/>
        <v>7.2662397389999995</v>
      </c>
      <c r="K111" s="3" t="s">
        <v>19</v>
      </c>
      <c r="L111" s="7">
        <f t="shared" si="22"/>
        <v>240685137.43589744</v>
      </c>
      <c r="M111" s="7">
        <f t="shared" si="23"/>
        <v>481370274.87179488</v>
      </c>
      <c r="N111" s="7">
        <f t="shared" si="24"/>
        <v>1203425687.1794872</v>
      </c>
      <c r="P111" s="3" t="s">
        <v>19</v>
      </c>
      <c r="Q111" s="8">
        <f t="shared" si="25"/>
        <v>3.6749999999999998</v>
      </c>
      <c r="R111" s="8">
        <f t="shared" si="26"/>
        <v>2.7562499999999996</v>
      </c>
      <c r="S111" s="8">
        <f t="shared" si="27"/>
        <v>1.8374999999999999</v>
      </c>
    </row>
    <row r="112" spans="1:19" s="3" customFormat="1" x14ac:dyDescent="0.25">
      <c r="A112" s="3">
        <v>49</v>
      </c>
      <c r="B112" s="3" t="s">
        <v>20</v>
      </c>
      <c r="C112" s="3" t="s">
        <v>219</v>
      </c>
      <c r="D112" s="3" t="s">
        <v>165</v>
      </c>
      <c r="E112" s="13">
        <v>6144131903.013833</v>
      </c>
      <c r="F112" s="12">
        <v>2.9666666666666655</v>
      </c>
      <c r="G112" s="14">
        <v>0.54100000000000004</v>
      </c>
      <c r="H112" s="3">
        <v>11745189</v>
      </c>
      <c r="I112" s="15">
        <f t="shared" si="21"/>
        <v>6.3541472490000004</v>
      </c>
      <c r="K112" s="3" t="s">
        <v>20</v>
      </c>
      <c r="L112" s="7">
        <f t="shared" si="22"/>
        <v>30720659.515069164</v>
      </c>
      <c r="M112" s="7">
        <f t="shared" si="23"/>
        <v>61441319.030138329</v>
      </c>
      <c r="N112" s="7">
        <f t="shared" si="24"/>
        <v>153603297.57534584</v>
      </c>
      <c r="P112" s="3" t="s">
        <v>20</v>
      </c>
      <c r="Q112" s="8">
        <f t="shared" si="25"/>
        <v>2.9666666666666655</v>
      </c>
      <c r="R112" s="8">
        <f t="shared" si="26"/>
        <v>2.2249999999999992</v>
      </c>
      <c r="S112" s="8">
        <f t="shared" si="27"/>
        <v>1.4833333333333327</v>
      </c>
    </row>
    <row r="113" spans="1:19" s="3" customFormat="1" x14ac:dyDescent="0.25">
      <c r="A113" s="3">
        <v>50</v>
      </c>
      <c r="B113" s="3" t="s">
        <v>22</v>
      </c>
      <c r="C113" s="3" t="s">
        <v>220</v>
      </c>
      <c r="D113" s="3" t="s">
        <v>165</v>
      </c>
      <c r="E113" s="13">
        <v>960778479.47534609</v>
      </c>
      <c r="F113" s="12">
        <v>2.5250000000000004</v>
      </c>
      <c r="G113" s="14">
        <v>0.69299999999999995</v>
      </c>
      <c r="H113" s="3">
        <v>1704255</v>
      </c>
      <c r="I113" s="15">
        <f t="shared" si="21"/>
        <v>1.1810487149999997</v>
      </c>
      <c r="K113" s="3" t="s">
        <v>22</v>
      </c>
      <c r="L113" s="7">
        <f t="shared" si="22"/>
        <v>4803892.3973767301</v>
      </c>
      <c r="M113" s="7">
        <f t="shared" si="23"/>
        <v>9607784.7947534602</v>
      </c>
      <c r="N113" s="7">
        <f t="shared" si="24"/>
        <v>24019461.986883655</v>
      </c>
      <c r="P113" s="3" t="s">
        <v>22</v>
      </c>
      <c r="Q113" s="8">
        <f t="shared" si="25"/>
        <v>2.5250000000000004</v>
      </c>
      <c r="R113" s="8">
        <f t="shared" si="26"/>
        <v>1.8937500000000003</v>
      </c>
      <c r="S113" s="8">
        <f t="shared" si="27"/>
        <v>1.2625000000000002</v>
      </c>
    </row>
    <row r="114" spans="1:19" s="3" customFormat="1" x14ac:dyDescent="0.25">
      <c r="A114" s="3">
        <v>61</v>
      </c>
      <c r="B114" s="3" t="s">
        <v>25</v>
      </c>
      <c r="C114" s="3" t="s">
        <v>231</v>
      </c>
      <c r="D114" s="3" t="s">
        <v>165</v>
      </c>
      <c r="E114" s="13">
        <v>55243056200.650253</v>
      </c>
      <c r="F114" s="12">
        <v>3.8583333333333325</v>
      </c>
      <c r="G114" s="14">
        <v>0.45899999999999996</v>
      </c>
      <c r="H114" s="3">
        <v>44353691</v>
      </c>
      <c r="I114" s="15">
        <f t="shared" si="21"/>
        <v>20.358344168999999</v>
      </c>
      <c r="K114" s="3" t="s">
        <v>25</v>
      </c>
      <c r="L114" s="7">
        <f t="shared" si="22"/>
        <v>276215281.00325125</v>
      </c>
      <c r="M114" s="7">
        <f t="shared" si="23"/>
        <v>552430562.00650251</v>
      </c>
      <c r="N114" s="7">
        <f t="shared" si="24"/>
        <v>1381076405.0162563</v>
      </c>
      <c r="P114" s="3" t="s">
        <v>25</v>
      </c>
      <c r="Q114" s="8">
        <f t="shared" si="25"/>
        <v>3.8583333333333325</v>
      </c>
      <c r="R114" s="8">
        <f t="shared" si="26"/>
        <v>2.8937499999999994</v>
      </c>
      <c r="S114" s="8">
        <f t="shared" si="27"/>
        <v>1.9291666666666663</v>
      </c>
    </row>
    <row r="115" spans="1:19" s="3" customFormat="1" x14ac:dyDescent="0.25">
      <c r="A115" s="3">
        <v>68</v>
      </c>
      <c r="B115" s="3" t="s">
        <v>32</v>
      </c>
      <c r="C115" s="3" t="s">
        <v>238</v>
      </c>
      <c r="D115" s="3" t="s">
        <v>165</v>
      </c>
      <c r="E115" s="13">
        <v>2334989648.0331264</v>
      </c>
      <c r="F115" s="12">
        <v>3.4666666666666677</v>
      </c>
      <c r="G115" s="14">
        <v>0.57100000000000006</v>
      </c>
      <c r="H115" s="3">
        <v>2074465</v>
      </c>
      <c r="I115" s="15">
        <f t="shared" si="21"/>
        <v>1.1845195150000001</v>
      </c>
      <c r="K115" s="3" t="s">
        <v>32</v>
      </c>
      <c r="L115" s="7">
        <f t="shared" si="22"/>
        <v>11674948.240165632</v>
      </c>
      <c r="M115" s="7">
        <f t="shared" si="23"/>
        <v>23349896.480331264</v>
      </c>
      <c r="N115" s="7">
        <f t="shared" si="24"/>
        <v>58374741.200828165</v>
      </c>
      <c r="P115" s="3" t="s">
        <v>32</v>
      </c>
      <c r="Q115" s="8">
        <f t="shared" si="25"/>
        <v>3.4666666666666677</v>
      </c>
      <c r="R115" s="8">
        <f t="shared" si="26"/>
        <v>2.6000000000000005</v>
      </c>
      <c r="S115" s="8">
        <f t="shared" si="27"/>
        <v>1.7333333333333338</v>
      </c>
    </row>
    <row r="116" spans="1:19" s="3" customFormat="1" x14ac:dyDescent="0.25">
      <c r="A116" s="3">
        <v>69</v>
      </c>
      <c r="B116" s="3" t="s">
        <v>30</v>
      </c>
      <c r="C116" s="3" t="s">
        <v>239</v>
      </c>
      <c r="D116" s="3" t="s">
        <v>165</v>
      </c>
      <c r="E116" s="13">
        <v>1950960137.7301018</v>
      </c>
      <c r="F116" s="12">
        <v>3.2250000000000001</v>
      </c>
      <c r="G116" s="14">
        <v>0.63800000000000001</v>
      </c>
      <c r="H116" s="3">
        <v>4294077</v>
      </c>
      <c r="I116" s="15">
        <f t="shared" si="21"/>
        <v>2.7396211260000003</v>
      </c>
      <c r="K116" s="3" t="s">
        <v>30</v>
      </c>
      <c r="L116" s="7">
        <f t="shared" si="22"/>
        <v>9754800.6886505093</v>
      </c>
      <c r="M116" s="7">
        <f t="shared" si="23"/>
        <v>19509601.377301019</v>
      </c>
      <c r="N116" s="7">
        <f t="shared" si="24"/>
        <v>48774003.443252549</v>
      </c>
      <c r="P116" s="3" t="s">
        <v>30</v>
      </c>
      <c r="Q116" s="8">
        <f t="shared" si="25"/>
        <v>3.2250000000000001</v>
      </c>
      <c r="R116" s="8">
        <f t="shared" si="26"/>
        <v>2.4187500000000002</v>
      </c>
      <c r="S116" s="8">
        <f t="shared" si="27"/>
        <v>1.6125</v>
      </c>
    </row>
    <row r="117" spans="1:19" s="3" customFormat="1" x14ac:dyDescent="0.25">
      <c r="A117" s="3">
        <v>72</v>
      </c>
      <c r="B117" s="3" t="s">
        <v>34</v>
      </c>
      <c r="C117" s="3" t="s">
        <v>242</v>
      </c>
      <c r="D117" s="3" t="s">
        <v>165</v>
      </c>
      <c r="E117" s="13">
        <v>10613494031.383247</v>
      </c>
      <c r="F117" s="12">
        <v>3.0266666666666699</v>
      </c>
      <c r="G117" s="14">
        <v>0.75150000000000006</v>
      </c>
      <c r="H117" s="3">
        <v>22924851</v>
      </c>
      <c r="I117" s="15">
        <f t="shared" si="21"/>
        <v>17.228025526500002</v>
      </c>
      <c r="K117" s="3" t="s">
        <v>34</v>
      </c>
      <c r="L117" s="7">
        <f t="shared" si="22"/>
        <v>53067470.156916238</v>
      </c>
      <c r="M117" s="7">
        <f t="shared" si="23"/>
        <v>106134940.31383248</v>
      </c>
      <c r="N117" s="7">
        <f t="shared" si="24"/>
        <v>265337350.78458118</v>
      </c>
      <c r="P117" s="3" t="s">
        <v>34</v>
      </c>
      <c r="Q117" s="8">
        <f t="shared" si="25"/>
        <v>3.0266666666666699</v>
      </c>
      <c r="R117" s="8">
        <f t="shared" si="26"/>
        <v>2.2700000000000022</v>
      </c>
      <c r="S117" s="8">
        <f t="shared" si="27"/>
        <v>1.513333333333335</v>
      </c>
    </row>
    <row r="118" spans="1:19" s="3" customFormat="1" x14ac:dyDescent="0.25">
      <c r="A118" s="3">
        <v>73</v>
      </c>
      <c r="B118" s="3" t="s">
        <v>39</v>
      </c>
      <c r="C118" s="3" t="s">
        <v>243</v>
      </c>
      <c r="D118" s="3" t="s">
        <v>165</v>
      </c>
      <c r="E118" s="13">
        <v>3705386789.6051149</v>
      </c>
      <c r="F118" s="12">
        <v>3.0666666666666673</v>
      </c>
      <c r="G118" s="14">
        <v>0.51549999999999996</v>
      </c>
      <c r="H118" s="3">
        <v>16362567</v>
      </c>
      <c r="I118" s="15">
        <f t="shared" si="21"/>
        <v>8.4349032884999993</v>
      </c>
      <c r="K118" s="3" t="s">
        <v>39</v>
      </c>
      <c r="L118" s="7">
        <f t="shared" si="22"/>
        <v>18526933.948025577</v>
      </c>
      <c r="M118" s="7">
        <f t="shared" si="23"/>
        <v>37053867.896051154</v>
      </c>
      <c r="N118" s="7">
        <f t="shared" si="24"/>
        <v>92634669.740127876</v>
      </c>
      <c r="P118" s="3" t="s">
        <v>39</v>
      </c>
      <c r="Q118" s="8">
        <f t="shared" si="25"/>
        <v>3.0666666666666673</v>
      </c>
      <c r="R118" s="8">
        <f t="shared" si="26"/>
        <v>2.3000000000000007</v>
      </c>
      <c r="S118" s="8">
        <f t="shared" si="27"/>
        <v>1.5333333333333337</v>
      </c>
    </row>
    <row r="119" spans="1:19" s="3" customFormat="1" x14ac:dyDescent="0.25">
      <c r="A119" s="3">
        <v>76</v>
      </c>
      <c r="B119" s="3" t="s">
        <v>35</v>
      </c>
      <c r="C119" s="3" t="s">
        <v>246</v>
      </c>
      <c r="D119" s="3" t="s">
        <v>165</v>
      </c>
      <c r="E119" s="13">
        <v>10942727309.529593</v>
      </c>
      <c r="F119" s="12">
        <v>3.3833333333333324</v>
      </c>
      <c r="G119" s="14">
        <v>0.45549999999999996</v>
      </c>
      <c r="H119" s="3">
        <v>15301650</v>
      </c>
      <c r="I119" s="15">
        <f t="shared" si="21"/>
        <v>6.9699015749999989</v>
      </c>
      <c r="K119" s="3" t="s">
        <v>35</v>
      </c>
      <c r="L119" s="7">
        <f t="shared" si="22"/>
        <v>54713636.54764796</v>
      </c>
      <c r="M119" s="7">
        <f t="shared" si="23"/>
        <v>109427273.09529592</v>
      </c>
      <c r="N119" s="7">
        <f t="shared" si="24"/>
        <v>273568182.73823982</v>
      </c>
      <c r="P119" s="3" t="s">
        <v>35</v>
      </c>
      <c r="Q119" s="8">
        <f t="shared" si="25"/>
        <v>3.3833333333333324</v>
      </c>
      <c r="R119" s="8">
        <f t="shared" si="26"/>
        <v>2.5374999999999992</v>
      </c>
      <c r="S119" s="8">
        <f t="shared" si="27"/>
        <v>1.6916666666666662</v>
      </c>
    </row>
    <row r="120" spans="1:19" s="3" customFormat="1" x14ac:dyDescent="0.25">
      <c r="A120" s="3">
        <v>78</v>
      </c>
      <c r="B120" s="3" t="s">
        <v>38</v>
      </c>
      <c r="C120" s="3" t="s">
        <v>248</v>
      </c>
      <c r="D120" s="3" t="s">
        <v>165</v>
      </c>
      <c r="E120" s="13">
        <v>4158182904.2454085</v>
      </c>
      <c r="F120" s="12">
        <v>3.29266666666667</v>
      </c>
      <c r="G120" s="14">
        <v>0.44350000000000001</v>
      </c>
      <c r="H120" s="3">
        <v>3889880</v>
      </c>
      <c r="I120" s="15">
        <f t="shared" si="21"/>
        <v>1.7251617800000001</v>
      </c>
      <c r="K120" s="3" t="s">
        <v>38</v>
      </c>
      <c r="L120" s="7">
        <f t="shared" si="22"/>
        <v>20790914.521227043</v>
      </c>
      <c r="M120" s="7">
        <f t="shared" si="23"/>
        <v>41581829.042454086</v>
      </c>
      <c r="N120" s="7">
        <f t="shared" si="24"/>
        <v>103954572.60613522</v>
      </c>
      <c r="P120" s="3" t="s">
        <v>38</v>
      </c>
      <c r="Q120" s="8">
        <f t="shared" si="25"/>
        <v>3.29266666666667</v>
      </c>
      <c r="R120" s="8">
        <f t="shared" si="26"/>
        <v>2.4695000000000027</v>
      </c>
      <c r="S120" s="8">
        <f t="shared" si="27"/>
        <v>1.646333333333335</v>
      </c>
    </row>
    <row r="121" spans="1:19" s="3" customFormat="1" x14ac:dyDescent="0.25">
      <c r="A121" s="3">
        <v>79</v>
      </c>
      <c r="B121" s="3" t="s">
        <v>155</v>
      </c>
      <c r="C121" s="3" t="s">
        <v>249</v>
      </c>
      <c r="D121" s="3" t="s">
        <v>165</v>
      </c>
      <c r="E121" s="13">
        <v>11929250814.332249</v>
      </c>
      <c r="F121" s="12">
        <v>2</v>
      </c>
      <c r="G121" s="14">
        <v>0.4894</v>
      </c>
      <c r="H121" s="3">
        <v>1258653</v>
      </c>
      <c r="I121" s="15">
        <f t="shared" si="21"/>
        <v>0.61598477820000008</v>
      </c>
      <c r="K121" s="3" t="s">
        <v>155</v>
      </c>
      <c r="L121" s="7">
        <f t="shared" si="22"/>
        <v>59646254.071661241</v>
      </c>
      <c r="M121" s="7">
        <f t="shared" si="23"/>
        <v>119292508.14332248</v>
      </c>
      <c r="N121" s="7">
        <f t="shared" si="24"/>
        <v>298231270.35830623</v>
      </c>
      <c r="P121" s="3" t="s">
        <v>155</v>
      </c>
      <c r="Q121" s="8">
        <f t="shared" si="25"/>
        <v>2</v>
      </c>
      <c r="R121" s="8">
        <f t="shared" si="26"/>
        <v>1.5</v>
      </c>
      <c r="S121" s="8">
        <f t="shared" si="27"/>
        <v>1</v>
      </c>
    </row>
    <row r="122" spans="1:19" s="3" customFormat="1" x14ac:dyDescent="0.25">
      <c r="A122" s="3">
        <v>86</v>
      </c>
      <c r="B122" s="3" t="s">
        <v>37</v>
      </c>
      <c r="C122" s="3" t="s">
        <v>256</v>
      </c>
      <c r="D122" s="3" t="s">
        <v>165</v>
      </c>
      <c r="E122" s="13">
        <v>15630302813.953487</v>
      </c>
      <c r="F122" s="12">
        <v>3.62666666666667</v>
      </c>
      <c r="G122" s="14">
        <v>0.54700000000000004</v>
      </c>
      <c r="H122" s="3">
        <v>25833752</v>
      </c>
      <c r="I122" s="15">
        <f t="shared" si="21"/>
        <v>14.131062344</v>
      </c>
      <c r="K122" s="3" t="s">
        <v>37</v>
      </c>
      <c r="L122" s="7">
        <f t="shared" si="22"/>
        <v>78151514.069767445</v>
      </c>
      <c r="M122" s="7">
        <f t="shared" si="23"/>
        <v>156303028.13953489</v>
      </c>
      <c r="N122" s="7">
        <f t="shared" si="24"/>
        <v>390757570.3488372</v>
      </c>
      <c r="P122" s="3" t="s">
        <v>37</v>
      </c>
      <c r="Q122" s="8">
        <f t="shared" si="25"/>
        <v>3.62666666666667</v>
      </c>
      <c r="R122" s="8">
        <f t="shared" si="26"/>
        <v>2.7200000000000024</v>
      </c>
      <c r="S122" s="8">
        <f t="shared" si="27"/>
        <v>1.813333333333335</v>
      </c>
    </row>
    <row r="123" spans="1:19" s="3" customFormat="1" x14ac:dyDescent="0.25">
      <c r="A123" s="3">
        <v>88</v>
      </c>
      <c r="B123" s="3" t="s">
        <v>156</v>
      </c>
      <c r="C123" s="3" t="s">
        <v>258</v>
      </c>
      <c r="D123" s="3" t="s">
        <v>165</v>
      </c>
      <c r="E123" s="13">
        <v>13113069776.594753</v>
      </c>
      <c r="F123" s="12">
        <v>2</v>
      </c>
      <c r="G123" s="14">
        <v>0.33200000000000002</v>
      </c>
      <c r="H123" s="3">
        <v>2303315</v>
      </c>
      <c r="I123" s="15">
        <f t="shared" si="21"/>
        <v>0.76470058000000007</v>
      </c>
      <c r="K123" s="3" t="s">
        <v>156</v>
      </c>
      <c r="L123" s="7">
        <f t="shared" si="22"/>
        <v>65565348.882973768</v>
      </c>
      <c r="M123" s="7">
        <f t="shared" si="23"/>
        <v>131130697.76594754</v>
      </c>
      <c r="N123" s="7">
        <f t="shared" si="24"/>
        <v>327826744.41486883</v>
      </c>
      <c r="P123" s="3" t="s">
        <v>156</v>
      </c>
      <c r="Q123" s="8">
        <f t="shared" si="25"/>
        <v>2</v>
      </c>
      <c r="R123" s="8">
        <f t="shared" si="26"/>
        <v>1.5</v>
      </c>
      <c r="S123" s="8">
        <f t="shared" si="27"/>
        <v>1</v>
      </c>
    </row>
    <row r="124" spans="1:19" s="3" customFormat="1" x14ac:dyDescent="0.25">
      <c r="A124" s="3">
        <v>91</v>
      </c>
      <c r="B124" s="3" t="s">
        <v>40</v>
      </c>
      <c r="C124" s="3" t="s">
        <v>262</v>
      </c>
      <c r="D124" s="3" t="s">
        <v>165</v>
      </c>
      <c r="E124" s="13">
        <v>7407418427.6576796</v>
      </c>
      <c r="F124" s="12">
        <v>3.4583333333333326</v>
      </c>
      <c r="G124" s="14">
        <v>0.59499999999999997</v>
      </c>
      <c r="H124" s="3">
        <v>17831270</v>
      </c>
      <c r="I124" s="15">
        <f t="shared" si="21"/>
        <v>10.609605650000001</v>
      </c>
      <c r="K124" s="3" t="s">
        <v>40</v>
      </c>
      <c r="L124" s="7">
        <f t="shared" si="22"/>
        <v>37037092.138288401</v>
      </c>
      <c r="M124" s="7">
        <f t="shared" si="23"/>
        <v>74074184.276576802</v>
      </c>
      <c r="N124" s="7">
        <f t="shared" si="24"/>
        <v>185185460.69144201</v>
      </c>
      <c r="P124" s="3" t="s">
        <v>40</v>
      </c>
      <c r="Q124" s="8">
        <f t="shared" si="25"/>
        <v>3.4583333333333326</v>
      </c>
      <c r="R124" s="8">
        <f t="shared" si="26"/>
        <v>2.5937499999999996</v>
      </c>
      <c r="S124" s="8">
        <f t="shared" si="27"/>
        <v>1.7291666666666663</v>
      </c>
    </row>
    <row r="125" spans="1:19" s="3" customFormat="1" x14ac:dyDescent="0.25">
      <c r="A125" s="3">
        <v>92</v>
      </c>
      <c r="B125" s="3" t="s">
        <v>41</v>
      </c>
      <c r="C125" s="3" t="s">
        <v>263</v>
      </c>
      <c r="D125" s="3" t="s">
        <v>165</v>
      </c>
      <c r="E125" s="13">
        <v>521803314653.78424</v>
      </c>
      <c r="F125" s="12">
        <v>3.5750000000000002</v>
      </c>
      <c r="G125" s="14">
        <v>0.47200000000000003</v>
      </c>
      <c r="H125" s="3">
        <v>173615345</v>
      </c>
      <c r="I125" s="15">
        <f t="shared" si="21"/>
        <v>81.946442840000003</v>
      </c>
      <c r="K125" s="3" t="s">
        <v>41</v>
      </c>
      <c r="L125" s="7">
        <f t="shared" si="22"/>
        <v>2609016573.2689214</v>
      </c>
      <c r="M125" s="7">
        <f t="shared" si="23"/>
        <v>5218033146.5378428</v>
      </c>
      <c r="N125" s="7">
        <f t="shared" si="24"/>
        <v>13045082866.344606</v>
      </c>
      <c r="P125" s="3" t="s">
        <v>41</v>
      </c>
      <c r="Q125" s="8">
        <f t="shared" si="25"/>
        <v>3.5750000000000002</v>
      </c>
      <c r="R125" s="8">
        <f t="shared" si="26"/>
        <v>2.6812500000000004</v>
      </c>
      <c r="S125" s="8">
        <f t="shared" si="27"/>
        <v>1.7875000000000001</v>
      </c>
    </row>
    <row r="126" spans="1:19" s="3" customFormat="1" x14ac:dyDescent="0.25">
      <c r="A126" s="3">
        <v>101</v>
      </c>
      <c r="B126" s="3" t="s">
        <v>45</v>
      </c>
      <c r="C126" s="3" t="s">
        <v>272</v>
      </c>
      <c r="D126" s="3" t="s">
        <v>165</v>
      </c>
      <c r="E126" s="13">
        <v>7521261790.6293488</v>
      </c>
      <c r="F126" s="12">
        <v>3.9249999999999998</v>
      </c>
      <c r="G126" s="14">
        <v>0.50800000000000001</v>
      </c>
      <c r="H126" s="3">
        <v>11776522</v>
      </c>
      <c r="I126" s="15">
        <f t="shared" si="21"/>
        <v>5.9824731760000001</v>
      </c>
      <c r="K126" s="3" t="s">
        <v>45</v>
      </c>
      <c r="L126" s="7">
        <f t="shared" si="22"/>
        <v>37606308.953146748</v>
      </c>
      <c r="M126" s="7">
        <f t="shared" si="23"/>
        <v>75212617.906293496</v>
      </c>
      <c r="N126" s="7">
        <f t="shared" si="24"/>
        <v>188031544.76573372</v>
      </c>
      <c r="P126" s="3" t="s">
        <v>45</v>
      </c>
      <c r="Q126" s="8">
        <f t="shared" si="25"/>
        <v>3.9249999999999998</v>
      </c>
      <c r="R126" s="8">
        <f t="shared" si="26"/>
        <v>2.9437499999999996</v>
      </c>
      <c r="S126" s="8">
        <f t="shared" si="27"/>
        <v>1.9624999999999999</v>
      </c>
    </row>
    <row r="127" spans="1:19" s="3" customFormat="1" x14ac:dyDescent="0.25">
      <c r="A127" s="3">
        <v>103</v>
      </c>
      <c r="B127" s="3" t="s">
        <v>51</v>
      </c>
      <c r="C127" s="3" t="s">
        <v>274</v>
      </c>
      <c r="D127" s="3" t="s">
        <v>165</v>
      </c>
      <c r="E127" s="13">
        <v>310684635.73614019</v>
      </c>
      <c r="F127" s="12">
        <v>3.05</v>
      </c>
      <c r="G127" s="14">
        <v>0.61699999999999999</v>
      </c>
      <c r="H127" s="3">
        <v>192993</v>
      </c>
      <c r="I127" s="15">
        <f t="shared" si="21"/>
        <v>0.119076681</v>
      </c>
      <c r="K127" s="3" t="s">
        <v>51</v>
      </c>
      <c r="L127" s="7">
        <f t="shared" si="22"/>
        <v>1553423.1786807009</v>
      </c>
      <c r="M127" s="7">
        <f t="shared" si="23"/>
        <v>3106846.3573614019</v>
      </c>
      <c r="N127" s="7">
        <f t="shared" si="24"/>
        <v>7767115.893403505</v>
      </c>
      <c r="P127" s="3" t="s">
        <v>51</v>
      </c>
      <c r="Q127" s="8">
        <f t="shared" si="25"/>
        <v>3.05</v>
      </c>
      <c r="R127" s="8">
        <f t="shared" si="26"/>
        <v>2.2874999999999996</v>
      </c>
      <c r="S127" s="8">
        <f t="shared" si="27"/>
        <v>1.5249999999999999</v>
      </c>
    </row>
    <row r="128" spans="1:19" s="3" customFormat="1" x14ac:dyDescent="0.25">
      <c r="A128" s="3">
        <v>104</v>
      </c>
      <c r="B128" s="3" t="s">
        <v>47</v>
      </c>
      <c r="C128" s="3" t="s">
        <v>275</v>
      </c>
      <c r="D128" s="3" t="s">
        <v>165</v>
      </c>
      <c r="E128" s="13">
        <v>14791699008.5823</v>
      </c>
      <c r="F128" s="12">
        <v>3.8266666666666702</v>
      </c>
      <c r="G128" s="14">
        <v>0.47499999999999998</v>
      </c>
      <c r="H128" s="3">
        <v>14133280</v>
      </c>
      <c r="I128" s="15">
        <f t="shared" si="21"/>
        <v>6.7133079999999996</v>
      </c>
      <c r="K128" s="3" t="s">
        <v>47</v>
      </c>
      <c r="L128" s="7">
        <f t="shared" si="22"/>
        <v>73958495.0429115</v>
      </c>
      <c r="M128" s="7">
        <f t="shared" si="23"/>
        <v>147916990.085823</v>
      </c>
      <c r="N128" s="7">
        <f t="shared" si="24"/>
        <v>369792475.21455753</v>
      </c>
      <c r="P128" s="3" t="s">
        <v>47</v>
      </c>
      <c r="Q128" s="8">
        <f t="shared" si="25"/>
        <v>3.8266666666666702</v>
      </c>
      <c r="R128" s="8">
        <f t="shared" si="26"/>
        <v>2.8700000000000028</v>
      </c>
      <c r="S128" s="8">
        <f t="shared" si="27"/>
        <v>1.9133333333333351</v>
      </c>
    </row>
    <row r="129" spans="1:19" s="3" customFormat="1" x14ac:dyDescent="0.25">
      <c r="A129" s="3">
        <v>106</v>
      </c>
      <c r="B129" s="3" t="s">
        <v>159</v>
      </c>
      <c r="C129" s="3" t="s">
        <v>277</v>
      </c>
      <c r="D129" s="3" t="s">
        <v>165</v>
      </c>
      <c r="E129" s="13">
        <v>1443345214.376982</v>
      </c>
      <c r="F129" s="12">
        <v>2</v>
      </c>
      <c r="G129" s="14">
        <v>0.378</v>
      </c>
      <c r="H129" s="3">
        <v>89173</v>
      </c>
      <c r="I129" s="15">
        <f t="shared" si="21"/>
        <v>3.3707394000000002E-2</v>
      </c>
      <c r="K129" s="3" t="s">
        <v>159</v>
      </c>
      <c r="L129" s="7">
        <f t="shared" si="22"/>
        <v>7216726.0718849096</v>
      </c>
      <c r="M129" s="7">
        <f t="shared" si="23"/>
        <v>14433452.143769819</v>
      </c>
      <c r="N129" s="7">
        <f t="shared" si="24"/>
        <v>36083630.359424554</v>
      </c>
      <c r="P129" s="3" t="s">
        <v>159</v>
      </c>
      <c r="Q129" s="8">
        <f t="shared" si="25"/>
        <v>2</v>
      </c>
      <c r="R129" s="8">
        <f t="shared" si="26"/>
        <v>1.5</v>
      </c>
      <c r="S129" s="8">
        <f t="shared" si="27"/>
        <v>1</v>
      </c>
    </row>
    <row r="130" spans="1:19" s="3" customFormat="1" x14ac:dyDescent="0.25">
      <c r="A130" s="3">
        <v>107</v>
      </c>
      <c r="B130" s="3" t="s">
        <v>49</v>
      </c>
      <c r="C130" s="3" t="s">
        <v>278</v>
      </c>
      <c r="D130" s="3" t="s">
        <v>165</v>
      </c>
      <c r="E130" s="13">
        <v>4136280752.0369301</v>
      </c>
      <c r="F130" s="12">
        <v>3.2666666666666675</v>
      </c>
      <c r="G130" s="14">
        <v>0.52900000000000003</v>
      </c>
      <c r="H130" s="3">
        <v>6092075</v>
      </c>
      <c r="I130" s="15">
        <f t="shared" si="21"/>
        <v>3.2227076750000001</v>
      </c>
      <c r="K130" s="3" t="s">
        <v>49</v>
      </c>
      <c r="L130" s="7">
        <f t="shared" si="22"/>
        <v>20681403.760184649</v>
      </c>
      <c r="M130" s="7">
        <f t="shared" si="23"/>
        <v>41362807.520369299</v>
      </c>
      <c r="N130" s="7">
        <f t="shared" si="24"/>
        <v>103407018.80092326</v>
      </c>
      <c r="P130" s="3" t="s">
        <v>49</v>
      </c>
      <c r="Q130" s="8">
        <f t="shared" si="25"/>
        <v>3.2666666666666675</v>
      </c>
      <c r="R130" s="8">
        <f t="shared" si="26"/>
        <v>2.4500000000000006</v>
      </c>
      <c r="S130" s="8">
        <f t="shared" si="27"/>
        <v>1.6333333333333337</v>
      </c>
    </row>
    <row r="131" spans="1:19" s="3" customFormat="1" x14ac:dyDescent="0.25">
      <c r="A131" s="3">
        <v>109</v>
      </c>
      <c r="B131" s="3" t="s">
        <v>161</v>
      </c>
      <c r="C131" s="3" t="s">
        <v>280</v>
      </c>
      <c r="D131" s="3" t="s">
        <v>165</v>
      </c>
      <c r="E131" s="13">
        <v>2300000000</v>
      </c>
      <c r="F131" s="12">
        <v>2</v>
      </c>
      <c r="G131" s="14">
        <v>0.4894</v>
      </c>
      <c r="H131" s="3">
        <v>10495583</v>
      </c>
      <c r="I131" s="15">
        <f t="shared" ref="I131:I162" si="28">G131*H131/1000000</f>
        <v>5.1365383201999997</v>
      </c>
      <c r="K131" s="3" t="s">
        <v>161</v>
      </c>
      <c r="L131" s="7">
        <f t="shared" ref="L131:L140" si="29">E131*0.005</f>
        <v>11500000</v>
      </c>
      <c r="M131" s="7">
        <f t="shared" ref="M131:M140" si="30">E131*0.01</f>
        <v>23000000</v>
      </c>
      <c r="N131" s="7">
        <f t="shared" ref="N131:N140" si="31">E131*0.025</f>
        <v>57500000</v>
      </c>
      <c r="P131" s="3" t="s">
        <v>161</v>
      </c>
      <c r="Q131" s="8">
        <f t="shared" ref="Q131:Q140" si="32">F131</f>
        <v>2</v>
      </c>
      <c r="R131" s="8">
        <f t="shared" ref="R131:R140" si="33">F131*0.75</f>
        <v>1.5</v>
      </c>
      <c r="S131" s="8">
        <f t="shared" ref="S131:S140" si="34">F131*0.5</f>
        <v>1</v>
      </c>
    </row>
    <row r="132" spans="1:19" s="3" customFormat="1" x14ac:dyDescent="0.25">
      <c r="A132" s="3">
        <v>110</v>
      </c>
      <c r="B132" s="3" t="s">
        <v>162</v>
      </c>
      <c r="C132" s="3" t="s">
        <v>281</v>
      </c>
      <c r="D132" s="3" t="s">
        <v>165</v>
      </c>
      <c r="E132" s="13">
        <v>366057913367.13654</v>
      </c>
      <c r="F132" s="12">
        <v>2</v>
      </c>
      <c r="G132" s="14">
        <v>0.60199999999999998</v>
      </c>
      <c r="H132" s="3">
        <v>53157490</v>
      </c>
      <c r="I132" s="15">
        <f t="shared" si="28"/>
        <v>32.000808980000002</v>
      </c>
      <c r="K132" s="3" t="s">
        <v>162</v>
      </c>
      <c r="L132" s="7">
        <f t="shared" si="29"/>
        <v>1830289566.8356826</v>
      </c>
      <c r="M132" s="7">
        <f t="shared" si="30"/>
        <v>3660579133.6713653</v>
      </c>
      <c r="N132" s="7">
        <f t="shared" si="31"/>
        <v>9151447834.1784134</v>
      </c>
      <c r="P132" s="3" t="s">
        <v>162</v>
      </c>
      <c r="Q132" s="8">
        <f t="shared" si="32"/>
        <v>2</v>
      </c>
      <c r="R132" s="8">
        <f t="shared" si="33"/>
        <v>1.5</v>
      </c>
      <c r="S132" s="8">
        <f t="shared" si="34"/>
        <v>1</v>
      </c>
    </row>
    <row r="133" spans="1:19" s="3" customFormat="1" x14ac:dyDescent="0.25">
      <c r="A133" s="3">
        <v>111</v>
      </c>
      <c r="B133" s="3" t="s">
        <v>50</v>
      </c>
      <c r="C133" s="3" t="s">
        <v>282</v>
      </c>
      <c r="D133" s="3" t="s">
        <v>165</v>
      </c>
      <c r="E133" s="13">
        <v>11804406779.661016</v>
      </c>
      <c r="F133" s="12">
        <v>2.09</v>
      </c>
      <c r="G133" s="14">
        <v>0.50600000000000001</v>
      </c>
      <c r="H133" s="3">
        <v>11296173</v>
      </c>
      <c r="I133" s="15">
        <f t="shared" si="28"/>
        <v>5.7158635379999998</v>
      </c>
      <c r="K133" s="3" t="s">
        <v>50</v>
      </c>
      <c r="L133" s="7">
        <f t="shared" si="29"/>
        <v>59022033.898305081</v>
      </c>
      <c r="M133" s="7">
        <f t="shared" si="30"/>
        <v>118044067.79661016</v>
      </c>
      <c r="N133" s="7">
        <f t="shared" si="31"/>
        <v>295110169.49152541</v>
      </c>
      <c r="P133" s="3" t="s">
        <v>50</v>
      </c>
      <c r="Q133" s="8">
        <f t="shared" si="32"/>
        <v>2.09</v>
      </c>
      <c r="R133" s="8">
        <f t="shared" si="33"/>
        <v>1.5674999999999999</v>
      </c>
      <c r="S133" s="8">
        <f t="shared" si="34"/>
        <v>1.0449999999999999</v>
      </c>
    </row>
    <row r="134" spans="1:19" s="3" customFormat="1" x14ac:dyDescent="0.25">
      <c r="A134" s="3">
        <v>115</v>
      </c>
      <c r="B134" s="3" t="s">
        <v>46</v>
      </c>
      <c r="C134" s="3" t="s">
        <v>286</v>
      </c>
      <c r="D134" s="3" t="s">
        <v>165</v>
      </c>
      <c r="E134" s="13">
        <v>66565889416.870102</v>
      </c>
      <c r="F134" s="12">
        <v>2.36</v>
      </c>
      <c r="G134" s="14">
        <v>0.46500000000000002</v>
      </c>
      <c r="H134" s="3">
        <v>37964306</v>
      </c>
      <c r="I134" s="15">
        <f t="shared" si="28"/>
        <v>17.653402289999999</v>
      </c>
      <c r="K134" s="3" t="s">
        <v>46</v>
      </c>
      <c r="L134" s="7">
        <f t="shared" si="29"/>
        <v>332829447.08435053</v>
      </c>
      <c r="M134" s="7">
        <f t="shared" si="30"/>
        <v>665658894.16870105</v>
      </c>
      <c r="N134" s="7">
        <f t="shared" si="31"/>
        <v>1664147235.4217527</v>
      </c>
      <c r="P134" s="3" t="s">
        <v>46</v>
      </c>
      <c r="Q134" s="8">
        <f t="shared" si="32"/>
        <v>2.36</v>
      </c>
      <c r="R134" s="8">
        <f t="shared" si="33"/>
        <v>1.77</v>
      </c>
      <c r="S134" s="8">
        <f t="shared" si="34"/>
        <v>1.18</v>
      </c>
    </row>
    <row r="135" spans="1:19" s="3" customFormat="1" x14ac:dyDescent="0.25">
      <c r="A135" s="3">
        <v>117</v>
      </c>
      <c r="B135" s="3" t="s">
        <v>164</v>
      </c>
      <c r="C135" s="3" t="s">
        <v>288</v>
      </c>
      <c r="D135" s="3" t="s">
        <v>165</v>
      </c>
      <c r="E135" s="13">
        <v>3791304347.826087</v>
      </c>
      <c r="F135" s="12">
        <v>2</v>
      </c>
      <c r="G135" s="14">
        <v>0.63</v>
      </c>
      <c r="H135" s="3">
        <v>1249514</v>
      </c>
      <c r="I135" s="15">
        <f t="shared" si="28"/>
        <v>0.78719381999999993</v>
      </c>
      <c r="K135" s="3" t="s">
        <v>164</v>
      </c>
      <c r="L135" s="7">
        <f t="shared" si="29"/>
        <v>18956521.739130434</v>
      </c>
      <c r="M135" s="7">
        <f t="shared" si="30"/>
        <v>37913043.478260867</v>
      </c>
      <c r="N135" s="7">
        <f t="shared" si="31"/>
        <v>94782608.695652187</v>
      </c>
      <c r="P135" s="3" t="s">
        <v>164</v>
      </c>
      <c r="Q135" s="8">
        <f t="shared" si="32"/>
        <v>2</v>
      </c>
      <c r="R135" s="8">
        <f t="shared" si="33"/>
        <v>1.5</v>
      </c>
      <c r="S135" s="8">
        <f t="shared" si="34"/>
        <v>1</v>
      </c>
    </row>
    <row r="136" spans="1:19" s="3" customFormat="1" x14ac:dyDescent="0.25">
      <c r="A136" s="3">
        <v>120</v>
      </c>
      <c r="B136" s="3" t="s">
        <v>54</v>
      </c>
      <c r="C136" s="3" t="s">
        <v>291</v>
      </c>
      <c r="D136" s="3" t="s">
        <v>165</v>
      </c>
      <c r="E136" s="13">
        <v>33225037489.690334</v>
      </c>
      <c r="F136" s="12">
        <v>3.7583333333333324</v>
      </c>
      <c r="G136" s="14">
        <v>0.28199999999999997</v>
      </c>
      <c r="H136" s="3">
        <v>49253126</v>
      </c>
      <c r="I136" s="15">
        <f t="shared" si="28"/>
        <v>13.889381531999998</v>
      </c>
      <c r="K136" s="3" t="s">
        <v>54</v>
      </c>
      <c r="L136" s="7">
        <f t="shared" si="29"/>
        <v>166125187.44845167</v>
      </c>
      <c r="M136" s="7">
        <f t="shared" si="30"/>
        <v>332250374.89690334</v>
      </c>
      <c r="N136" s="7">
        <f t="shared" si="31"/>
        <v>830625937.24225843</v>
      </c>
      <c r="P136" s="3" t="s">
        <v>54</v>
      </c>
      <c r="Q136" s="8">
        <f t="shared" si="32"/>
        <v>3.7583333333333324</v>
      </c>
      <c r="R136" s="8">
        <f t="shared" si="33"/>
        <v>2.8187499999999992</v>
      </c>
      <c r="S136" s="8">
        <f t="shared" si="34"/>
        <v>1.8791666666666662</v>
      </c>
    </row>
    <row r="137" spans="1:19" s="3" customFormat="1" x14ac:dyDescent="0.25">
      <c r="A137" s="3">
        <v>123</v>
      </c>
      <c r="B137" s="3" t="s">
        <v>52</v>
      </c>
      <c r="C137" s="3" t="s">
        <v>294</v>
      </c>
      <c r="D137" s="3" t="s">
        <v>165</v>
      </c>
      <c r="E137" s="13">
        <v>4338575823.8199339</v>
      </c>
      <c r="F137" s="12">
        <v>2.9666666666666672</v>
      </c>
      <c r="G137" s="14">
        <v>0.60199999999999998</v>
      </c>
      <c r="H137" s="3">
        <v>6816982</v>
      </c>
      <c r="I137" s="15">
        <f t="shared" si="28"/>
        <v>4.1038231639999996</v>
      </c>
      <c r="K137" s="3" t="s">
        <v>52</v>
      </c>
      <c r="L137" s="7">
        <f t="shared" si="29"/>
        <v>21692879.119099669</v>
      </c>
      <c r="M137" s="7">
        <f t="shared" si="30"/>
        <v>43385758.238199338</v>
      </c>
      <c r="N137" s="7">
        <f t="shared" si="31"/>
        <v>108464395.59549835</v>
      </c>
      <c r="P137" s="3" t="s">
        <v>52</v>
      </c>
      <c r="Q137" s="8">
        <f t="shared" si="32"/>
        <v>2.9666666666666672</v>
      </c>
      <c r="R137" s="8">
        <f t="shared" si="33"/>
        <v>2.2250000000000005</v>
      </c>
      <c r="S137" s="8">
        <f t="shared" si="34"/>
        <v>1.4833333333333336</v>
      </c>
    </row>
    <row r="138" spans="1:19" s="3" customFormat="1" x14ac:dyDescent="0.25">
      <c r="A138" s="3">
        <v>129</v>
      </c>
      <c r="B138" s="3" t="s">
        <v>55</v>
      </c>
      <c r="C138" s="3" t="s">
        <v>300</v>
      </c>
      <c r="D138" s="3" t="s">
        <v>165</v>
      </c>
      <c r="E138" s="13">
        <v>21493615478.372974</v>
      </c>
      <c r="F138" s="12">
        <v>3.7266666666666701</v>
      </c>
      <c r="G138" s="14">
        <v>0.27800000000000002</v>
      </c>
      <c r="H138" s="3">
        <v>37578876</v>
      </c>
      <c r="I138" s="15">
        <f t="shared" si="28"/>
        <v>10.446927528000002</v>
      </c>
      <c r="K138" s="3" t="s">
        <v>55</v>
      </c>
      <c r="L138" s="7">
        <f t="shared" si="29"/>
        <v>107468077.39186488</v>
      </c>
      <c r="M138" s="7">
        <f t="shared" si="30"/>
        <v>214936154.78372976</v>
      </c>
      <c r="N138" s="7">
        <f t="shared" si="31"/>
        <v>537340386.95932436</v>
      </c>
      <c r="P138" s="3" t="s">
        <v>55</v>
      </c>
      <c r="Q138" s="8">
        <f t="shared" si="32"/>
        <v>3.7266666666666701</v>
      </c>
      <c r="R138" s="8">
        <f t="shared" si="33"/>
        <v>2.7950000000000026</v>
      </c>
      <c r="S138" s="8">
        <f t="shared" si="34"/>
        <v>1.8633333333333351</v>
      </c>
    </row>
    <row r="139" spans="1:19" s="3" customFormat="1" x14ac:dyDescent="0.25">
      <c r="A139" s="3">
        <v>137</v>
      </c>
      <c r="B139" s="3" t="s">
        <v>59</v>
      </c>
      <c r="C139" s="3" t="s">
        <v>308</v>
      </c>
      <c r="D139" s="3" t="s">
        <v>165</v>
      </c>
      <c r="E139" s="13">
        <v>26820870558.94062</v>
      </c>
      <c r="F139" s="12">
        <v>3.4266666666666699</v>
      </c>
      <c r="G139" s="14">
        <v>0.60499999999999998</v>
      </c>
      <c r="H139" s="3">
        <v>14538640</v>
      </c>
      <c r="I139" s="15">
        <f t="shared" si="28"/>
        <v>8.7958771999999996</v>
      </c>
      <c r="K139" s="3" t="s">
        <v>59</v>
      </c>
      <c r="L139" s="7">
        <f t="shared" si="29"/>
        <v>134104352.79470311</v>
      </c>
      <c r="M139" s="7">
        <f t="shared" si="30"/>
        <v>268208705.58940622</v>
      </c>
      <c r="N139" s="7">
        <f t="shared" si="31"/>
        <v>670521763.97351551</v>
      </c>
      <c r="P139" s="3" t="s">
        <v>59</v>
      </c>
      <c r="Q139" s="8">
        <f t="shared" si="32"/>
        <v>3.4266666666666699</v>
      </c>
      <c r="R139" s="8">
        <f t="shared" si="33"/>
        <v>2.5700000000000025</v>
      </c>
      <c r="S139" s="8">
        <f t="shared" si="34"/>
        <v>1.7133333333333349</v>
      </c>
    </row>
    <row r="140" spans="1:19" s="3" customFormat="1" x14ac:dyDescent="0.25">
      <c r="A140" s="3">
        <v>138</v>
      </c>
      <c r="B140" s="3" t="s">
        <v>60</v>
      </c>
      <c r="C140" s="3" t="s">
        <v>309</v>
      </c>
      <c r="D140" s="3" t="s">
        <v>165</v>
      </c>
      <c r="E140" s="13">
        <v>13490000000</v>
      </c>
      <c r="F140" s="12">
        <v>2.2583333333333324</v>
      </c>
      <c r="G140" s="14">
        <v>0.72299999999999998</v>
      </c>
      <c r="H140" s="3">
        <v>14149648</v>
      </c>
      <c r="I140" s="15">
        <f t="shared" si="28"/>
        <v>10.230195503999999</v>
      </c>
      <c r="K140" s="3" t="s">
        <v>60</v>
      </c>
      <c r="L140" s="7">
        <f t="shared" si="29"/>
        <v>67450000</v>
      </c>
      <c r="M140" s="7">
        <f t="shared" si="30"/>
        <v>134900000</v>
      </c>
      <c r="N140" s="7">
        <f t="shared" si="31"/>
        <v>337250000</v>
      </c>
      <c r="P140" s="3" t="s">
        <v>60</v>
      </c>
      <c r="Q140" s="8">
        <f t="shared" si="32"/>
        <v>2.2583333333333324</v>
      </c>
      <c r="R140" s="8">
        <f t="shared" si="33"/>
        <v>1.6937499999999992</v>
      </c>
      <c r="S140" s="8">
        <f t="shared" si="34"/>
        <v>1.1291666666666662</v>
      </c>
    </row>
    <row r="141" spans="1:19" x14ac:dyDescent="0.25">
      <c r="G141" s="3"/>
      <c r="J141" s="3"/>
      <c r="K141" s="3"/>
    </row>
    <row r="142" spans="1:19" s="3" customFormat="1" x14ac:dyDescent="0.25"/>
    <row r="143" spans="1:19" s="3" customFormat="1" x14ac:dyDescent="0.25"/>
    <row r="144" spans="1:19" s="3" customFormat="1" x14ac:dyDescent="0.25"/>
    <row r="145" spans="7:11" s="3" customFormat="1" x14ac:dyDescent="0.25"/>
    <row r="146" spans="7:11" s="3" customFormat="1" x14ac:dyDescent="0.25"/>
    <row r="147" spans="7:11" s="3" customFormat="1" x14ac:dyDescent="0.25"/>
    <row r="148" spans="7:11" x14ac:dyDescent="0.25">
      <c r="G148" s="3"/>
      <c r="J148" s="3"/>
      <c r="K148" s="3"/>
    </row>
    <row r="149" spans="7:11" x14ac:dyDescent="0.25">
      <c r="G149" s="3"/>
      <c r="J149" s="3"/>
      <c r="K149" s="3"/>
    </row>
    <row r="150" spans="7:11" x14ac:dyDescent="0.25">
      <c r="G150" s="3"/>
      <c r="J150" s="3"/>
      <c r="K150" s="3"/>
    </row>
    <row r="151" spans="7:11" x14ac:dyDescent="0.25">
      <c r="G151" s="3"/>
      <c r="J151" s="3"/>
      <c r="K151" s="3"/>
    </row>
    <row r="152" spans="7:11" x14ac:dyDescent="0.25">
      <c r="G152" s="3"/>
      <c r="J152" s="3"/>
      <c r="K152" s="3"/>
    </row>
    <row r="153" spans="7:11" x14ac:dyDescent="0.25">
      <c r="G153" s="3"/>
      <c r="J153" s="3"/>
      <c r="K153" s="3"/>
    </row>
    <row r="154" spans="7:11" x14ac:dyDescent="0.25">
      <c r="G154" s="3"/>
      <c r="J154" s="3"/>
      <c r="K154" s="3"/>
    </row>
    <row r="155" spans="7:11" x14ac:dyDescent="0.25">
      <c r="G155" s="3"/>
      <c r="J155" s="3"/>
      <c r="K155" s="3"/>
    </row>
    <row r="156" spans="7:11" x14ac:dyDescent="0.25">
      <c r="G156" s="3"/>
      <c r="J156" s="3"/>
      <c r="K156" s="3"/>
    </row>
  </sheetData>
  <autoFilter ref="A2:S141">
    <sortState ref="A3:S141">
      <sortCondition ref="D2:D141"/>
    </sortState>
  </autoFilter>
  <sortState ref="A4:F141">
    <sortCondition ref="B3"/>
  </sortState>
  <mergeCells count="2">
    <mergeCell ref="K1:N1"/>
    <mergeCell ref="P1:S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2" sqref="A22"/>
    </sheetView>
  </sheetViews>
  <sheetFormatPr defaultRowHeight="15" x14ac:dyDescent="0.25"/>
  <cols>
    <col min="1" max="1" width="32.140625" bestFit="1" customWidth="1"/>
    <col min="2" max="2" width="23.85546875" customWidth="1"/>
    <col min="3" max="3" width="13.140625" customWidth="1"/>
    <col min="4" max="4" width="11.85546875" customWidth="1"/>
    <col min="5" max="5" width="20.42578125" customWidth="1"/>
  </cols>
  <sheetData>
    <row r="1" spans="1:5" ht="48" customHeight="1" x14ac:dyDescent="0.25">
      <c r="A1" s="20" t="s">
        <v>63</v>
      </c>
      <c r="B1" s="20" t="s">
        <v>310</v>
      </c>
      <c r="C1" s="20" t="s">
        <v>311</v>
      </c>
      <c r="D1" s="20" t="s">
        <v>312</v>
      </c>
      <c r="E1" s="20" t="s">
        <v>319</v>
      </c>
    </row>
    <row r="2" spans="1:5" x14ac:dyDescent="0.25">
      <c r="A2" t="s">
        <v>81</v>
      </c>
      <c r="B2" s="21" t="s">
        <v>314</v>
      </c>
      <c r="C2" s="21">
        <v>24</v>
      </c>
      <c r="D2" s="22">
        <f>C2/138</f>
        <v>0.17391304347826086</v>
      </c>
      <c r="E2" s="21">
        <v>211</v>
      </c>
    </row>
    <row r="3" spans="1:5" x14ac:dyDescent="0.25">
      <c r="A3" t="s">
        <v>65</v>
      </c>
      <c r="B3" s="21" t="s">
        <v>315</v>
      </c>
      <c r="C3" s="21">
        <v>20</v>
      </c>
      <c r="D3" s="22">
        <f t="shared" ref="D3:D7" si="0">C3/138</f>
        <v>0.14492753623188406</v>
      </c>
      <c r="E3" s="21">
        <v>40</v>
      </c>
    </row>
    <row r="4" spans="1:5" x14ac:dyDescent="0.25">
      <c r="A4" t="s">
        <v>66</v>
      </c>
      <c r="B4" s="21" t="s">
        <v>318</v>
      </c>
      <c r="C4" s="21">
        <v>26</v>
      </c>
      <c r="D4" s="22">
        <f t="shared" si="0"/>
        <v>0.18840579710144928</v>
      </c>
      <c r="E4" s="21">
        <v>192.7</v>
      </c>
    </row>
    <row r="5" spans="1:5" x14ac:dyDescent="0.25">
      <c r="A5" t="s">
        <v>152</v>
      </c>
      <c r="B5" s="21" t="s">
        <v>317</v>
      </c>
      <c r="C5" s="21">
        <v>13</v>
      </c>
      <c r="D5" s="22">
        <f t="shared" si="0"/>
        <v>9.420289855072464E-2</v>
      </c>
      <c r="E5" s="21">
        <v>74.5</v>
      </c>
    </row>
    <row r="6" spans="1:5" x14ac:dyDescent="0.25">
      <c r="A6" t="s">
        <v>313</v>
      </c>
      <c r="B6" s="21" t="s">
        <v>316</v>
      </c>
      <c r="C6" s="21">
        <v>8</v>
      </c>
      <c r="D6" s="22">
        <f t="shared" si="0"/>
        <v>5.7971014492753624E-2</v>
      </c>
      <c r="E6" s="21">
        <v>482.9</v>
      </c>
    </row>
    <row r="7" spans="1:5" x14ac:dyDescent="0.25">
      <c r="A7" t="s">
        <v>165</v>
      </c>
      <c r="B7" s="21" t="s">
        <v>316</v>
      </c>
      <c r="C7" s="21">
        <v>47</v>
      </c>
      <c r="D7" s="22">
        <f t="shared" si="0"/>
        <v>0.34057971014492755</v>
      </c>
      <c r="E7" s="21">
        <v>446.9</v>
      </c>
    </row>
    <row r="10" spans="1:5" x14ac:dyDescent="0.25">
      <c r="A10" t="s">
        <v>320</v>
      </c>
    </row>
    <row r="12" spans="1:5" ht="36.75" thickBot="1" x14ac:dyDescent="0.3">
      <c r="A12" s="23" t="s">
        <v>63</v>
      </c>
      <c r="B12" s="27" t="s">
        <v>321</v>
      </c>
    </row>
    <row r="13" spans="1:5" ht="18.75" thickBot="1" x14ac:dyDescent="0.3">
      <c r="A13" s="24" t="s">
        <v>81</v>
      </c>
      <c r="B13" s="26">
        <v>729.70100000000002</v>
      </c>
    </row>
    <row r="14" spans="1:5" ht="18.75" thickBot="1" x14ac:dyDescent="0.3">
      <c r="A14" s="24" t="s">
        <v>65</v>
      </c>
      <c r="B14" s="26">
        <v>827.5</v>
      </c>
    </row>
    <row r="15" spans="1:5" ht="18.75" thickBot="1" x14ac:dyDescent="0.3">
      <c r="A15" s="24" t="s">
        <v>66</v>
      </c>
      <c r="B15" s="26">
        <v>1240.53</v>
      </c>
    </row>
    <row r="16" spans="1:5" ht="18.75" thickBot="1" x14ac:dyDescent="0.3">
      <c r="A16" s="24" t="s">
        <v>152</v>
      </c>
      <c r="B16" s="26">
        <v>620.26499999999999</v>
      </c>
    </row>
    <row r="17" spans="1:2" ht="18.75" thickBot="1" x14ac:dyDescent="0.3">
      <c r="A17" s="24" t="s">
        <v>64</v>
      </c>
      <c r="B17" s="26">
        <v>6506.24</v>
      </c>
    </row>
    <row r="18" spans="1:2" ht="18" x14ac:dyDescent="0.25">
      <c r="A18" s="25" t="s">
        <v>165</v>
      </c>
      <c r="B18" s="26">
        <v>2481.06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2" sqref="D22"/>
    </sheetView>
  </sheetViews>
  <sheetFormatPr defaultRowHeight="15" x14ac:dyDescent="0.25"/>
  <cols>
    <col min="1" max="1" width="24.85546875" bestFit="1" customWidth="1"/>
  </cols>
  <sheetData>
    <row r="1" spans="1:5" x14ac:dyDescent="0.25">
      <c r="A1" s="3"/>
      <c r="B1" s="3"/>
      <c r="C1" s="5" t="s">
        <v>82</v>
      </c>
      <c r="D1" s="5" t="s">
        <v>83</v>
      </c>
      <c r="E1" s="5" t="s">
        <v>84</v>
      </c>
    </row>
    <row r="2" spans="1:5" x14ac:dyDescent="0.25">
      <c r="A2" s="4" t="s">
        <v>70</v>
      </c>
      <c r="B2" s="4"/>
      <c r="C2" s="10">
        <v>6.8999999999999999E-3</v>
      </c>
      <c r="D2" s="10">
        <v>7.4999999999999997E-3</v>
      </c>
      <c r="E2" s="10">
        <f>SUM(C2:D2)</f>
        <v>1.44E-2</v>
      </c>
    </row>
    <row r="3" spans="1:5" x14ac:dyDescent="0.25">
      <c r="A3" s="4" t="s">
        <v>71</v>
      </c>
      <c r="B3" s="4"/>
      <c r="C3" s="10">
        <v>6.8999999999999999E-3</v>
      </c>
      <c r="D3" s="10">
        <v>1.0500000000000001E-2</v>
      </c>
      <c r="E3" s="10">
        <f>SUM(C3:D3)</f>
        <v>1.7399999999999999E-2</v>
      </c>
    </row>
    <row r="4" spans="1:5" x14ac:dyDescent="0.25">
      <c r="A4" s="4" t="s">
        <v>72</v>
      </c>
      <c r="B4" s="4"/>
      <c r="C4" s="10">
        <v>6.8999999999999999E-3</v>
      </c>
      <c r="D4" s="10">
        <v>1.35E-2</v>
      </c>
      <c r="E4" s="10">
        <f>SUM(C4:D4)</f>
        <v>2.0400000000000001E-2</v>
      </c>
    </row>
    <row r="5" spans="1:5" x14ac:dyDescent="0.25">
      <c r="A5" s="3"/>
      <c r="B5" s="3"/>
      <c r="C5" s="3"/>
      <c r="D5" s="3"/>
      <c r="E5" s="3"/>
    </row>
    <row r="6" spans="1:5" x14ac:dyDescent="0.25">
      <c r="A6" s="4" t="s">
        <v>67</v>
      </c>
      <c r="B6" s="4"/>
      <c r="C6" s="3"/>
      <c r="D6" s="2"/>
    </row>
    <row r="7" spans="1:5" x14ac:dyDescent="0.25">
      <c r="A7" s="7">
        <v>70000000000</v>
      </c>
      <c r="B7" s="7"/>
      <c r="C7" s="3"/>
      <c r="D7" s="2"/>
    </row>
    <row r="8" spans="1:5" x14ac:dyDescent="0.25">
      <c r="B8" s="3"/>
      <c r="C8" s="3"/>
      <c r="D8" s="2"/>
    </row>
    <row r="9" spans="1:5" x14ac:dyDescent="0.25">
      <c r="A9" s="4" t="s">
        <v>68</v>
      </c>
      <c r="B9" s="4"/>
      <c r="C9" s="3"/>
      <c r="D9" s="2"/>
    </row>
    <row r="10" spans="1:5" x14ac:dyDescent="0.25">
      <c r="A10" s="9">
        <v>3</v>
      </c>
      <c r="B10" s="9"/>
      <c r="C10" s="3"/>
      <c r="D10" s="2"/>
    </row>
    <row r="11" spans="1:5" x14ac:dyDescent="0.25">
      <c r="B11" s="3"/>
      <c r="C11" s="3"/>
      <c r="D11" s="2"/>
    </row>
    <row r="12" spans="1:5" x14ac:dyDescent="0.25">
      <c r="A12" s="4" t="s">
        <v>69</v>
      </c>
      <c r="B12" s="4"/>
      <c r="C12" s="3"/>
      <c r="D12" s="2"/>
    </row>
    <row r="13" spans="1:5" x14ac:dyDescent="0.25">
      <c r="A13" s="11">
        <v>1.4999999999999999E-2</v>
      </c>
      <c r="B13" s="11"/>
      <c r="C13" s="3"/>
      <c r="D13" s="2"/>
    </row>
    <row r="14" spans="1:5" x14ac:dyDescent="0.25">
      <c r="B14" s="3"/>
      <c r="C14" s="3"/>
      <c r="D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0"/>
  <sheetViews>
    <sheetView topLeftCell="L1" workbookViewId="0">
      <selection activeCell="X10" sqref="X10"/>
    </sheetView>
  </sheetViews>
  <sheetFormatPr defaultRowHeight="15" x14ac:dyDescent="0.25"/>
  <cols>
    <col min="1" max="4" width="9.140625" customWidth="1"/>
    <col min="19" max="20" width="9.28515625" bestFit="1" customWidth="1"/>
    <col min="21" max="21" width="9.5703125" bestFit="1" customWidth="1"/>
    <col min="23" max="24" width="14.85546875" bestFit="1" customWidth="1"/>
    <col min="25" max="25" width="15.85546875" bestFit="1" customWidth="1"/>
    <col min="26" max="26" width="15.85546875" style="3" customWidth="1"/>
    <col min="27" max="27" width="9.140625" style="16"/>
    <col min="28" max="28" width="11.140625" style="16" bestFit="1" customWidth="1"/>
    <col min="29" max="29" width="10.140625" style="16" bestFit="1" customWidth="1"/>
    <col min="30" max="30" width="11.140625" style="16" bestFit="1" customWidth="1"/>
  </cols>
  <sheetData>
    <row r="1" spans="1:142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S1" s="3">
        <v>1</v>
      </c>
      <c r="T1" s="3">
        <v>2</v>
      </c>
      <c r="U1" s="3">
        <v>3</v>
      </c>
      <c r="AA1" s="17"/>
      <c r="AB1" s="17">
        <v>1</v>
      </c>
      <c r="AC1" s="17">
        <v>2</v>
      </c>
      <c r="AD1" s="17">
        <v>3</v>
      </c>
    </row>
    <row r="2" spans="1:142" x14ac:dyDescent="0.25">
      <c r="A2">
        <v>1</v>
      </c>
      <c r="B2" s="12" t="s">
        <v>167</v>
      </c>
      <c r="C2" s="12" t="s">
        <v>167</v>
      </c>
      <c r="D2" s="12" t="s">
        <v>167</v>
      </c>
      <c r="E2" s="12" t="s">
        <v>167</v>
      </c>
      <c r="F2" s="12" t="s">
        <v>168</v>
      </c>
      <c r="G2" s="12" t="s">
        <v>167</v>
      </c>
      <c r="H2" s="3" t="str">
        <f>CONCATENATE("(",A2,IF(G2="+",$G$1,),IF(F2="+",$F$1,),IF(E2="+",$E$1,),IF(D2="+",$D$1,),IF(C2="+",$C$1,),IF(B2="+",$B$1,),")")</f>
        <v>(15)</v>
      </c>
      <c r="I2" s="3" t="str">
        <f>LEFT(H2,2)</f>
        <v>(1</v>
      </c>
      <c r="J2" s="3" t="str">
        <f>RIGHT(H2,2)</f>
        <v>5)</v>
      </c>
      <c r="K2" s="3" t="str">
        <f>CONCATENATE(I2,",",J2)</f>
        <v>(1,5)</v>
      </c>
      <c r="L2" s="3"/>
      <c r="M2" s="3"/>
      <c r="N2" s="3">
        <v>101548355.07311788</v>
      </c>
      <c r="O2" s="3">
        <v>203096710.14623576</v>
      </c>
      <c r="P2" s="3">
        <v>507741775.36558944</v>
      </c>
      <c r="Q2" s="3"/>
      <c r="R2" s="3">
        <v>1</v>
      </c>
      <c r="S2" s="15">
        <v>2.65</v>
      </c>
      <c r="T2" s="15">
        <v>1.9874999999999998</v>
      </c>
      <c r="U2" s="15">
        <v>1.325</v>
      </c>
      <c r="V2" s="3"/>
      <c r="W2" s="7">
        <v>101548355.073118</v>
      </c>
      <c r="X2" s="7">
        <v>203096710.14623576</v>
      </c>
      <c r="Y2" s="7">
        <v>507741775.36558944</v>
      </c>
      <c r="Z2" s="7"/>
      <c r="AA2" s="17">
        <v>1</v>
      </c>
      <c r="AB2" s="18">
        <f>W2/1000000</f>
        <v>101.548355073118</v>
      </c>
      <c r="AC2" s="18">
        <f t="shared" ref="AC2:AD2" si="0">X2/1000000</f>
        <v>203.09671014623575</v>
      </c>
      <c r="AD2" s="18">
        <f t="shared" si="0"/>
        <v>507.74177536558943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</row>
    <row r="3" spans="1:142" x14ac:dyDescent="0.25">
      <c r="A3">
        <v>2</v>
      </c>
      <c r="B3" s="12" t="s">
        <v>167</v>
      </c>
      <c r="C3" s="12" t="s">
        <v>168</v>
      </c>
      <c r="D3" s="12" t="s">
        <v>167</v>
      </c>
      <c r="E3" s="12" t="s">
        <v>167</v>
      </c>
      <c r="F3" s="12" t="s">
        <v>167</v>
      </c>
      <c r="G3" s="12" t="s">
        <v>167</v>
      </c>
      <c r="H3" s="3" t="str">
        <f>CONCATENATE("(",A3,IF(G3="+",$G$1,),IF(F3="+",$F$1,),IF(E3="+",$E$1,),IF(D3="+",$D$1,),IF(C3="+",$C$1,),IF(B3="+",$B$1,),")")</f>
        <v>(22)</v>
      </c>
      <c r="I3" s="3" t="str">
        <f t="shared" ref="I3:I10" si="1">LEFT(H3,2)</f>
        <v>(2</v>
      </c>
      <c r="J3" s="3" t="str">
        <f t="shared" ref="J3:J66" si="2">RIGHT(H3,2)</f>
        <v>2)</v>
      </c>
      <c r="K3" s="3" t="str">
        <f t="shared" ref="K3:K66" si="3">CONCATENATE(I3,",",J3)</f>
        <v>(2,2)</v>
      </c>
      <c r="N3">
        <v>64616201.391708232</v>
      </c>
      <c r="O3">
        <v>129232402.78341646</v>
      </c>
      <c r="P3">
        <v>323081006.95854115</v>
      </c>
      <c r="R3" s="3">
        <v>2</v>
      </c>
      <c r="S3" s="15">
        <v>2</v>
      </c>
      <c r="T3" s="15">
        <v>1.5</v>
      </c>
      <c r="U3" s="15">
        <v>1</v>
      </c>
      <c r="W3" s="7">
        <v>64616201.391708232</v>
      </c>
      <c r="X3" s="7">
        <v>129232402.78341646</v>
      </c>
      <c r="Y3" s="7">
        <v>323081006.95854115</v>
      </c>
      <c r="Z3" s="7"/>
      <c r="AA3" s="17">
        <v>2</v>
      </c>
      <c r="AB3" s="18">
        <f t="shared" ref="AB3:AB66" si="4">W3/1000000</f>
        <v>64.616201391708231</v>
      </c>
      <c r="AC3" s="18">
        <f t="shared" ref="AC3:AC66" si="5">X3/1000000</f>
        <v>129.23240278341646</v>
      </c>
      <c r="AD3" s="18">
        <f t="shared" ref="AD3:AD66" si="6">Y3/1000000</f>
        <v>323.08100695854114</v>
      </c>
    </row>
    <row r="4" spans="1:142" x14ac:dyDescent="0.25">
      <c r="A4">
        <v>3</v>
      </c>
      <c r="B4" s="12" t="s">
        <v>167</v>
      </c>
      <c r="C4" s="12" t="s">
        <v>167</v>
      </c>
      <c r="D4" s="12" t="s">
        <v>167</v>
      </c>
      <c r="E4" s="12" t="s">
        <v>168</v>
      </c>
      <c r="F4" s="12" t="s">
        <v>167</v>
      </c>
      <c r="G4" s="12" t="s">
        <v>167</v>
      </c>
      <c r="H4" s="3" t="str">
        <f t="shared" ref="H4:H67" si="7">CONCATENATE("(",A4,IF(G4="+",$G$1,),IF(F4="+",$F$1,),IF(E4="+",$E$1,),IF(D4="+",$D$1,),IF(C4="+",$C$1,),IF(B4="+",$B$1,),")")</f>
        <v>(34)</v>
      </c>
      <c r="I4" s="3" t="str">
        <f t="shared" si="1"/>
        <v>(3</v>
      </c>
      <c r="J4" s="3" t="str">
        <f t="shared" si="2"/>
        <v>4)</v>
      </c>
      <c r="K4" s="3" t="str">
        <f t="shared" si="3"/>
        <v>(3,4)</v>
      </c>
      <c r="N4">
        <v>1050917052.6305181</v>
      </c>
      <c r="O4">
        <v>2101834105.2610362</v>
      </c>
      <c r="P4">
        <v>5254585263.1525908</v>
      </c>
      <c r="R4" s="3">
        <v>3</v>
      </c>
      <c r="S4" s="15">
        <v>2</v>
      </c>
      <c r="T4" s="15">
        <v>1.5</v>
      </c>
      <c r="U4" s="15">
        <v>1</v>
      </c>
      <c r="W4" s="7">
        <v>1050917052.6305181</v>
      </c>
      <c r="X4" s="7">
        <v>2101834105.2610362</v>
      </c>
      <c r="Y4" s="7">
        <v>5254585263.1525908</v>
      </c>
      <c r="Z4" s="7"/>
      <c r="AA4" s="17">
        <v>3</v>
      </c>
      <c r="AB4" s="18">
        <f t="shared" si="4"/>
        <v>1050.9170526305181</v>
      </c>
      <c r="AC4" s="18">
        <f t="shared" si="5"/>
        <v>2101.8341052610363</v>
      </c>
      <c r="AD4" s="18">
        <f t="shared" si="6"/>
        <v>5254.5852631525904</v>
      </c>
    </row>
    <row r="5" spans="1:142" x14ac:dyDescent="0.25">
      <c r="A5" s="3">
        <v>4</v>
      </c>
      <c r="B5" s="12" t="s">
        <v>168</v>
      </c>
      <c r="C5" s="12" t="s">
        <v>167</v>
      </c>
      <c r="D5" s="12" t="s">
        <v>167</v>
      </c>
      <c r="E5" s="12" t="s">
        <v>167</v>
      </c>
      <c r="F5" s="12" t="s">
        <v>167</v>
      </c>
      <c r="G5" s="12" t="s">
        <v>167</v>
      </c>
      <c r="H5" s="3" t="str">
        <f t="shared" si="7"/>
        <v>(41)</v>
      </c>
      <c r="I5" s="3" t="str">
        <f t="shared" si="1"/>
        <v>(4</v>
      </c>
      <c r="J5" s="3" t="str">
        <f t="shared" si="2"/>
        <v>1)</v>
      </c>
      <c r="K5" s="3" t="str">
        <f t="shared" si="3"/>
        <v>(4,1)</v>
      </c>
      <c r="N5">
        <v>2875000</v>
      </c>
      <c r="O5">
        <v>5750000</v>
      </c>
      <c r="P5">
        <v>14375000</v>
      </c>
      <c r="R5" s="3">
        <v>4</v>
      </c>
      <c r="S5" s="15">
        <v>2</v>
      </c>
      <c r="T5" s="15">
        <v>1.5</v>
      </c>
      <c r="U5" s="15">
        <v>1</v>
      </c>
      <c r="W5" s="7">
        <v>2875000</v>
      </c>
      <c r="X5" s="7">
        <v>5750000</v>
      </c>
      <c r="Y5" s="7">
        <v>14375000</v>
      </c>
      <c r="Z5" s="7"/>
      <c r="AA5" s="17">
        <v>4</v>
      </c>
      <c r="AB5" s="18">
        <f t="shared" si="4"/>
        <v>2.875</v>
      </c>
      <c r="AC5" s="18">
        <f t="shared" si="5"/>
        <v>5.75</v>
      </c>
      <c r="AD5" s="18">
        <f t="shared" si="6"/>
        <v>14.375</v>
      </c>
    </row>
    <row r="6" spans="1:142" x14ac:dyDescent="0.25">
      <c r="A6" s="3">
        <v>5</v>
      </c>
      <c r="B6" s="12" t="s">
        <v>167</v>
      </c>
      <c r="C6" s="12" t="s">
        <v>167</v>
      </c>
      <c r="D6" s="12" t="s">
        <v>167</v>
      </c>
      <c r="E6" s="12" t="s">
        <v>167</v>
      </c>
      <c r="F6" s="12" t="s">
        <v>167</v>
      </c>
      <c r="G6" s="12" t="s">
        <v>168</v>
      </c>
      <c r="H6" s="3" t="str">
        <f t="shared" si="7"/>
        <v>(56)</v>
      </c>
      <c r="I6" s="3" t="str">
        <f t="shared" si="1"/>
        <v>(5</v>
      </c>
      <c r="J6" s="3" t="str">
        <f t="shared" si="2"/>
        <v>6)</v>
      </c>
      <c r="K6" s="3" t="str">
        <f t="shared" si="3"/>
        <v>(5,6)</v>
      </c>
      <c r="N6">
        <v>620891209.07868564</v>
      </c>
      <c r="O6">
        <v>1241782418.1573713</v>
      </c>
      <c r="P6">
        <v>3104456045.3934288</v>
      </c>
      <c r="R6" s="3">
        <v>5</v>
      </c>
      <c r="S6" s="15">
        <v>2.67</v>
      </c>
      <c r="T6" s="15">
        <v>2.0024999999999999</v>
      </c>
      <c r="U6" s="15">
        <v>1.335</v>
      </c>
      <c r="W6" s="7">
        <v>620891209.07868564</v>
      </c>
      <c r="X6" s="7">
        <v>1241782418.1573713</v>
      </c>
      <c r="Y6" s="7">
        <v>3104456045.3934288</v>
      </c>
      <c r="Z6" s="7"/>
      <c r="AA6" s="17">
        <v>5</v>
      </c>
      <c r="AB6" s="18">
        <f t="shared" si="4"/>
        <v>620.89120907868562</v>
      </c>
      <c r="AC6" s="18">
        <f t="shared" si="5"/>
        <v>1241.7824181573712</v>
      </c>
      <c r="AD6" s="18">
        <f t="shared" si="6"/>
        <v>3104.4560453934287</v>
      </c>
    </row>
    <row r="7" spans="1:142" x14ac:dyDescent="0.25">
      <c r="A7" s="3">
        <v>6</v>
      </c>
      <c r="B7" s="12" t="s">
        <v>167</v>
      </c>
      <c r="C7" s="12" t="s">
        <v>167</v>
      </c>
      <c r="D7" s="12" t="s">
        <v>168</v>
      </c>
      <c r="E7" s="12" t="s">
        <v>167</v>
      </c>
      <c r="F7" s="12" t="s">
        <v>167</v>
      </c>
      <c r="G7" s="12" t="s">
        <v>167</v>
      </c>
      <c r="H7" s="3" t="str">
        <f t="shared" si="7"/>
        <v>(63)</v>
      </c>
      <c r="I7" s="3" t="str">
        <f t="shared" si="1"/>
        <v>(6</v>
      </c>
      <c r="J7" s="3" t="str">
        <f t="shared" si="2"/>
        <v>3)</v>
      </c>
      <c r="K7" s="3" t="str">
        <f t="shared" si="3"/>
        <v>(6,3)</v>
      </c>
      <c r="N7">
        <v>3049444855.1809783</v>
      </c>
      <c r="O7">
        <v>6098889710.3619566</v>
      </c>
      <c r="P7">
        <v>15247224275.904892</v>
      </c>
      <c r="R7" s="3">
        <v>6</v>
      </c>
      <c r="S7" s="15">
        <v>2</v>
      </c>
      <c r="T7" s="15">
        <v>1.5</v>
      </c>
      <c r="U7" s="15">
        <v>1</v>
      </c>
      <c r="W7" s="7">
        <v>3049444855.1809783</v>
      </c>
      <c r="X7" s="7">
        <v>6098889710.3619566</v>
      </c>
      <c r="Y7" s="7">
        <v>15247224275.904892</v>
      </c>
      <c r="Z7" s="7"/>
      <c r="AA7" s="17">
        <v>6</v>
      </c>
      <c r="AB7" s="18">
        <f t="shared" si="4"/>
        <v>3049.4448551809783</v>
      </c>
      <c r="AC7" s="18">
        <f t="shared" si="5"/>
        <v>6098.8897103619565</v>
      </c>
      <c r="AD7" s="18">
        <f t="shared" si="6"/>
        <v>15247.224275904891</v>
      </c>
    </row>
    <row r="8" spans="1:142" x14ac:dyDescent="0.25">
      <c r="A8" s="3">
        <v>7</v>
      </c>
      <c r="B8" s="12" t="s">
        <v>167</v>
      </c>
      <c r="C8" s="12" t="s">
        <v>168</v>
      </c>
      <c r="D8" s="12" t="s">
        <v>167</v>
      </c>
      <c r="E8" s="12" t="s">
        <v>167</v>
      </c>
      <c r="F8" s="12" t="s">
        <v>167</v>
      </c>
      <c r="G8" s="12" t="s">
        <v>167</v>
      </c>
      <c r="H8" s="3" t="str">
        <f t="shared" si="7"/>
        <v>(72)</v>
      </c>
      <c r="I8" s="3" t="str">
        <f t="shared" si="1"/>
        <v>(7</v>
      </c>
      <c r="J8" s="3" t="str">
        <f t="shared" si="2"/>
        <v>2)</v>
      </c>
      <c r="K8" s="3" t="str">
        <f t="shared" si="3"/>
        <v>(7,2)</v>
      </c>
      <c r="N8">
        <v>52160847.856249802</v>
      </c>
      <c r="O8">
        <v>104321695.7124996</v>
      </c>
      <c r="P8">
        <v>260804239.28124902</v>
      </c>
      <c r="R8" s="3">
        <v>7</v>
      </c>
      <c r="S8" s="15">
        <v>4.2333333333333298</v>
      </c>
      <c r="T8" s="15">
        <v>3.1749999999999972</v>
      </c>
      <c r="U8" s="15">
        <v>2.1166666666666649</v>
      </c>
      <c r="W8" s="7">
        <v>52160847.856249802</v>
      </c>
      <c r="X8" s="7">
        <v>104321695.7124996</v>
      </c>
      <c r="Y8" s="7">
        <v>260804239.28124902</v>
      </c>
      <c r="Z8" s="7"/>
      <c r="AA8" s="17">
        <v>7</v>
      </c>
      <c r="AB8" s="18">
        <f t="shared" si="4"/>
        <v>52.160847856249802</v>
      </c>
      <c r="AC8" s="18">
        <f t="shared" si="5"/>
        <v>104.3216957124996</v>
      </c>
      <c r="AD8" s="18">
        <f t="shared" si="6"/>
        <v>260.80423928124901</v>
      </c>
    </row>
    <row r="9" spans="1:142" x14ac:dyDescent="0.25">
      <c r="A9" s="3">
        <v>8</v>
      </c>
      <c r="B9" s="12" t="s">
        <v>167</v>
      </c>
      <c r="C9" s="12" t="s">
        <v>168</v>
      </c>
      <c r="D9" s="12" t="s">
        <v>167</v>
      </c>
      <c r="E9" s="12" t="s">
        <v>167</v>
      </c>
      <c r="F9" s="12" t="s">
        <v>167</v>
      </c>
      <c r="G9" s="12" t="s">
        <v>167</v>
      </c>
      <c r="H9" s="3" t="str">
        <f t="shared" si="7"/>
        <v>(82)</v>
      </c>
      <c r="I9" s="3" t="str">
        <f t="shared" si="1"/>
        <v>(8</v>
      </c>
      <c r="J9" s="3" t="str">
        <f t="shared" si="2"/>
        <v>2)</v>
      </c>
      <c r="K9" s="3" t="str">
        <f t="shared" si="3"/>
        <v>(8,2)</v>
      </c>
      <c r="N9">
        <v>367802421.92479289</v>
      </c>
      <c r="O9">
        <v>735604843.84958577</v>
      </c>
      <c r="P9">
        <v>1839012109.6239643</v>
      </c>
      <c r="R9" s="3">
        <v>8</v>
      </c>
      <c r="S9" s="15">
        <v>2</v>
      </c>
      <c r="T9" s="15">
        <v>1.5</v>
      </c>
      <c r="U9" s="15">
        <v>1</v>
      </c>
      <c r="W9" s="7">
        <v>367802421.92479289</v>
      </c>
      <c r="X9" s="7">
        <v>735604843.84958577</v>
      </c>
      <c r="Y9" s="7">
        <v>1839012109.6239643</v>
      </c>
      <c r="Z9" s="7"/>
      <c r="AA9" s="17">
        <v>8</v>
      </c>
      <c r="AB9" s="18">
        <f t="shared" si="4"/>
        <v>367.8024219247929</v>
      </c>
      <c r="AC9" s="18">
        <f t="shared" si="5"/>
        <v>735.60484384958579</v>
      </c>
      <c r="AD9" s="18">
        <f t="shared" si="6"/>
        <v>1839.0121096239643</v>
      </c>
    </row>
    <row r="10" spans="1:142" x14ac:dyDescent="0.25">
      <c r="A10" s="3">
        <v>9</v>
      </c>
      <c r="B10" s="12" t="s">
        <v>167</v>
      </c>
      <c r="C10" s="12" t="s">
        <v>167</v>
      </c>
      <c r="D10" s="12" t="s">
        <v>167</v>
      </c>
      <c r="E10" s="12" t="s">
        <v>167</v>
      </c>
      <c r="F10" s="12" t="s">
        <v>168</v>
      </c>
      <c r="G10" s="12" t="s">
        <v>167</v>
      </c>
      <c r="H10" s="3" t="str">
        <f t="shared" si="7"/>
        <v>(95)</v>
      </c>
      <c r="I10" s="3" t="str">
        <f t="shared" si="1"/>
        <v>(9</v>
      </c>
      <c r="J10" s="3" t="str">
        <f t="shared" si="2"/>
        <v>5)</v>
      </c>
      <c r="K10" s="3" t="str">
        <f t="shared" si="3"/>
        <v>(9,5)</v>
      </c>
      <c r="N10">
        <v>749952272.70736969</v>
      </c>
      <c r="O10">
        <v>1499904545.4147394</v>
      </c>
      <c r="P10">
        <v>3749761363.5368485</v>
      </c>
      <c r="R10" s="3">
        <v>9</v>
      </c>
      <c r="S10" s="15">
        <v>3.2666666666666675</v>
      </c>
      <c r="T10" s="15">
        <v>2.4500000000000006</v>
      </c>
      <c r="U10" s="15">
        <v>1.6333333333333337</v>
      </c>
      <c r="W10" s="7">
        <v>749952272.70736969</v>
      </c>
      <c r="X10" s="7">
        <v>1499904545.4147394</v>
      </c>
      <c r="Y10" s="7">
        <v>3749761363.5368485</v>
      </c>
      <c r="Z10" s="7"/>
      <c r="AA10" s="17">
        <v>9</v>
      </c>
      <c r="AB10" s="18">
        <f t="shared" si="4"/>
        <v>749.95227270736973</v>
      </c>
      <c r="AC10" s="18">
        <f t="shared" si="5"/>
        <v>1499.9045454147395</v>
      </c>
      <c r="AD10" s="18">
        <f t="shared" si="6"/>
        <v>3749.7613635368484</v>
      </c>
    </row>
    <row r="11" spans="1:142" x14ac:dyDescent="0.25">
      <c r="A11" s="3">
        <v>10</v>
      </c>
      <c r="B11" s="12" t="s">
        <v>167</v>
      </c>
      <c r="C11" s="12" t="s">
        <v>168</v>
      </c>
      <c r="D11" s="12" t="s">
        <v>167</v>
      </c>
      <c r="E11" s="12" t="s">
        <v>167</v>
      </c>
      <c r="F11" s="12" t="s">
        <v>167</v>
      </c>
      <c r="G11" s="12" t="s">
        <v>167</v>
      </c>
      <c r="H11" s="3" t="str">
        <f t="shared" si="7"/>
        <v>(102)</v>
      </c>
      <c r="I11" t="str">
        <f>LEFT(H11,3)</f>
        <v>(10</v>
      </c>
      <c r="J11" s="3" t="str">
        <f t="shared" si="2"/>
        <v>2)</v>
      </c>
      <c r="K11" s="3" t="str">
        <f t="shared" si="3"/>
        <v>(10,2)</v>
      </c>
      <c r="N11">
        <v>358547568.27169663</v>
      </c>
      <c r="O11">
        <v>717095136.54339325</v>
      </c>
      <c r="P11">
        <v>1792737841.3584833</v>
      </c>
      <c r="R11" s="3">
        <v>10</v>
      </c>
      <c r="S11" s="15">
        <v>2</v>
      </c>
      <c r="T11" s="15">
        <v>1.5</v>
      </c>
      <c r="U11" s="15">
        <v>1</v>
      </c>
      <c r="W11" s="7">
        <v>358547568.27169663</v>
      </c>
      <c r="X11" s="7">
        <v>717095136.54339325</v>
      </c>
      <c r="Y11" s="7">
        <v>1792737841.3584833</v>
      </c>
      <c r="Z11" s="7"/>
      <c r="AA11" s="17">
        <v>10</v>
      </c>
      <c r="AB11" s="18">
        <f t="shared" si="4"/>
        <v>358.5475682716966</v>
      </c>
      <c r="AC11" s="18">
        <f t="shared" si="5"/>
        <v>717.09513654339321</v>
      </c>
      <c r="AD11" s="18">
        <f t="shared" si="6"/>
        <v>1792.7378413584834</v>
      </c>
    </row>
    <row r="12" spans="1:142" x14ac:dyDescent="0.25">
      <c r="A12" s="3">
        <v>11</v>
      </c>
      <c r="B12" s="12" t="s">
        <v>167</v>
      </c>
      <c r="C12" s="12" t="s">
        <v>167</v>
      </c>
      <c r="D12" s="12" t="s">
        <v>168</v>
      </c>
      <c r="E12" s="12" t="s">
        <v>167</v>
      </c>
      <c r="F12" s="12" t="s">
        <v>167</v>
      </c>
      <c r="G12" s="12" t="s">
        <v>167</v>
      </c>
      <c r="H12" s="3" t="str">
        <f t="shared" si="7"/>
        <v>(113)</v>
      </c>
      <c r="I12" s="3" t="str">
        <f t="shared" ref="I12:I75" si="8">LEFT(H12,3)</f>
        <v>(11</v>
      </c>
      <c r="J12" s="3" t="str">
        <f t="shared" si="2"/>
        <v>3)</v>
      </c>
      <c r="K12" s="3" t="str">
        <f t="shared" si="3"/>
        <v>(11,3)</v>
      </c>
      <c r="N12">
        <v>8121471.25</v>
      </c>
      <c r="O12">
        <v>16242942.5</v>
      </c>
      <c r="P12">
        <v>40607356.25</v>
      </c>
      <c r="R12" s="3">
        <v>11</v>
      </c>
      <c r="S12" s="15">
        <v>2</v>
      </c>
      <c r="T12" s="15">
        <v>1.5</v>
      </c>
      <c r="U12" s="15">
        <v>1</v>
      </c>
      <c r="W12" s="7">
        <v>8121471.25</v>
      </c>
      <c r="X12" s="7">
        <v>16242942.5</v>
      </c>
      <c r="Y12" s="7">
        <v>40607356.25</v>
      </c>
      <c r="Z12" s="7"/>
      <c r="AA12" s="17">
        <v>11</v>
      </c>
      <c r="AB12" s="18">
        <f t="shared" si="4"/>
        <v>8.1214712500000008</v>
      </c>
      <c r="AC12" s="18">
        <f t="shared" si="5"/>
        <v>16.242942500000002</v>
      </c>
      <c r="AD12" s="18">
        <f t="shared" si="6"/>
        <v>40.607356250000002</v>
      </c>
    </row>
    <row r="13" spans="1:142" x14ac:dyDescent="0.25">
      <c r="A13" s="3">
        <v>12</v>
      </c>
      <c r="B13" s="12" t="s">
        <v>167</v>
      </c>
      <c r="C13" s="12" t="s">
        <v>167</v>
      </c>
      <c r="D13" s="12" t="s">
        <v>167</v>
      </c>
      <c r="E13" s="12" t="s">
        <v>167</v>
      </c>
      <c r="F13" s="12" t="s">
        <v>167</v>
      </c>
      <c r="G13" s="12" t="s">
        <v>168</v>
      </c>
      <c r="H13" s="3" t="str">
        <f t="shared" si="7"/>
        <v>(126)</v>
      </c>
      <c r="I13" s="3" t="str">
        <f t="shared" si="8"/>
        <v>(12</v>
      </c>
      <c r="J13" s="3" t="str">
        <f t="shared" si="2"/>
        <v>6)</v>
      </c>
      <c r="K13" s="3" t="str">
        <f t="shared" si="3"/>
        <v>(12,6)</v>
      </c>
      <c r="N13">
        <v>41536110.436401911</v>
      </c>
      <c r="O13">
        <v>83072220.872803822</v>
      </c>
      <c r="P13">
        <v>207680552.18200958</v>
      </c>
      <c r="R13" s="3">
        <v>12</v>
      </c>
      <c r="S13" s="15">
        <v>3.5083333333333324</v>
      </c>
      <c r="T13" s="15">
        <v>2.6312499999999992</v>
      </c>
      <c r="U13" s="15">
        <v>1.7541666666666662</v>
      </c>
      <c r="W13" s="7">
        <v>41536110.436401911</v>
      </c>
      <c r="X13" s="7">
        <v>83072220.872803822</v>
      </c>
      <c r="Y13" s="7">
        <v>207680552.18200958</v>
      </c>
      <c r="Z13" s="7"/>
      <c r="AA13" s="17">
        <v>12</v>
      </c>
      <c r="AB13" s="18">
        <f t="shared" si="4"/>
        <v>41.536110436401913</v>
      </c>
      <c r="AC13" s="18">
        <f t="shared" si="5"/>
        <v>83.072220872803825</v>
      </c>
      <c r="AD13" s="18">
        <f t="shared" si="6"/>
        <v>207.68055218200959</v>
      </c>
    </row>
    <row r="14" spans="1:142" x14ac:dyDescent="0.25">
      <c r="A14" s="3">
        <v>13</v>
      </c>
      <c r="B14" s="12" t="s">
        <v>167</v>
      </c>
      <c r="C14" s="12" t="s">
        <v>167</v>
      </c>
      <c r="D14" s="12" t="s">
        <v>167</v>
      </c>
      <c r="E14" s="12" t="s">
        <v>167</v>
      </c>
      <c r="F14" s="12" t="s">
        <v>168</v>
      </c>
      <c r="G14" s="12" t="s">
        <v>167</v>
      </c>
      <c r="H14" s="3" t="str">
        <f t="shared" si="7"/>
        <v>(135)</v>
      </c>
      <c r="I14" s="3" t="str">
        <f t="shared" si="8"/>
        <v>(13</v>
      </c>
      <c r="J14" s="3" t="str">
        <f t="shared" si="2"/>
        <v>5)</v>
      </c>
      <c r="K14" s="3" t="str">
        <f t="shared" si="3"/>
        <v>(13,5)</v>
      </c>
      <c r="N14">
        <v>8906307.0627224911</v>
      </c>
      <c r="O14">
        <v>17812614.125444982</v>
      </c>
      <c r="P14">
        <v>44531535.313612461</v>
      </c>
      <c r="R14" s="3">
        <v>13</v>
      </c>
      <c r="S14" s="15">
        <v>3.6833333333333349</v>
      </c>
      <c r="T14" s="15">
        <v>2.7625000000000011</v>
      </c>
      <c r="U14" s="15">
        <v>1.8416666666666675</v>
      </c>
      <c r="W14" s="7">
        <v>8906307.0627224911</v>
      </c>
      <c r="X14" s="7">
        <v>17812614.125444982</v>
      </c>
      <c r="Y14" s="7">
        <v>44531535.313612461</v>
      </c>
      <c r="Z14" s="7"/>
      <c r="AA14" s="17">
        <v>13</v>
      </c>
      <c r="AB14" s="18">
        <f t="shared" si="4"/>
        <v>8.9063070627224903</v>
      </c>
      <c r="AC14" s="18">
        <f t="shared" si="5"/>
        <v>17.812614125444981</v>
      </c>
      <c r="AD14" s="18">
        <f t="shared" si="6"/>
        <v>44.531535313612459</v>
      </c>
    </row>
    <row r="15" spans="1:142" x14ac:dyDescent="0.25">
      <c r="A15" s="3">
        <v>14</v>
      </c>
      <c r="B15" s="12" t="s">
        <v>167</v>
      </c>
      <c r="C15" s="12" t="s">
        <v>167</v>
      </c>
      <c r="D15" s="12" t="s">
        <v>168</v>
      </c>
      <c r="E15" s="12" t="s">
        <v>167</v>
      </c>
      <c r="F15" s="12" t="s">
        <v>167</v>
      </c>
      <c r="G15" s="12" t="s">
        <v>167</v>
      </c>
      <c r="H15" s="3" t="str">
        <f t="shared" si="7"/>
        <v>(143)</v>
      </c>
      <c r="I15" s="3" t="str">
        <f t="shared" si="8"/>
        <v>(14</v>
      </c>
      <c r="J15" s="3" t="str">
        <f t="shared" si="2"/>
        <v>3)</v>
      </c>
      <c r="K15" s="3" t="str">
        <f t="shared" si="3"/>
        <v>(14,3)</v>
      </c>
      <c r="N15">
        <v>153005788.71201158</v>
      </c>
      <c r="O15">
        <v>306011577.42402315</v>
      </c>
      <c r="P15">
        <v>765028943.56005788</v>
      </c>
      <c r="R15" s="3">
        <v>14</v>
      </c>
      <c r="S15" s="15">
        <v>3.5583333333333327</v>
      </c>
      <c r="T15" s="15">
        <v>2.6687499999999993</v>
      </c>
      <c r="U15" s="15">
        <v>1.7791666666666663</v>
      </c>
      <c r="W15" s="7">
        <v>153005788.71201158</v>
      </c>
      <c r="X15" s="7">
        <v>306011577.42402315</v>
      </c>
      <c r="Y15" s="7">
        <v>765028943.56005788</v>
      </c>
      <c r="Z15" s="7"/>
      <c r="AA15" s="17">
        <v>14</v>
      </c>
      <c r="AB15" s="18">
        <f t="shared" si="4"/>
        <v>153.00578871201157</v>
      </c>
      <c r="AC15" s="18">
        <f t="shared" si="5"/>
        <v>306.01157742402313</v>
      </c>
      <c r="AD15" s="18">
        <f t="shared" si="6"/>
        <v>765.02894356005788</v>
      </c>
    </row>
    <row r="16" spans="1:142" x14ac:dyDescent="0.25">
      <c r="A16" s="3">
        <v>15</v>
      </c>
      <c r="B16" s="12" t="s">
        <v>167</v>
      </c>
      <c r="C16" s="12" t="s">
        <v>168</v>
      </c>
      <c r="D16" s="12" t="s">
        <v>167</v>
      </c>
      <c r="E16" s="12" t="s">
        <v>167</v>
      </c>
      <c r="F16" s="12" t="s">
        <v>167</v>
      </c>
      <c r="G16" s="12" t="s">
        <v>167</v>
      </c>
      <c r="H16" s="3" t="str">
        <f t="shared" si="7"/>
        <v>(152)</v>
      </c>
      <c r="I16" s="3" t="str">
        <f t="shared" si="8"/>
        <v>(15</v>
      </c>
      <c r="J16" s="3" t="str">
        <f t="shared" si="2"/>
        <v>2)</v>
      </c>
      <c r="K16" s="3" t="str">
        <f t="shared" si="3"/>
        <v>(15,2)</v>
      </c>
      <c r="N16">
        <v>89256632.272079274</v>
      </c>
      <c r="O16">
        <v>178513264.54415855</v>
      </c>
      <c r="P16">
        <v>446283161.36039639</v>
      </c>
      <c r="R16" s="3">
        <v>15</v>
      </c>
      <c r="S16" s="15">
        <v>3.6</v>
      </c>
      <c r="T16" s="15">
        <v>2.7</v>
      </c>
      <c r="U16" s="15">
        <v>1.8</v>
      </c>
      <c r="W16" s="7">
        <v>89256632.272079274</v>
      </c>
      <c r="X16" s="7">
        <v>178513264.54415855</v>
      </c>
      <c r="Y16" s="7">
        <v>446283161.36039639</v>
      </c>
      <c r="Z16" s="7"/>
      <c r="AA16" s="17">
        <v>15</v>
      </c>
      <c r="AB16" s="18">
        <f t="shared" si="4"/>
        <v>89.256632272079273</v>
      </c>
      <c r="AC16" s="18">
        <f t="shared" si="5"/>
        <v>178.51326454415855</v>
      </c>
      <c r="AD16" s="18">
        <f t="shared" si="6"/>
        <v>446.28316136039638</v>
      </c>
    </row>
    <row r="17" spans="1:30" x14ac:dyDescent="0.25">
      <c r="A17" s="3">
        <v>16</v>
      </c>
      <c r="B17" s="12" t="s">
        <v>167</v>
      </c>
      <c r="C17" s="12" t="s">
        <v>167</v>
      </c>
      <c r="D17" s="12" t="s">
        <v>167</v>
      </c>
      <c r="E17" s="12" t="s">
        <v>167</v>
      </c>
      <c r="F17" s="12" t="s">
        <v>167</v>
      </c>
      <c r="G17" s="12" t="s">
        <v>168</v>
      </c>
      <c r="H17" s="3" t="str">
        <f t="shared" si="7"/>
        <v>(166)</v>
      </c>
      <c r="I17" s="3" t="str">
        <f t="shared" si="8"/>
        <v>(16</v>
      </c>
      <c r="J17" s="3" t="str">
        <f t="shared" si="2"/>
        <v>6)</v>
      </c>
      <c r="K17" s="3" t="str">
        <f t="shared" si="3"/>
        <v>(16,6)</v>
      </c>
      <c r="N17">
        <v>73923536.726190478</v>
      </c>
      <c r="O17">
        <v>147847073.45238096</v>
      </c>
      <c r="P17">
        <v>369617683.63095236</v>
      </c>
      <c r="R17" s="3">
        <v>16</v>
      </c>
      <c r="S17" s="15">
        <v>2</v>
      </c>
      <c r="T17" s="15">
        <v>1.5</v>
      </c>
      <c r="U17" s="15">
        <v>1</v>
      </c>
      <c r="W17" s="7">
        <v>73923536.726190478</v>
      </c>
      <c r="X17" s="7">
        <v>147847073.45238096</v>
      </c>
      <c r="Y17" s="7">
        <v>369617683.63095236</v>
      </c>
      <c r="Z17" s="7"/>
      <c r="AA17" s="17">
        <v>16</v>
      </c>
      <c r="AB17" s="18">
        <f t="shared" si="4"/>
        <v>73.923536726190477</v>
      </c>
      <c r="AC17" s="18">
        <f t="shared" si="5"/>
        <v>147.84707345238095</v>
      </c>
      <c r="AD17" s="18">
        <f t="shared" si="6"/>
        <v>369.61768363095234</v>
      </c>
    </row>
    <row r="18" spans="1:30" x14ac:dyDescent="0.25">
      <c r="A18" s="3">
        <v>17</v>
      </c>
      <c r="B18" s="12" t="s">
        <v>167</v>
      </c>
      <c r="C18" s="12" t="s">
        <v>167</v>
      </c>
      <c r="D18" s="12" t="s">
        <v>168</v>
      </c>
      <c r="E18" s="12" t="s">
        <v>167</v>
      </c>
      <c r="F18" s="12" t="s">
        <v>167</v>
      </c>
      <c r="G18" s="12" t="s">
        <v>167</v>
      </c>
      <c r="H18" s="3" t="str">
        <f t="shared" si="7"/>
        <v>(173)</v>
      </c>
      <c r="I18" s="3" t="str">
        <f t="shared" si="8"/>
        <v>(17</v>
      </c>
      <c r="J18" s="3" t="str">
        <f t="shared" si="2"/>
        <v>3)</v>
      </c>
      <c r="K18" s="3" t="str">
        <f t="shared" si="3"/>
        <v>(17,3)</v>
      </c>
      <c r="N18">
        <v>11228365161.768797</v>
      </c>
      <c r="O18">
        <v>22456730323.537594</v>
      </c>
      <c r="P18">
        <v>56141825808.843987</v>
      </c>
      <c r="R18" s="3">
        <v>17</v>
      </c>
      <c r="S18" s="15">
        <v>2</v>
      </c>
      <c r="T18" s="15">
        <v>1.5</v>
      </c>
      <c r="U18" s="15">
        <v>1</v>
      </c>
      <c r="W18" s="7">
        <v>11228365161.768797</v>
      </c>
      <c r="X18" s="7">
        <v>22456730323.537594</v>
      </c>
      <c r="Y18" s="7">
        <v>56141825808.843987</v>
      </c>
      <c r="Z18" s="7"/>
      <c r="AA18" s="17">
        <v>17</v>
      </c>
      <c r="AB18" s="18">
        <f t="shared" si="4"/>
        <v>11228.365161768797</v>
      </c>
      <c r="AC18" s="18">
        <f t="shared" si="5"/>
        <v>22456.730323537595</v>
      </c>
      <c r="AD18" s="18">
        <f t="shared" si="6"/>
        <v>56141.825808843983</v>
      </c>
    </row>
    <row r="19" spans="1:30" x14ac:dyDescent="0.25">
      <c r="A19" s="3">
        <v>18</v>
      </c>
      <c r="B19" s="12" t="s">
        <v>167</v>
      </c>
      <c r="C19" s="12" t="s">
        <v>168</v>
      </c>
      <c r="D19" s="12" t="s">
        <v>167</v>
      </c>
      <c r="E19" s="12" t="s">
        <v>167</v>
      </c>
      <c r="F19" s="12" t="s">
        <v>167</v>
      </c>
      <c r="G19" s="12" t="s">
        <v>167</v>
      </c>
      <c r="H19" s="3" t="str">
        <f t="shared" si="7"/>
        <v>(182)</v>
      </c>
      <c r="I19" s="3" t="str">
        <f t="shared" si="8"/>
        <v>(18</v>
      </c>
      <c r="J19" s="3" t="str">
        <f t="shared" si="2"/>
        <v>2)</v>
      </c>
      <c r="K19" s="3" t="str">
        <f t="shared" si="3"/>
        <v>(18,2)</v>
      </c>
      <c r="N19">
        <v>272399365.49945712</v>
      </c>
      <c r="O19">
        <v>544798730.99891424</v>
      </c>
      <c r="P19">
        <v>1361996827.4972856</v>
      </c>
      <c r="R19" s="3">
        <v>18</v>
      </c>
      <c r="S19" s="15">
        <v>2</v>
      </c>
      <c r="T19" s="15">
        <v>1.5</v>
      </c>
      <c r="U19" s="15">
        <v>1</v>
      </c>
      <c r="W19" s="7">
        <v>272399365.49945712</v>
      </c>
      <c r="X19" s="7">
        <v>544798730.99891424</v>
      </c>
      <c r="Y19" s="7">
        <v>1361996827.4972856</v>
      </c>
      <c r="Z19" s="7"/>
      <c r="AA19" s="17">
        <v>18</v>
      </c>
      <c r="AB19" s="18">
        <f t="shared" si="4"/>
        <v>272.39936549945713</v>
      </c>
      <c r="AC19" s="18">
        <f t="shared" si="5"/>
        <v>544.79873099891427</v>
      </c>
      <c r="AD19" s="18">
        <f t="shared" si="6"/>
        <v>1361.9968274972855</v>
      </c>
    </row>
    <row r="20" spans="1:30" x14ac:dyDescent="0.25">
      <c r="A20" s="3">
        <v>19</v>
      </c>
      <c r="B20" s="12" t="s">
        <v>167</v>
      </c>
      <c r="C20" s="12" t="s">
        <v>167</v>
      </c>
      <c r="D20" s="12" t="s">
        <v>167</v>
      </c>
      <c r="E20" s="12" t="s">
        <v>167</v>
      </c>
      <c r="F20" s="12" t="s">
        <v>167</v>
      </c>
      <c r="G20" s="12" t="s">
        <v>168</v>
      </c>
      <c r="H20" s="3" t="str">
        <f t="shared" si="7"/>
        <v>(196)</v>
      </c>
      <c r="I20" s="3" t="str">
        <f t="shared" si="8"/>
        <v>(19</v>
      </c>
      <c r="J20" s="3" t="str">
        <f t="shared" si="2"/>
        <v>6)</v>
      </c>
      <c r="K20" s="3" t="str">
        <f t="shared" si="3"/>
        <v>(19,6)</v>
      </c>
      <c r="N20">
        <v>57912780.341672733</v>
      </c>
      <c r="O20">
        <v>115825560.68334547</v>
      </c>
      <c r="P20">
        <v>289563901.70836371</v>
      </c>
      <c r="R20" s="3">
        <v>19</v>
      </c>
      <c r="S20" s="15">
        <v>3.7666666666666675</v>
      </c>
      <c r="T20" s="15">
        <v>2.8250000000000006</v>
      </c>
      <c r="U20" s="15">
        <v>1.8833333333333337</v>
      </c>
      <c r="W20" s="7">
        <v>57912780.341672733</v>
      </c>
      <c r="X20" s="7">
        <v>115825560.68334547</v>
      </c>
      <c r="Y20" s="7">
        <v>289563901.70836371</v>
      </c>
      <c r="Z20" s="7"/>
      <c r="AA20" s="17">
        <v>19</v>
      </c>
      <c r="AB20" s="18">
        <f t="shared" si="4"/>
        <v>57.912780341672736</v>
      </c>
      <c r="AC20" s="18">
        <f t="shared" si="5"/>
        <v>115.82556068334547</v>
      </c>
      <c r="AD20" s="18">
        <f t="shared" si="6"/>
        <v>289.56390170836369</v>
      </c>
    </row>
    <row r="21" spans="1:30" x14ac:dyDescent="0.25">
      <c r="A21" s="3">
        <v>20</v>
      </c>
      <c r="B21" s="12" t="s">
        <v>167</v>
      </c>
      <c r="C21" s="12" t="s">
        <v>167</v>
      </c>
      <c r="D21" s="12" t="s">
        <v>167</v>
      </c>
      <c r="E21" s="12" t="s">
        <v>167</v>
      </c>
      <c r="F21" s="12" t="s">
        <v>167</v>
      </c>
      <c r="G21" s="12" t="s">
        <v>168</v>
      </c>
      <c r="H21" s="3" t="str">
        <f t="shared" si="7"/>
        <v>(206)</v>
      </c>
      <c r="I21" s="3" t="str">
        <f t="shared" si="8"/>
        <v>(20</v>
      </c>
      <c r="J21" s="3" t="str">
        <f t="shared" si="2"/>
        <v>6)</v>
      </c>
      <c r="K21" s="3" t="str">
        <f t="shared" si="3"/>
        <v>(20,6)</v>
      </c>
      <c r="N21">
        <v>13572535.154878497</v>
      </c>
      <c r="O21">
        <v>27145070.309756994</v>
      </c>
      <c r="P21">
        <v>67862675.774392486</v>
      </c>
      <c r="R21" s="3">
        <v>20</v>
      </c>
      <c r="S21" s="15">
        <v>3.2426666666666599</v>
      </c>
      <c r="T21" s="15">
        <v>2.4319999999999951</v>
      </c>
      <c r="U21" s="15">
        <v>1.62133333333333</v>
      </c>
      <c r="W21" s="7">
        <v>13572535.154878497</v>
      </c>
      <c r="X21" s="7">
        <v>27145070.309756994</v>
      </c>
      <c r="Y21" s="7">
        <v>67862675.774392486</v>
      </c>
      <c r="Z21" s="7"/>
      <c r="AA21" s="17">
        <v>20</v>
      </c>
      <c r="AB21" s="18">
        <f t="shared" si="4"/>
        <v>13.572535154878498</v>
      </c>
      <c r="AC21" s="18">
        <f t="shared" si="5"/>
        <v>27.145070309756996</v>
      </c>
      <c r="AD21" s="18">
        <f t="shared" si="6"/>
        <v>67.862675774392486</v>
      </c>
    </row>
    <row r="22" spans="1:30" x14ac:dyDescent="0.25">
      <c r="A22" s="3">
        <v>21</v>
      </c>
      <c r="B22" s="12" t="s">
        <v>167</v>
      </c>
      <c r="C22" s="12" t="s">
        <v>167</v>
      </c>
      <c r="D22" s="12" t="s">
        <v>167</v>
      </c>
      <c r="E22" s="12" t="s">
        <v>167</v>
      </c>
      <c r="F22" s="12" t="s">
        <v>167</v>
      </c>
      <c r="G22" s="12" t="s">
        <v>168</v>
      </c>
      <c r="H22" s="3" t="str">
        <f t="shared" si="7"/>
        <v>(216)</v>
      </c>
      <c r="I22" s="3" t="str">
        <f t="shared" si="8"/>
        <v>(21</v>
      </c>
      <c r="J22" s="3" t="str">
        <f t="shared" si="2"/>
        <v>6)</v>
      </c>
      <c r="K22" s="3" t="str">
        <f t="shared" si="3"/>
        <v>(21,6)</v>
      </c>
      <c r="N22">
        <v>9397012.7680077106</v>
      </c>
      <c r="O22">
        <v>18794025.536015421</v>
      </c>
      <c r="P22">
        <v>46985063.840038553</v>
      </c>
      <c r="R22" s="3">
        <v>21</v>
      </c>
      <c r="S22" s="15">
        <v>3.94</v>
      </c>
      <c r="T22" s="15">
        <v>2.9550000000000001</v>
      </c>
      <c r="U22" s="15">
        <v>1.97</v>
      </c>
      <c r="W22" s="7">
        <v>9397012.7680077106</v>
      </c>
      <c r="X22" s="7">
        <v>18794025.536015421</v>
      </c>
      <c r="Y22" s="7">
        <v>46985063.840038553</v>
      </c>
      <c r="Z22" s="7"/>
      <c r="AA22" s="17">
        <v>21</v>
      </c>
      <c r="AB22" s="18">
        <f t="shared" si="4"/>
        <v>9.3970127680077109</v>
      </c>
      <c r="AC22" s="18">
        <f t="shared" si="5"/>
        <v>18.794025536015422</v>
      </c>
      <c r="AD22" s="18">
        <f t="shared" si="6"/>
        <v>46.985063840038556</v>
      </c>
    </row>
    <row r="23" spans="1:30" x14ac:dyDescent="0.25">
      <c r="A23" s="3">
        <v>22</v>
      </c>
      <c r="B23" s="12" t="s">
        <v>168</v>
      </c>
      <c r="C23" s="12" t="s">
        <v>167</v>
      </c>
      <c r="D23" s="12" t="s">
        <v>167</v>
      </c>
      <c r="E23" s="12" t="s">
        <v>167</v>
      </c>
      <c r="F23" s="12" t="s">
        <v>167</v>
      </c>
      <c r="G23" s="12" t="s">
        <v>167</v>
      </c>
      <c r="H23" s="3" t="str">
        <f t="shared" si="7"/>
        <v>(221)</v>
      </c>
      <c r="I23" s="3" t="str">
        <f t="shared" si="8"/>
        <v>(22</v>
      </c>
      <c r="J23" s="3" t="str">
        <f t="shared" si="2"/>
        <v>1)</v>
      </c>
      <c r="K23" s="3" t="str">
        <f t="shared" si="3"/>
        <v>(22,1)</v>
      </c>
      <c r="N23">
        <v>76193448.432180762</v>
      </c>
      <c r="O23">
        <v>152386896.86436152</v>
      </c>
      <c r="P23">
        <v>380967242.16090381</v>
      </c>
      <c r="R23" s="3">
        <v>22</v>
      </c>
      <c r="S23" s="15">
        <v>3.4249999999999998</v>
      </c>
      <c r="T23" s="15">
        <v>2.5687499999999996</v>
      </c>
      <c r="U23" s="15">
        <v>1.7124999999999999</v>
      </c>
      <c r="W23" s="7">
        <v>76193448.432180762</v>
      </c>
      <c r="X23" s="7">
        <v>152386896.86436152</v>
      </c>
      <c r="Y23" s="7">
        <v>380967242.16090381</v>
      </c>
      <c r="Z23" s="7"/>
      <c r="AA23" s="17">
        <v>22</v>
      </c>
      <c r="AB23" s="18">
        <f t="shared" si="4"/>
        <v>76.193448432180759</v>
      </c>
      <c r="AC23" s="18">
        <f t="shared" si="5"/>
        <v>152.38689686436152</v>
      </c>
      <c r="AD23" s="18">
        <f t="shared" si="6"/>
        <v>380.96724216090382</v>
      </c>
    </row>
    <row r="24" spans="1:30" x14ac:dyDescent="0.25">
      <c r="A24" s="3">
        <v>23</v>
      </c>
      <c r="B24" s="12" t="s">
        <v>167</v>
      </c>
      <c r="C24" s="12" t="s">
        <v>167</v>
      </c>
      <c r="D24" s="12" t="s">
        <v>167</v>
      </c>
      <c r="E24" s="12" t="s">
        <v>167</v>
      </c>
      <c r="F24" s="12" t="s">
        <v>167</v>
      </c>
      <c r="G24" s="12" t="s">
        <v>168</v>
      </c>
      <c r="H24" s="3" t="str">
        <f t="shared" si="7"/>
        <v>(236)</v>
      </c>
      <c r="I24" s="3" t="str">
        <f t="shared" si="8"/>
        <v>(23</v>
      </c>
      <c r="J24" s="3" t="str">
        <f t="shared" si="2"/>
        <v>6)</v>
      </c>
      <c r="K24" s="3" t="str">
        <f t="shared" si="3"/>
        <v>(23,6)</v>
      </c>
      <c r="N24">
        <v>147837523.2774674</v>
      </c>
      <c r="O24">
        <v>295675046.5549348</v>
      </c>
      <c r="P24">
        <v>739187616.38733709</v>
      </c>
      <c r="R24" s="3">
        <v>23</v>
      </c>
      <c r="S24" s="15">
        <v>3.2250000000000001</v>
      </c>
      <c r="T24" s="15">
        <v>2.4187500000000002</v>
      </c>
      <c r="U24" s="15">
        <v>1.6125</v>
      </c>
      <c r="W24" s="7">
        <v>147837523.2774674</v>
      </c>
      <c r="X24" s="7">
        <v>295675046.5549348</v>
      </c>
      <c r="Y24" s="7">
        <v>739187616.38733709</v>
      </c>
      <c r="Z24" s="7"/>
      <c r="AA24" s="17">
        <v>23</v>
      </c>
      <c r="AB24" s="18">
        <f t="shared" si="4"/>
        <v>147.8375232774674</v>
      </c>
      <c r="AC24" s="18">
        <f t="shared" si="5"/>
        <v>295.6750465549348</v>
      </c>
      <c r="AD24" s="18">
        <f t="shared" si="6"/>
        <v>739.18761638733713</v>
      </c>
    </row>
    <row r="25" spans="1:30" x14ac:dyDescent="0.25">
      <c r="A25" s="3">
        <v>24</v>
      </c>
      <c r="B25" s="12" t="s">
        <v>167</v>
      </c>
      <c r="C25" s="12" t="s">
        <v>167</v>
      </c>
      <c r="D25" s="12" t="s">
        <v>167</v>
      </c>
      <c r="E25" s="12" t="s">
        <v>167</v>
      </c>
      <c r="F25" s="12" t="s">
        <v>167</v>
      </c>
      <c r="G25" s="12" t="s">
        <v>168</v>
      </c>
      <c r="H25" s="3" t="str">
        <f t="shared" si="7"/>
        <v>(246)</v>
      </c>
      <c r="I25" s="3" t="str">
        <f t="shared" si="8"/>
        <v>(24</v>
      </c>
      <c r="J25" s="3" t="str">
        <f t="shared" si="2"/>
        <v>6)</v>
      </c>
      <c r="K25" s="3" t="str">
        <f t="shared" si="3"/>
        <v>(24,6)</v>
      </c>
      <c r="N25">
        <v>7690878.7203887431</v>
      </c>
      <c r="O25">
        <v>15381757.440777486</v>
      </c>
      <c r="P25">
        <v>38454393.601943716</v>
      </c>
      <c r="R25" s="3">
        <v>24</v>
      </c>
      <c r="S25" s="15">
        <v>2.5</v>
      </c>
      <c r="T25" s="15">
        <v>1.875</v>
      </c>
      <c r="U25" s="15">
        <v>1.25</v>
      </c>
      <c r="W25" s="7">
        <v>7690878.7203887431</v>
      </c>
      <c r="X25" s="7">
        <v>15381757.440777486</v>
      </c>
      <c r="Y25" s="7">
        <v>38454393.601943716</v>
      </c>
      <c r="Z25" s="7"/>
      <c r="AA25" s="17">
        <v>24</v>
      </c>
      <c r="AB25" s="18">
        <f t="shared" si="4"/>
        <v>7.690878720388743</v>
      </c>
      <c r="AC25" s="18">
        <f t="shared" si="5"/>
        <v>15.381757440777486</v>
      </c>
      <c r="AD25" s="18">
        <f t="shared" si="6"/>
        <v>38.454393601943714</v>
      </c>
    </row>
    <row r="26" spans="1:30" x14ac:dyDescent="0.25">
      <c r="A26" s="3">
        <v>25</v>
      </c>
      <c r="B26" s="12" t="s">
        <v>167</v>
      </c>
      <c r="C26" s="12" t="s">
        <v>167</v>
      </c>
      <c r="D26" s="12" t="s">
        <v>167</v>
      </c>
      <c r="E26" s="12" t="s">
        <v>167</v>
      </c>
      <c r="F26" s="12" t="s">
        <v>167</v>
      </c>
      <c r="G26" s="12" t="s">
        <v>168</v>
      </c>
      <c r="H26" s="3" t="str">
        <f t="shared" si="7"/>
        <v>(256)</v>
      </c>
      <c r="I26" s="3" t="str">
        <f t="shared" si="8"/>
        <v>(25</v>
      </c>
      <c r="J26" s="3" t="str">
        <f t="shared" si="2"/>
        <v>6)</v>
      </c>
      <c r="K26" s="3" t="str">
        <f t="shared" si="3"/>
        <v>(25,6)</v>
      </c>
      <c r="N26">
        <v>67567762.124524325</v>
      </c>
      <c r="O26">
        <v>135135524.24904865</v>
      </c>
      <c r="P26">
        <v>337838810.62262166</v>
      </c>
      <c r="R26" s="3">
        <v>25</v>
      </c>
      <c r="S26" s="15">
        <v>2.6</v>
      </c>
      <c r="T26" s="15">
        <v>1.9500000000000002</v>
      </c>
      <c r="U26" s="15">
        <v>1.3</v>
      </c>
      <c r="W26" s="7">
        <v>67567762.124524325</v>
      </c>
      <c r="X26" s="7">
        <v>135135524.24904865</v>
      </c>
      <c r="Y26" s="7">
        <v>337838810.62262166</v>
      </c>
      <c r="Z26" s="7"/>
      <c r="AA26" s="17">
        <v>25</v>
      </c>
      <c r="AB26" s="18">
        <f t="shared" si="4"/>
        <v>67.567762124524322</v>
      </c>
      <c r="AC26" s="18">
        <f t="shared" si="5"/>
        <v>135.13552424904864</v>
      </c>
      <c r="AD26" s="18">
        <f t="shared" si="6"/>
        <v>337.83881062262168</v>
      </c>
    </row>
    <row r="27" spans="1:30" x14ac:dyDescent="0.25">
      <c r="A27" s="3">
        <v>26</v>
      </c>
      <c r="B27" s="12" t="s">
        <v>168</v>
      </c>
      <c r="C27" s="12" t="s">
        <v>167</v>
      </c>
      <c r="D27" s="12" t="s">
        <v>167</v>
      </c>
      <c r="E27" s="12" t="s">
        <v>167</v>
      </c>
      <c r="F27" s="12" t="s">
        <v>167</v>
      </c>
      <c r="G27" s="12" t="s">
        <v>167</v>
      </c>
      <c r="H27" s="3" t="str">
        <f t="shared" si="7"/>
        <v>(261)</v>
      </c>
      <c r="I27" s="3" t="str">
        <f t="shared" si="8"/>
        <v>(26</v>
      </c>
      <c r="J27" s="3" t="str">
        <f t="shared" si="2"/>
        <v>1)</v>
      </c>
      <c r="K27" s="3" t="str">
        <f t="shared" si="3"/>
        <v>(26,1)</v>
      </c>
      <c r="N27">
        <v>46201352260.234932</v>
      </c>
      <c r="O27">
        <v>92402704520.469864</v>
      </c>
      <c r="P27">
        <v>231006761301.17468</v>
      </c>
      <c r="R27" s="3">
        <v>26</v>
      </c>
      <c r="S27" s="15">
        <v>2</v>
      </c>
      <c r="T27" s="15">
        <v>1.5</v>
      </c>
      <c r="U27" s="15">
        <v>1</v>
      </c>
      <c r="W27" s="7">
        <v>46201352260.234932</v>
      </c>
      <c r="X27" s="7">
        <v>92402704520.469864</v>
      </c>
      <c r="Y27" s="7">
        <v>231006761301.17468</v>
      </c>
      <c r="Z27" s="7"/>
      <c r="AA27" s="17">
        <v>26</v>
      </c>
      <c r="AB27" s="18">
        <f t="shared" si="4"/>
        <v>46201.352260234933</v>
      </c>
      <c r="AC27" s="18">
        <f t="shared" si="5"/>
        <v>92402.704520469866</v>
      </c>
      <c r="AD27" s="18">
        <f t="shared" si="6"/>
        <v>231006.76130117467</v>
      </c>
    </row>
    <row r="28" spans="1:30" x14ac:dyDescent="0.25">
      <c r="A28" s="3">
        <v>27</v>
      </c>
      <c r="B28" s="12" t="s">
        <v>167</v>
      </c>
      <c r="C28" s="12" t="s">
        <v>167</v>
      </c>
      <c r="D28" s="12" t="s">
        <v>168</v>
      </c>
      <c r="E28" s="12" t="s">
        <v>167</v>
      </c>
      <c r="F28" s="12" t="s">
        <v>167</v>
      </c>
      <c r="G28" s="12" t="s">
        <v>167</v>
      </c>
      <c r="H28" s="3" t="str">
        <f t="shared" si="7"/>
        <v>(273)</v>
      </c>
      <c r="I28" s="3" t="str">
        <f t="shared" si="8"/>
        <v>(27</v>
      </c>
      <c r="J28" s="3" t="str">
        <f t="shared" si="2"/>
        <v>3)</v>
      </c>
      <c r="K28" s="3" t="str">
        <f t="shared" si="3"/>
        <v>(27,3)</v>
      </c>
      <c r="N28">
        <v>1892076633.9504063</v>
      </c>
      <c r="O28">
        <v>3784153267.9008126</v>
      </c>
      <c r="P28">
        <v>9460383169.7520313</v>
      </c>
      <c r="R28" s="3">
        <v>27</v>
      </c>
      <c r="S28" s="15">
        <v>2</v>
      </c>
      <c r="T28" s="15">
        <v>1.5</v>
      </c>
      <c r="U28" s="15">
        <v>1</v>
      </c>
      <c r="W28" s="7">
        <v>1892076633.9504063</v>
      </c>
      <c r="X28" s="7">
        <v>3784153267.9008126</v>
      </c>
      <c r="Y28" s="7">
        <v>9460383169.7520313</v>
      </c>
      <c r="Z28" s="7"/>
      <c r="AA28" s="17">
        <v>27</v>
      </c>
      <c r="AB28" s="18">
        <f t="shared" si="4"/>
        <v>1892.0766339504064</v>
      </c>
      <c r="AC28" s="18">
        <f t="shared" si="5"/>
        <v>3784.1532679008128</v>
      </c>
      <c r="AD28" s="18">
        <f t="shared" si="6"/>
        <v>9460.3831697520309</v>
      </c>
    </row>
    <row r="29" spans="1:30" x14ac:dyDescent="0.25">
      <c r="A29" s="3">
        <v>28</v>
      </c>
      <c r="B29" s="12" t="s">
        <v>167</v>
      </c>
      <c r="C29" s="12" t="s">
        <v>167</v>
      </c>
      <c r="D29" s="12" t="s">
        <v>167</v>
      </c>
      <c r="E29" s="12" t="s">
        <v>167</v>
      </c>
      <c r="F29" s="12" t="s">
        <v>167</v>
      </c>
      <c r="G29" s="12" t="s">
        <v>168</v>
      </c>
      <c r="H29" s="3" t="str">
        <f t="shared" si="7"/>
        <v>(286)</v>
      </c>
      <c r="I29" s="3" t="str">
        <f t="shared" si="8"/>
        <v>(28</v>
      </c>
      <c r="J29" s="3" t="str">
        <f t="shared" si="2"/>
        <v>6)</v>
      </c>
      <c r="K29" s="3" t="str">
        <f t="shared" si="3"/>
        <v>(28,6)</v>
      </c>
      <c r="N29">
        <v>2994629.3147653365</v>
      </c>
      <c r="O29">
        <v>5989258.6295306729</v>
      </c>
      <c r="P29">
        <v>14973146.573826684</v>
      </c>
      <c r="R29" s="3">
        <v>28</v>
      </c>
      <c r="S29" s="15">
        <v>2.76</v>
      </c>
      <c r="T29" s="15">
        <v>2.0699999999999998</v>
      </c>
      <c r="U29" s="15">
        <v>1.38</v>
      </c>
      <c r="W29" s="7">
        <v>2994629.3147653365</v>
      </c>
      <c r="X29" s="7">
        <v>5989258.6295306729</v>
      </c>
      <c r="Y29" s="7">
        <v>14973146.573826684</v>
      </c>
      <c r="Z29" s="7"/>
      <c r="AA29" s="17">
        <v>28</v>
      </c>
      <c r="AB29" s="18">
        <f t="shared" si="4"/>
        <v>2.9946293147653367</v>
      </c>
      <c r="AC29" s="18">
        <f t="shared" si="5"/>
        <v>5.9892586295306733</v>
      </c>
      <c r="AD29" s="18">
        <f t="shared" si="6"/>
        <v>14.973146573826684</v>
      </c>
    </row>
    <row r="30" spans="1:30" x14ac:dyDescent="0.25">
      <c r="A30" s="3">
        <v>29</v>
      </c>
      <c r="B30" s="12" t="s">
        <v>167</v>
      </c>
      <c r="C30" s="12" t="s">
        <v>167</v>
      </c>
      <c r="D30" s="12" t="s">
        <v>167</v>
      </c>
      <c r="E30" s="12" t="s">
        <v>167</v>
      </c>
      <c r="F30" s="12" t="s">
        <v>167</v>
      </c>
      <c r="G30" s="12" t="s">
        <v>168</v>
      </c>
      <c r="H30" s="3" t="str">
        <f t="shared" si="7"/>
        <v>(296)</v>
      </c>
      <c r="I30" s="3" t="str">
        <f t="shared" si="8"/>
        <v>(29</v>
      </c>
      <c r="J30" s="3" t="str">
        <f t="shared" si="2"/>
        <v>6)</v>
      </c>
      <c r="K30" s="3" t="str">
        <f t="shared" si="3"/>
        <v>(29,6)</v>
      </c>
      <c r="N30">
        <v>163454484.36382219</v>
      </c>
      <c r="O30">
        <v>326908968.72764438</v>
      </c>
      <c r="P30">
        <v>817272421.81911087</v>
      </c>
      <c r="R30" s="3">
        <v>29</v>
      </c>
      <c r="S30" s="15">
        <v>2.8833333333333324</v>
      </c>
      <c r="T30" s="15">
        <v>2.1624999999999992</v>
      </c>
      <c r="U30" s="15">
        <v>1.4416666666666662</v>
      </c>
      <c r="W30" s="7">
        <v>163454484.36382219</v>
      </c>
      <c r="X30" s="7">
        <v>326908968.72764438</v>
      </c>
      <c r="Y30" s="7">
        <v>817272421.81911087</v>
      </c>
      <c r="Z30" s="7"/>
      <c r="AA30" s="17">
        <v>29</v>
      </c>
      <c r="AB30" s="18">
        <f t="shared" si="4"/>
        <v>163.45448436382219</v>
      </c>
      <c r="AC30" s="18">
        <f t="shared" si="5"/>
        <v>326.90896872764438</v>
      </c>
      <c r="AD30" s="18">
        <f t="shared" si="6"/>
        <v>817.27242181911083</v>
      </c>
    </row>
    <row r="31" spans="1:30" x14ac:dyDescent="0.25">
      <c r="A31" s="3">
        <v>30</v>
      </c>
      <c r="B31" s="12" t="s">
        <v>167</v>
      </c>
      <c r="C31" s="12" t="s">
        <v>167</v>
      </c>
      <c r="D31" s="12" t="s">
        <v>167</v>
      </c>
      <c r="E31" s="12" t="s">
        <v>167</v>
      </c>
      <c r="F31" s="12" t="s">
        <v>167</v>
      </c>
      <c r="G31" s="12" t="s">
        <v>168</v>
      </c>
      <c r="H31" s="3" t="str">
        <f t="shared" si="7"/>
        <v>(306)</v>
      </c>
      <c r="I31" s="3" t="str">
        <f t="shared" si="8"/>
        <v>(30</v>
      </c>
      <c r="J31" s="3" t="str">
        <f t="shared" si="2"/>
        <v>6)</v>
      </c>
      <c r="K31" s="3" t="str">
        <f t="shared" si="3"/>
        <v>(30,6)</v>
      </c>
      <c r="N31">
        <v>70429260.602380365</v>
      </c>
      <c r="O31">
        <v>140858521.20476073</v>
      </c>
      <c r="P31">
        <v>352146303.01190186</v>
      </c>
      <c r="R31" s="3">
        <v>30</v>
      </c>
      <c r="S31" s="15">
        <v>3.04266666666667</v>
      </c>
      <c r="T31" s="15">
        <v>2.2820000000000027</v>
      </c>
      <c r="U31" s="15">
        <v>1.521333333333335</v>
      </c>
      <c r="W31" s="7">
        <v>70429260.602380365</v>
      </c>
      <c r="X31" s="7">
        <v>140858521.20476073</v>
      </c>
      <c r="Y31" s="7">
        <v>352146303.01190186</v>
      </c>
      <c r="Z31" s="7"/>
      <c r="AA31" s="17">
        <v>30</v>
      </c>
      <c r="AB31" s="18">
        <f t="shared" si="4"/>
        <v>70.429260602380367</v>
      </c>
      <c r="AC31" s="18">
        <f t="shared" si="5"/>
        <v>140.85852120476073</v>
      </c>
      <c r="AD31" s="18">
        <f t="shared" si="6"/>
        <v>352.14630301190186</v>
      </c>
    </row>
    <row r="32" spans="1:30" x14ac:dyDescent="0.25">
      <c r="A32" s="3">
        <v>31</v>
      </c>
      <c r="B32" s="12" t="s">
        <v>167</v>
      </c>
      <c r="C32" s="12" t="s">
        <v>167</v>
      </c>
      <c r="D32" s="12" t="s">
        <v>168</v>
      </c>
      <c r="E32" s="12" t="s">
        <v>167</v>
      </c>
      <c r="F32" s="12" t="s">
        <v>167</v>
      </c>
      <c r="G32" s="12" t="s">
        <v>167</v>
      </c>
      <c r="H32" s="3" t="str">
        <f t="shared" si="7"/>
        <v>(313)</v>
      </c>
      <c r="I32" s="3" t="str">
        <f t="shared" si="8"/>
        <v>(31</v>
      </c>
      <c r="J32" s="3" t="str">
        <f t="shared" si="2"/>
        <v>3)</v>
      </c>
      <c r="K32" s="3" t="str">
        <f t="shared" si="3"/>
        <v>(31,3)</v>
      </c>
      <c r="N32">
        <v>248105447.38065836</v>
      </c>
      <c r="O32">
        <v>496210894.76131672</v>
      </c>
      <c r="P32">
        <v>1240527236.9032917</v>
      </c>
      <c r="R32" s="3">
        <v>31</v>
      </c>
      <c r="S32" s="15">
        <v>2</v>
      </c>
      <c r="T32" s="15">
        <v>1.5</v>
      </c>
      <c r="U32" s="15">
        <v>1</v>
      </c>
      <c r="W32" s="7">
        <v>248105447.38065836</v>
      </c>
      <c r="X32" s="7">
        <v>496210894.76131672</v>
      </c>
      <c r="Y32" s="7">
        <v>1240527236.9032917</v>
      </c>
      <c r="Z32" s="7"/>
      <c r="AA32" s="17">
        <v>31</v>
      </c>
      <c r="AB32" s="18">
        <f t="shared" si="4"/>
        <v>248.10544738065835</v>
      </c>
      <c r="AC32" s="18">
        <f t="shared" si="5"/>
        <v>496.21089476131669</v>
      </c>
      <c r="AD32" s="18">
        <f t="shared" si="6"/>
        <v>1240.5272369032916</v>
      </c>
    </row>
    <row r="33" spans="1:30" x14ac:dyDescent="0.25">
      <c r="A33" s="3">
        <v>32</v>
      </c>
      <c r="B33" s="12" t="s">
        <v>167</v>
      </c>
      <c r="C33" s="12" t="s">
        <v>167</v>
      </c>
      <c r="D33" s="12" t="s">
        <v>167</v>
      </c>
      <c r="E33" s="12" t="s">
        <v>167</v>
      </c>
      <c r="F33" s="12" t="s">
        <v>167</v>
      </c>
      <c r="G33" s="12" t="s">
        <v>168</v>
      </c>
      <c r="H33" s="3" t="str">
        <f t="shared" si="7"/>
        <v>(326)</v>
      </c>
      <c r="I33" s="3" t="str">
        <f t="shared" si="8"/>
        <v>(32</v>
      </c>
      <c r="J33" s="3" t="str">
        <f t="shared" si="2"/>
        <v>6)</v>
      </c>
      <c r="K33" s="3" t="str">
        <f t="shared" si="3"/>
        <v>(32,6)</v>
      </c>
      <c r="N33">
        <v>155310132.66575381</v>
      </c>
      <c r="O33">
        <v>310620265.33150762</v>
      </c>
      <c r="P33">
        <v>776550663.32876921</v>
      </c>
      <c r="R33" s="3">
        <v>32</v>
      </c>
      <c r="S33" s="15">
        <v>3.2833333333333301</v>
      </c>
      <c r="T33" s="15">
        <v>2.4624999999999977</v>
      </c>
      <c r="U33" s="15">
        <v>1.6416666666666651</v>
      </c>
      <c r="W33" s="7">
        <v>155310132.66575381</v>
      </c>
      <c r="X33" s="7">
        <v>310620265.33150762</v>
      </c>
      <c r="Y33" s="7">
        <v>776550663.32876921</v>
      </c>
      <c r="Z33" s="7"/>
      <c r="AA33" s="17">
        <v>32</v>
      </c>
      <c r="AB33" s="18">
        <f t="shared" si="4"/>
        <v>155.3101326657538</v>
      </c>
      <c r="AC33" s="18">
        <f t="shared" si="5"/>
        <v>310.6202653315076</v>
      </c>
      <c r="AD33" s="18">
        <f t="shared" si="6"/>
        <v>776.55066332876925</v>
      </c>
    </row>
    <row r="34" spans="1:30" x14ac:dyDescent="0.25">
      <c r="A34" s="3">
        <v>33</v>
      </c>
      <c r="B34" s="12" t="s">
        <v>167</v>
      </c>
      <c r="C34" s="12" t="s">
        <v>167</v>
      </c>
      <c r="D34" s="12" t="s">
        <v>168</v>
      </c>
      <c r="E34" s="12" t="s">
        <v>167</v>
      </c>
      <c r="F34" s="12" t="s">
        <v>167</v>
      </c>
      <c r="G34" s="12" t="s">
        <v>167</v>
      </c>
      <c r="H34" s="3" t="str">
        <f t="shared" si="7"/>
        <v>(333)</v>
      </c>
      <c r="I34" s="3" t="str">
        <f t="shared" si="8"/>
        <v>(33</v>
      </c>
      <c r="J34" s="3" t="str">
        <f t="shared" si="2"/>
        <v>3)</v>
      </c>
      <c r="K34" s="3" t="str">
        <f t="shared" si="3"/>
        <v>(33,3)</v>
      </c>
      <c r="N34">
        <v>360000000</v>
      </c>
      <c r="O34">
        <v>720000000</v>
      </c>
      <c r="P34">
        <v>1800000000</v>
      </c>
      <c r="R34" s="3">
        <v>33</v>
      </c>
      <c r="S34" s="15">
        <v>2</v>
      </c>
      <c r="T34" s="15">
        <v>1.5</v>
      </c>
      <c r="U34" s="15">
        <v>1</v>
      </c>
      <c r="W34" s="7">
        <v>360000000</v>
      </c>
      <c r="X34" s="7">
        <v>720000000</v>
      </c>
      <c r="Y34" s="7">
        <v>1800000000</v>
      </c>
      <c r="Z34" s="7"/>
      <c r="AA34" s="17">
        <v>33</v>
      </c>
      <c r="AB34" s="18">
        <f t="shared" si="4"/>
        <v>360</v>
      </c>
      <c r="AC34" s="18">
        <f t="shared" si="5"/>
        <v>720</v>
      </c>
      <c r="AD34" s="18">
        <f t="shared" si="6"/>
        <v>1800</v>
      </c>
    </row>
    <row r="35" spans="1:30" x14ac:dyDescent="0.25">
      <c r="A35" s="3">
        <v>34</v>
      </c>
      <c r="B35" s="12" t="s">
        <v>167</v>
      </c>
      <c r="C35" s="12" t="s">
        <v>167</v>
      </c>
      <c r="D35" s="12" t="s">
        <v>167</v>
      </c>
      <c r="E35" s="12" t="s">
        <v>168</v>
      </c>
      <c r="F35" s="12" t="s">
        <v>167</v>
      </c>
      <c r="G35" s="12" t="s">
        <v>167</v>
      </c>
      <c r="H35" s="3" t="str">
        <f t="shared" si="7"/>
        <v>(344)</v>
      </c>
      <c r="I35" s="3" t="str">
        <f t="shared" si="8"/>
        <v>(34</v>
      </c>
      <c r="J35" s="3" t="str">
        <f t="shared" si="2"/>
        <v>4)</v>
      </c>
      <c r="K35" s="3" t="str">
        <f t="shared" si="3"/>
        <v>(34,4)</v>
      </c>
      <c r="N35">
        <v>7281722.4751154901</v>
      </c>
      <c r="O35">
        <v>14563444.95023098</v>
      </c>
      <c r="P35">
        <v>36408612.37557745</v>
      </c>
      <c r="R35" s="3">
        <v>34</v>
      </c>
      <c r="S35" s="15">
        <v>3.0926666666666698</v>
      </c>
      <c r="T35" s="15">
        <v>2.3195000000000023</v>
      </c>
      <c r="U35" s="15">
        <v>1.5463333333333349</v>
      </c>
      <c r="W35" s="7">
        <v>7281722.4751154901</v>
      </c>
      <c r="X35" s="7">
        <v>14563444.95023098</v>
      </c>
      <c r="Y35" s="7">
        <v>36408612.37557745</v>
      </c>
      <c r="Z35" s="7"/>
      <c r="AA35" s="17">
        <v>34</v>
      </c>
      <c r="AB35" s="18">
        <f t="shared" si="4"/>
        <v>7.2817224751154903</v>
      </c>
      <c r="AC35" s="18">
        <f t="shared" si="5"/>
        <v>14.563444950230981</v>
      </c>
      <c r="AD35" s="18">
        <f t="shared" si="6"/>
        <v>36.408612375577448</v>
      </c>
    </row>
    <row r="36" spans="1:30" x14ac:dyDescent="0.25">
      <c r="A36" s="3">
        <v>35</v>
      </c>
      <c r="B36" s="12" t="s">
        <v>167</v>
      </c>
      <c r="C36" s="12" t="s">
        <v>167</v>
      </c>
      <c r="D36" s="12" t="s">
        <v>168</v>
      </c>
      <c r="E36" s="12" t="s">
        <v>167</v>
      </c>
      <c r="F36" s="12" t="s">
        <v>167</v>
      </c>
      <c r="G36" s="12" t="s">
        <v>167</v>
      </c>
      <c r="H36" s="3" t="str">
        <f t="shared" si="7"/>
        <v>(353)</v>
      </c>
      <c r="I36" s="3" t="str">
        <f t="shared" si="8"/>
        <v>(35</v>
      </c>
      <c r="J36" s="3" t="str">
        <f t="shared" si="2"/>
        <v>3)</v>
      </c>
      <c r="K36" s="3" t="str">
        <f t="shared" si="3"/>
        <v>(35,3)</v>
      </c>
      <c r="N36">
        <v>2583333.333333333</v>
      </c>
      <c r="O36">
        <v>5166666.666666666</v>
      </c>
      <c r="P36">
        <v>12916666.666666666</v>
      </c>
      <c r="R36" s="3">
        <v>35</v>
      </c>
      <c r="S36" s="15">
        <v>3.7666666666666653</v>
      </c>
      <c r="T36" s="15">
        <v>2.8249999999999988</v>
      </c>
      <c r="U36" s="15">
        <v>1.8833333333333326</v>
      </c>
      <c r="W36" s="7">
        <v>2583333.333333333</v>
      </c>
      <c r="X36" s="7">
        <v>5166666.666666666</v>
      </c>
      <c r="Y36" s="7">
        <v>12916666.666666666</v>
      </c>
      <c r="Z36" s="7"/>
      <c r="AA36" s="17">
        <v>35</v>
      </c>
      <c r="AB36" s="18">
        <f t="shared" si="4"/>
        <v>2.583333333333333</v>
      </c>
      <c r="AC36" s="18">
        <f t="shared" si="5"/>
        <v>5.1666666666666661</v>
      </c>
      <c r="AD36" s="18">
        <f t="shared" si="6"/>
        <v>12.916666666666666</v>
      </c>
    </row>
    <row r="37" spans="1:30" x14ac:dyDescent="0.25">
      <c r="A37" s="3">
        <v>36</v>
      </c>
      <c r="B37" s="12" t="s">
        <v>167</v>
      </c>
      <c r="C37" s="12" t="s">
        <v>167</v>
      </c>
      <c r="D37" s="12" t="s">
        <v>168</v>
      </c>
      <c r="E37" s="12" t="s">
        <v>167</v>
      </c>
      <c r="F37" s="12" t="s">
        <v>167</v>
      </c>
      <c r="G37" s="12" t="s">
        <v>167</v>
      </c>
      <c r="H37" s="3" t="str">
        <f t="shared" si="7"/>
        <v>(363)</v>
      </c>
      <c r="I37" s="3" t="str">
        <f t="shared" si="8"/>
        <v>(36</v>
      </c>
      <c r="J37" s="3" t="str">
        <f t="shared" si="2"/>
        <v>3)</v>
      </c>
      <c r="K37" s="3" t="str">
        <f t="shared" si="3"/>
        <v>(36,3)</v>
      </c>
      <c r="N37">
        <v>305818384.02273315</v>
      </c>
      <c r="O37">
        <v>611636768.0454663</v>
      </c>
      <c r="P37">
        <v>1529091920.1136656</v>
      </c>
      <c r="R37" s="3">
        <v>36</v>
      </c>
      <c r="S37" s="15">
        <v>2</v>
      </c>
      <c r="T37" s="15">
        <v>1.5</v>
      </c>
      <c r="U37" s="15">
        <v>1</v>
      </c>
      <c r="W37" s="7">
        <v>305818384.02273315</v>
      </c>
      <c r="X37" s="7">
        <v>611636768.0454663</v>
      </c>
      <c r="Y37" s="7">
        <v>1529091920.1136656</v>
      </c>
      <c r="Z37" s="7"/>
      <c r="AA37" s="17">
        <v>36</v>
      </c>
      <c r="AB37" s="18">
        <f t="shared" si="4"/>
        <v>305.81838402273314</v>
      </c>
      <c r="AC37" s="18">
        <f t="shared" si="5"/>
        <v>611.63676804546628</v>
      </c>
      <c r="AD37" s="18">
        <f t="shared" si="6"/>
        <v>1529.0919201136655</v>
      </c>
    </row>
    <row r="38" spans="1:30" x14ac:dyDescent="0.25">
      <c r="A38" s="3">
        <v>37</v>
      </c>
      <c r="B38" s="12" t="s">
        <v>167</v>
      </c>
      <c r="C38" s="12" t="s">
        <v>167</v>
      </c>
      <c r="D38" s="12" t="s">
        <v>168</v>
      </c>
      <c r="E38" s="12" t="s">
        <v>167</v>
      </c>
      <c r="F38" s="12" t="s">
        <v>167</v>
      </c>
      <c r="G38" s="12" t="s">
        <v>167</v>
      </c>
      <c r="H38" s="3" t="str">
        <f t="shared" si="7"/>
        <v>(373)</v>
      </c>
      <c r="I38" s="3" t="str">
        <f t="shared" si="8"/>
        <v>(37</v>
      </c>
      <c r="J38" s="3" t="str">
        <f t="shared" si="2"/>
        <v>3)</v>
      </c>
      <c r="K38" s="3" t="str">
        <f t="shared" si="3"/>
        <v>(37,3)</v>
      </c>
      <c r="N38">
        <v>472363395</v>
      </c>
      <c r="O38">
        <v>944726790</v>
      </c>
      <c r="P38">
        <v>2361816975</v>
      </c>
      <c r="R38" s="3">
        <v>37</v>
      </c>
      <c r="S38" s="15">
        <v>2</v>
      </c>
      <c r="T38" s="15">
        <v>1.5</v>
      </c>
      <c r="U38" s="15">
        <v>1</v>
      </c>
      <c r="W38" s="7">
        <v>472363395</v>
      </c>
      <c r="X38" s="7">
        <v>944726790</v>
      </c>
      <c r="Y38" s="7">
        <v>2361816975</v>
      </c>
      <c r="Z38" s="7"/>
      <c r="AA38" s="17">
        <v>37</v>
      </c>
      <c r="AB38" s="18">
        <f t="shared" si="4"/>
        <v>472.36339500000003</v>
      </c>
      <c r="AC38" s="18">
        <f t="shared" si="5"/>
        <v>944.72679000000005</v>
      </c>
      <c r="AD38" s="18">
        <f t="shared" si="6"/>
        <v>2361.8169750000002</v>
      </c>
    </row>
    <row r="39" spans="1:30" x14ac:dyDescent="0.25">
      <c r="A39" s="3">
        <v>38</v>
      </c>
      <c r="B39" s="12" t="s">
        <v>167</v>
      </c>
      <c r="C39" s="12" t="s">
        <v>167</v>
      </c>
      <c r="D39" s="12" t="s">
        <v>167</v>
      </c>
      <c r="E39" s="12" t="s">
        <v>168</v>
      </c>
      <c r="F39" s="12" t="s">
        <v>167</v>
      </c>
      <c r="G39" s="12" t="s">
        <v>167</v>
      </c>
      <c r="H39" s="3" t="str">
        <f t="shared" si="7"/>
        <v>(384)</v>
      </c>
      <c r="I39" s="3" t="str">
        <f t="shared" si="8"/>
        <v>(38</v>
      </c>
      <c r="J39" s="3" t="str">
        <f t="shared" si="2"/>
        <v>4)</v>
      </c>
      <c r="K39" s="3" t="str">
        <f t="shared" si="3"/>
        <v>(38,4)</v>
      </c>
      <c r="N39">
        <v>1359864114.4169018</v>
      </c>
      <c r="O39">
        <v>2719728228.8338037</v>
      </c>
      <c r="P39">
        <v>6799320572.0845098</v>
      </c>
      <c r="R39" s="3">
        <v>38</v>
      </c>
      <c r="S39" s="15">
        <v>2</v>
      </c>
      <c r="T39" s="15">
        <v>1.5</v>
      </c>
      <c r="U39" s="15">
        <v>1</v>
      </c>
      <c r="W39" s="7">
        <v>1359864114.4169018</v>
      </c>
      <c r="X39" s="7">
        <v>2719728228.8338037</v>
      </c>
      <c r="Y39" s="7">
        <v>6799320572.0845098</v>
      </c>
      <c r="Z39" s="7"/>
      <c r="AA39" s="17">
        <v>38</v>
      </c>
      <c r="AB39" s="18">
        <f t="shared" si="4"/>
        <v>1359.8641144169019</v>
      </c>
      <c r="AC39" s="18">
        <f t="shared" si="5"/>
        <v>2719.7282288338038</v>
      </c>
      <c r="AD39" s="18">
        <f t="shared" si="6"/>
        <v>6799.3205720845099</v>
      </c>
    </row>
    <row r="40" spans="1:30" x14ac:dyDescent="0.25">
      <c r="A40" s="3">
        <v>39</v>
      </c>
      <c r="B40" s="12" t="s">
        <v>167</v>
      </c>
      <c r="C40" s="12" t="s">
        <v>167</v>
      </c>
      <c r="D40" s="12" t="s">
        <v>168</v>
      </c>
      <c r="E40" s="12" t="s">
        <v>167</v>
      </c>
      <c r="F40" s="12" t="s">
        <v>167</v>
      </c>
      <c r="G40" s="12" t="s">
        <v>167</v>
      </c>
      <c r="H40" s="3" t="str">
        <f t="shared" si="7"/>
        <v>(393)</v>
      </c>
      <c r="I40" s="3" t="str">
        <f t="shared" si="8"/>
        <v>(39</v>
      </c>
      <c r="J40" s="3" t="str">
        <f t="shared" si="2"/>
        <v>3)</v>
      </c>
      <c r="K40" s="3" t="str">
        <f t="shared" si="3"/>
        <v>(39,3)</v>
      </c>
      <c r="N40">
        <v>121295500</v>
      </c>
      <c r="O40">
        <v>242591000</v>
      </c>
      <c r="P40">
        <v>606477500</v>
      </c>
      <c r="R40" s="3">
        <v>39</v>
      </c>
      <c r="S40" s="15">
        <v>2</v>
      </c>
      <c r="T40" s="15">
        <v>1.5</v>
      </c>
      <c r="U40" s="15">
        <v>1</v>
      </c>
      <c r="W40" s="7">
        <v>121295500</v>
      </c>
      <c r="X40" s="7">
        <v>242591000</v>
      </c>
      <c r="Y40" s="7">
        <v>606477500</v>
      </c>
      <c r="Z40" s="7"/>
      <c r="AA40" s="17">
        <v>39</v>
      </c>
      <c r="AB40" s="18">
        <f t="shared" si="4"/>
        <v>121.2955</v>
      </c>
      <c r="AC40" s="18">
        <f t="shared" si="5"/>
        <v>242.59100000000001</v>
      </c>
      <c r="AD40" s="18">
        <f t="shared" si="6"/>
        <v>606.47749999999996</v>
      </c>
    </row>
    <row r="41" spans="1:30" x14ac:dyDescent="0.25">
      <c r="A41" s="3">
        <v>40</v>
      </c>
      <c r="B41" s="12" t="s">
        <v>167</v>
      </c>
      <c r="C41" s="12" t="s">
        <v>167</v>
      </c>
      <c r="D41" s="12" t="s">
        <v>167</v>
      </c>
      <c r="E41" s="12" t="s">
        <v>167</v>
      </c>
      <c r="F41" s="12" t="s">
        <v>167</v>
      </c>
      <c r="G41" s="12" t="s">
        <v>168</v>
      </c>
      <c r="H41" s="3" t="str">
        <f t="shared" si="7"/>
        <v>(406)</v>
      </c>
      <c r="I41" s="3" t="str">
        <f t="shared" si="8"/>
        <v>(40</v>
      </c>
      <c r="J41" s="3" t="str">
        <f t="shared" si="2"/>
        <v>6)</v>
      </c>
      <c r="K41" s="3" t="str">
        <f t="shared" si="3"/>
        <v>(40,6)</v>
      </c>
      <c r="N41">
        <v>17220487.804878049</v>
      </c>
      <c r="O41">
        <v>34440975.609756097</v>
      </c>
      <c r="P41">
        <v>86102439.02439025</v>
      </c>
      <c r="R41" s="3">
        <v>40</v>
      </c>
      <c r="S41" s="15">
        <v>2.9926666666666599</v>
      </c>
      <c r="T41" s="15">
        <v>2.2444999999999951</v>
      </c>
      <c r="U41" s="15">
        <v>1.49633333333333</v>
      </c>
      <c r="W41" s="7">
        <v>17220487.804878049</v>
      </c>
      <c r="X41" s="7">
        <v>34440975.609756097</v>
      </c>
      <c r="Y41" s="7">
        <v>86102439.02439025</v>
      </c>
      <c r="Z41" s="7"/>
      <c r="AA41" s="17">
        <v>40</v>
      </c>
      <c r="AB41" s="18">
        <f t="shared" si="4"/>
        <v>17.220487804878047</v>
      </c>
      <c r="AC41" s="18">
        <f t="shared" si="5"/>
        <v>34.440975609756094</v>
      </c>
      <c r="AD41" s="18">
        <f t="shared" si="6"/>
        <v>86.10243902439025</v>
      </c>
    </row>
    <row r="42" spans="1:30" x14ac:dyDescent="0.25">
      <c r="A42" s="3">
        <v>41</v>
      </c>
      <c r="B42" s="12" t="s">
        <v>167</v>
      </c>
      <c r="C42" s="12" t="s">
        <v>167</v>
      </c>
      <c r="D42" s="12" t="s">
        <v>167</v>
      </c>
      <c r="E42" s="12" t="s">
        <v>167</v>
      </c>
      <c r="F42" s="12" t="s">
        <v>167</v>
      </c>
      <c r="G42" s="12" t="s">
        <v>168</v>
      </c>
      <c r="H42" s="3" t="str">
        <f t="shared" si="7"/>
        <v>(416)</v>
      </c>
      <c r="I42" s="3" t="str">
        <f t="shared" si="8"/>
        <v>(41</v>
      </c>
      <c r="J42" s="3" t="str">
        <f t="shared" si="2"/>
        <v>6)</v>
      </c>
      <c r="K42" s="3" t="str">
        <f t="shared" si="3"/>
        <v>(41,6)</v>
      </c>
      <c r="N42">
        <v>237625932.45025834</v>
      </c>
      <c r="O42">
        <v>475251864.90051669</v>
      </c>
      <c r="P42">
        <v>1188129662.2512918</v>
      </c>
      <c r="R42" s="3">
        <v>41</v>
      </c>
      <c r="S42" s="15">
        <v>3.4426666666666699</v>
      </c>
      <c r="T42" s="15">
        <v>2.5820000000000025</v>
      </c>
      <c r="U42" s="15">
        <v>1.7213333333333349</v>
      </c>
      <c r="W42" s="7">
        <v>237625932.45025834</v>
      </c>
      <c r="X42" s="7">
        <v>475251864.90051669</v>
      </c>
      <c r="Y42" s="7">
        <v>1188129662.2512918</v>
      </c>
      <c r="Z42" s="7"/>
      <c r="AA42" s="17">
        <v>41</v>
      </c>
      <c r="AB42" s="18">
        <f t="shared" si="4"/>
        <v>237.62593245025835</v>
      </c>
      <c r="AC42" s="18">
        <f t="shared" si="5"/>
        <v>475.25186490051669</v>
      </c>
      <c r="AD42" s="18">
        <f t="shared" si="6"/>
        <v>1188.1296622512918</v>
      </c>
    </row>
    <row r="43" spans="1:30" x14ac:dyDescent="0.25">
      <c r="A43" s="3">
        <v>42</v>
      </c>
      <c r="B43" s="12" t="s">
        <v>168</v>
      </c>
      <c r="C43" s="12" t="s">
        <v>167</v>
      </c>
      <c r="D43" s="12" t="s">
        <v>167</v>
      </c>
      <c r="E43" s="12" t="s">
        <v>167</v>
      </c>
      <c r="F43" s="12" t="s">
        <v>167</v>
      </c>
      <c r="G43" s="12" t="s">
        <v>167</v>
      </c>
      <c r="H43" s="3" t="str">
        <f t="shared" si="7"/>
        <v>(421)</v>
      </c>
      <c r="I43" s="3" t="str">
        <f t="shared" si="8"/>
        <v>(42</v>
      </c>
      <c r="J43" s="3" t="str">
        <f t="shared" si="2"/>
        <v>1)</v>
      </c>
      <c r="K43" s="3" t="str">
        <f t="shared" si="3"/>
        <v>(42,1)</v>
      </c>
      <c r="N43">
        <v>19275085.532746822</v>
      </c>
      <c r="O43">
        <v>38550171.065493643</v>
      </c>
      <c r="P43">
        <v>96375427.663734123</v>
      </c>
      <c r="R43" s="3">
        <v>42</v>
      </c>
      <c r="S43" s="15">
        <v>2</v>
      </c>
      <c r="T43" s="15">
        <v>1.5</v>
      </c>
      <c r="U43" s="15">
        <v>1</v>
      </c>
      <c r="W43" s="7">
        <v>19275085.532746822</v>
      </c>
      <c r="X43" s="7">
        <v>38550171.065493643</v>
      </c>
      <c r="Y43" s="7">
        <v>96375427.663734123</v>
      </c>
      <c r="Z43" s="7"/>
      <c r="AA43" s="17">
        <v>42</v>
      </c>
      <c r="AB43" s="18">
        <f t="shared" si="4"/>
        <v>19.275085532746822</v>
      </c>
      <c r="AC43" s="18">
        <f t="shared" si="5"/>
        <v>38.550171065493643</v>
      </c>
      <c r="AD43" s="18">
        <f t="shared" si="6"/>
        <v>96.375427663734129</v>
      </c>
    </row>
    <row r="44" spans="1:30" x14ac:dyDescent="0.25">
      <c r="A44" s="3">
        <v>43</v>
      </c>
      <c r="B44" s="12" t="s">
        <v>167</v>
      </c>
      <c r="C44" s="12" t="s">
        <v>167</v>
      </c>
      <c r="D44" s="12" t="s">
        <v>167</v>
      </c>
      <c r="E44" s="12" t="s">
        <v>167</v>
      </c>
      <c r="F44" s="12" t="s">
        <v>167</v>
      </c>
      <c r="G44" s="12" t="s">
        <v>168</v>
      </c>
      <c r="H44" s="3" t="str">
        <f t="shared" si="7"/>
        <v>(436)</v>
      </c>
      <c r="I44" s="3" t="str">
        <f t="shared" si="8"/>
        <v>(43</v>
      </c>
      <c r="J44" s="3" t="str">
        <f t="shared" si="2"/>
        <v>6)</v>
      </c>
      <c r="K44" s="3" t="str">
        <f t="shared" si="3"/>
        <v>(43,6)</v>
      </c>
      <c r="N44">
        <v>96717532.993279904</v>
      </c>
      <c r="O44">
        <v>193435065.98655981</v>
      </c>
      <c r="P44">
        <v>483587664.96639949</v>
      </c>
      <c r="R44" s="3">
        <v>43</v>
      </c>
      <c r="S44" s="15">
        <v>2</v>
      </c>
      <c r="T44" s="15">
        <v>1.5</v>
      </c>
      <c r="U44" s="15">
        <v>1</v>
      </c>
      <c r="W44" s="7">
        <v>96717532.993279904</v>
      </c>
      <c r="X44" s="7">
        <v>193435065.98655981</v>
      </c>
      <c r="Y44" s="7">
        <v>483587664.96639949</v>
      </c>
      <c r="Z44" s="7"/>
      <c r="AA44" s="17">
        <v>43</v>
      </c>
      <c r="AB44" s="18">
        <f t="shared" si="4"/>
        <v>96.717532993279903</v>
      </c>
      <c r="AC44" s="18">
        <f t="shared" si="5"/>
        <v>193.43506598655981</v>
      </c>
      <c r="AD44" s="18">
        <f t="shared" si="6"/>
        <v>483.58766496639947</v>
      </c>
    </row>
    <row r="45" spans="1:30" x14ac:dyDescent="0.25">
      <c r="A45" s="3">
        <v>44</v>
      </c>
      <c r="B45" s="12" t="s">
        <v>167</v>
      </c>
      <c r="C45" s="12" t="s">
        <v>167</v>
      </c>
      <c r="D45" s="12" t="s">
        <v>167</v>
      </c>
      <c r="E45" s="12" t="s">
        <v>167</v>
      </c>
      <c r="F45" s="12" t="s">
        <v>167</v>
      </c>
      <c r="G45" s="12" t="s">
        <v>168</v>
      </c>
      <c r="H45" s="3" t="str">
        <f t="shared" si="7"/>
        <v>(446)</v>
      </c>
      <c r="I45" s="3" t="str">
        <f t="shared" si="8"/>
        <v>(44</v>
      </c>
      <c r="J45" s="3" t="str">
        <f t="shared" si="2"/>
        <v>6)</v>
      </c>
      <c r="K45" s="3" t="str">
        <f t="shared" si="3"/>
        <v>(44,6)</v>
      </c>
      <c r="N45">
        <v>4517485.1282774173</v>
      </c>
      <c r="O45">
        <v>9034970.2565548345</v>
      </c>
      <c r="P45">
        <v>22587425.64138709</v>
      </c>
      <c r="R45" s="3">
        <v>44</v>
      </c>
      <c r="S45" s="15">
        <v>3.2666666666666675</v>
      </c>
      <c r="T45" s="15">
        <v>2.4500000000000006</v>
      </c>
      <c r="U45" s="15">
        <v>1.6333333333333337</v>
      </c>
      <c r="W45" s="7">
        <v>4517485.1282774173</v>
      </c>
      <c r="X45" s="7">
        <v>9034970.2565548345</v>
      </c>
      <c r="Y45" s="7">
        <v>22587425.64138709</v>
      </c>
      <c r="Z45" s="7"/>
      <c r="AA45" s="17">
        <v>44</v>
      </c>
      <c r="AB45" s="18">
        <f t="shared" si="4"/>
        <v>4.5174851282774169</v>
      </c>
      <c r="AC45" s="18">
        <f t="shared" si="5"/>
        <v>9.0349702565548338</v>
      </c>
      <c r="AD45" s="18">
        <f t="shared" si="6"/>
        <v>22.587425641387089</v>
      </c>
    </row>
    <row r="46" spans="1:30" x14ac:dyDescent="0.25">
      <c r="A46" s="3">
        <v>45</v>
      </c>
      <c r="B46" s="12" t="s">
        <v>167</v>
      </c>
      <c r="C46" s="12" t="s">
        <v>168</v>
      </c>
      <c r="D46" s="12" t="s">
        <v>167</v>
      </c>
      <c r="E46" s="12" t="s">
        <v>167</v>
      </c>
      <c r="F46" s="12" t="s">
        <v>167</v>
      </c>
      <c r="G46" s="12" t="s">
        <v>167</v>
      </c>
      <c r="H46" s="3" t="str">
        <f t="shared" si="7"/>
        <v>(452)</v>
      </c>
      <c r="I46" s="3" t="str">
        <f t="shared" si="8"/>
        <v>(45</v>
      </c>
      <c r="J46" s="3" t="str">
        <f t="shared" si="2"/>
        <v>2)</v>
      </c>
      <c r="K46" s="3" t="str">
        <f t="shared" si="3"/>
        <v>(45,2)</v>
      </c>
      <c r="N46">
        <v>80700235.060719013</v>
      </c>
      <c r="O46">
        <v>161400470.12143803</v>
      </c>
      <c r="P46">
        <v>403501175.30359507</v>
      </c>
      <c r="R46" s="3">
        <v>45</v>
      </c>
      <c r="S46" s="15">
        <v>4.4426666666666703</v>
      </c>
      <c r="T46" s="15">
        <v>3.3320000000000025</v>
      </c>
      <c r="U46" s="15">
        <v>2.2213333333333352</v>
      </c>
      <c r="W46" s="7">
        <v>80700235.060719013</v>
      </c>
      <c r="X46" s="7">
        <v>161400470.12143803</v>
      </c>
      <c r="Y46" s="7">
        <v>403501175.30359507</v>
      </c>
      <c r="Z46" s="7"/>
      <c r="AA46" s="17">
        <v>45</v>
      </c>
      <c r="AB46" s="18">
        <f t="shared" si="4"/>
        <v>80.70023506071901</v>
      </c>
      <c r="AC46" s="18">
        <f t="shared" si="5"/>
        <v>161.40047012143802</v>
      </c>
      <c r="AD46" s="18">
        <f t="shared" si="6"/>
        <v>403.50117530359506</v>
      </c>
    </row>
    <row r="47" spans="1:30" x14ac:dyDescent="0.25">
      <c r="A47" s="3">
        <v>46</v>
      </c>
      <c r="B47" s="12" t="s">
        <v>167</v>
      </c>
      <c r="C47" s="12" t="s">
        <v>167</v>
      </c>
      <c r="D47" s="12" t="s">
        <v>167</v>
      </c>
      <c r="E47" s="12" t="s">
        <v>167</v>
      </c>
      <c r="F47" s="12" t="s">
        <v>167</v>
      </c>
      <c r="G47" s="12" t="s">
        <v>168</v>
      </c>
      <c r="H47" s="3" t="str">
        <f t="shared" si="7"/>
        <v>(466)</v>
      </c>
      <c r="I47" s="3" t="str">
        <f t="shared" si="8"/>
        <v>(46</v>
      </c>
      <c r="J47" s="3" t="str">
        <f t="shared" si="2"/>
        <v>6)</v>
      </c>
      <c r="K47" s="3" t="str">
        <f t="shared" si="3"/>
        <v>(46,6)</v>
      </c>
      <c r="N47">
        <v>240685137.43589744</v>
      </c>
      <c r="O47">
        <v>481370274.87179488</v>
      </c>
      <c r="P47">
        <v>1203425687.1794872</v>
      </c>
      <c r="R47" s="3">
        <v>46</v>
      </c>
      <c r="S47" s="15">
        <v>3.6749999999999998</v>
      </c>
      <c r="T47" s="15">
        <v>2.7562499999999996</v>
      </c>
      <c r="U47" s="15">
        <v>1.8374999999999999</v>
      </c>
      <c r="W47" s="7">
        <v>240685137.43589744</v>
      </c>
      <c r="X47" s="7">
        <v>481370274.87179488</v>
      </c>
      <c r="Y47" s="7">
        <v>1203425687.1794872</v>
      </c>
      <c r="Z47" s="7"/>
      <c r="AA47" s="17">
        <v>46</v>
      </c>
      <c r="AB47" s="18">
        <f t="shared" si="4"/>
        <v>240.68513743589745</v>
      </c>
      <c r="AC47" s="18">
        <f t="shared" si="5"/>
        <v>481.37027487179489</v>
      </c>
      <c r="AD47" s="18">
        <f t="shared" si="6"/>
        <v>1203.4256871794873</v>
      </c>
    </row>
    <row r="48" spans="1:30" x14ac:dyDescent="0.25">
      <c r="A48" s="3">
        <v>47</v>
      </c>
      <c r="B48" s="12" t="s">
        <v>167</v>
      </c>
      <c r="C48" s="12" t="s">
        <v>167</v>
      </c>
      <c r="D48" s="12" t="s">
        <v>168</v>
      </c>
      <c r="E48" s="12" t="s">
        <v>167</v>
      </c>
      <c r="F48" s="12" t="s">
        <v>167</v>
      </c>
      <c r="G48" s="12" t="s">
        <v>167</v>
      </c>
      <c r="H48" s="3" t="str">
        <f t="shared" si="7"/>
        <v>(473)</v>
      </c>
      <c r="I48" s="3" t="str">
        <f t="shared" si="8"/>
        <v>(47</v>
      </c>
      <c r="J48" s="3" t="str">
        <f t="shared" si="2"/>
        <v>3)</v>
      </c>
      <c r="K48" s="3" t="str">
        <f t="shared" si="3"/>
        <v>(47,3)</v>
      </c>
      <c r="N48">
        <v>4177908.4447339941</v>
      </c>
      <c r="O48">
        <v>8355816.8894679882</v>
      </c>
      <c r="P48">
        <v>20889542.223669972</v>
      </c>
      <c r="R48" s="3">
        <v>47</v>
      </c>
      <c r="S48" s="15">
        <v>3.54266666666667</v>
      </c>
      <c r="T48" s="15">
        <v>2.6570000000000027</v>
      </c>
      <c r="U48" s="15">
        <v>1.771333333333335</v>
      </c>
      <c r="W48" s="7">
        <v>4177908.4447339941</v>
      </c>
      <c r="X48" s="7">
        <v>8355816.8894679882</v>
      </c>
      <c r="Y48" s="7">
        <v>20889542.223669972</v>
      </c>
      <c r="Z48" s="7"/>
      <c r="AA48" s="17">
        <v>47</v>
      </c>
      <c r="AB48" s="18">
        <f t="shared" si="4"/>
        <v>4.177908444733994</v>
      </c>
      <c r="AC48" s="18">
        <f t="shared" si="5"/>
        <v>8.3558168894679881</v>
      </c>
      <c r="AD48" s="18">
        <f t="shared" si="6"/>
        <v>20.889542223669974</v>
      </c>
    </row>
    <row r="49" spans="1:30" x14ac:dyDescent="0.25">
      <c r="A49" s="3">
        <v>48</v>
      </c>
      <c r="B49" s="12" t="s">
        <v>167</v>
      </c>
      <c r="C49" s="12" t="s">
        <v>167</v>
      </c>
      <c r="D49" s="12" t="s">
        <v>168</v>
      </c>
      <c r="E49" s="12" t="s">
        <v>167</v>
      </c>
      <c r="F49" s="12" t="s">
        <v>167</v>
      </c>
      <c r="G49" s="12" t="s">
        <v>167</v>
      </c>
      <c r="H49" s="3" t="str">
        <f t="shared" si="7"/>
        <v>(483)</v>
      </c>
      <c r="I49" s="3" t="str">
        <f t="shared" si="8"/>
        <v>(48</v>
      </c>
      <c r="J49" s="3" t="str">
        <f t="shared" si="2"/>
        <v>3)</v>
      </c>
      <c r="K49" s="3" t="str">
        <f t="shared" si="3"/>
        <v>(48,3)</v>
      </c>
      <c r="N49">
        <v>268983547.37297624</v>
      </c>
      <c r="O49">
        <v>537967094.74595249</v>
      </c>
      <c r="P49">
        <v>1344917736.8648815</v>
      </c>
      <c r="R49" s="3">
        <v>48</v>
      </c>
      <c r="S49" s="15">
        <v>2</v>
      </c>
      <c r="T49" s="15">
        <v>1.5</v>
      </c>
      <c r="U49" s="15">
        <v>1</v>
      </c>
      <c r="W49" s="7">
        <v>268983547.37297624</v>
      </c>
      <c r="X49" s="7">
        <v>537967094.74595249</v>
      </c>
      <c r="Y49" s="7">
        <v>1344917736.8648815</v>
      </c>
      <c r="Z49" s="7"/>
      <c r="AA49" s="17">
        <v>48</v>
      </c>
      <c r="AB49" s="18">
        <f t="shared" si="4"/>
        <v>268.98354737297626</v>
      </c>
      <c r="AC49" s="18">
        <f t="shared" si="5"/>
        <v>537.96709474595252</v>
      </c>
      <c r="AD49" s="18">
        <f t="shared" si="6"/>
        <v>1344.9177368648816</v>
      </c>
    </row>
    <row r="50" spans="1:30" x14ac:dyDescent="0.25">
      <c r="A50" s="3">
        <v>49</v>
      </c>
      <c r="B50" s="12" t="s">
        <v>167</v>
      </c>
      <c r="C50" s="12" t="s">
        <v>167</v>
      </c>
      <c r="D50" s="12" t="s">
        <v>167</v>
      </c>
      <c r="E50" s="12" t="s">
        <v>167</v>
      </c>
      <c r="F50" s="12" t="s">
        <v>167</v>
      </c>
      <c r="G50" s="12" t="s">
        <v>168</v>
      </c>
      <c r="H50" s="3" t="str">
        <f t="shared" si="7"/>
        <v>(496)</v>
      </c>
      <c r="I50" s="3" t="str">
        <f t="shared" si="8"/>
        <v>(49</v>
      </c>
      <c r="J50" s="3" t="str">
        <f t="shared" si="2"/>
        <v>6)</v>
      </c>
      <c r="K50" s="3" t="str">
        <f t="shared" si="3"/>
        <v>(49,6)</v>
      </c>
      <c r="N50">
        <v>30720659.515069164</v>
      </c>
      <c r="O50">
        <v>61441319.030138329</v>
      </c>
      <c r="P50">
        <v>153603297.57534584</v>
      </c>
      <c r="R50" s="3">
        <v>49</v>
      </c>
      <c r="S50" s="15">
        <v>2.9666666666666655</v>
      </c>
      <c r="T50" s="15">
        <v>2.2249999999999992</v>
      </c>
      <c r="U50" s="15">
        <v>1.4833333333333327</v>
      </c>
      <c r="W50" s="7">
        <v>30720659.515069164</v>
      </c>
      <c r="X50" s="7">
        <v>61441319.030138329</v>
      </c>
      <c r="Y50" s="7">
        <v>153603297.57534584</v>
      </c>
      <c r="Z50" s="7"/>
      <c r="AA50" s="17">
        <v>49</v>
      </c>
      <c r="AB50" s="18">
        <f t="shared" si="4"/>
        <v>30.720659515069165</v>
      </c>
      <c r="AC50" s="18">
        <f t="shared" si="5"/>
        <v>61.441319030138331</v>
      </c>
      <c r="AD50" s="18">
        <f t="shared" si="6"/>
        <v>153.60329757534583</v>
      </c>
    </row>
    <row r="51" spans="1:30" x14ac:dyDescent="0.25">
      <c r="A51" s="3">
        <v>50</v>
      </c>
      <c r="B51" s="12" t="s">
        <v>167</v>
      </c>
      <c r="C51" s="12" t="s">
        <v>167</v>
      </c>
      <c r="D51" s="12" t="s">
        <v>167</v>
      </c>
      <c r="E51" s="12" t="s">
        <v>167</v>
      </c>
      <c r="F51" s="12" t="s">
        <v>167</v>
      </c>
      <c r="G51" s="12" t="s">
        <v>168</v>
      </c>
      <c r="H51" s="3" t="str">
        <f t="shared" si="7"/>
        <v>(506)</v>
      </c>
      <c r="I51" s="3" t="str">
        <f t="shared" si="8"/>
        <v>(50</v>
      </c>
      <c r="J51" s="3" t="str">
        <f t="shared" si="2"/>
        <v>6)</v>
      </c>
      <c r="K51" s="3" t="str">
        <f t="shared" si="3"/>
        <v>(50,6)</v>
      </c>
      <c r="N51">
        <v>4803892.3973767301</v>
      </c>
      <c r="O51">
        <v>9607784.7947534602</v>
      </c>
      <c r="P51">
        <v>24019461.986883655</v>
      </c>
      <c r="R51" s="3">
        <v>50</v>
      </c>
      <c r="S51" s="15">
        <v>2.5250000000000004</v>
      </c>
      <c r="T51" s="15">
        <v>1.8937500000000003</v>
      </c>
      <c r="U51" s="15">
        <v>1.2625000000000002</v>
      </c>
      <c r="W51" s="7">
        <v>4803892.3973767301</v>
      </c>
      <c r="X51" s="7">
        <v>9607784.7947534602</v>
      </c>
      <c r="Y51" s="7">
        <v>24019461.986883655</v>
      </c>
      <c r="Z51" s="7"/>
      <c r="AA51" s="17">
        <v>50</v>
      </c>
      <c r="AB51" s="18">
        <f t="shared" si="4"/>
        <v>4.80389239737673</v>
      </c>
      <c r="AC51" s="18">
        <f t="shared" si="5"/>
        <v>9.60778479475346</v>
      </c>
      <c r="AD51" s="18">
        <f t="shared" si="6"/>
        <v>24.019461986883655</v>
      </c>
    </row>
    <row r="52" spans="1:30" x14ac:dyDescent="0.25">
      <c r="A52" s="3">
        <v>51</v>
      </c>
      <c r="B52" s="12" t="s">
        <v>167</v>
      </c>
      <c r="C52" s="12" t="s">
        <v>167</v>
      </c>
      <c r="D52" s="12" t="s">
        <v>168</v>
      </c>
      <c r="E52" s="12" t="s">
        <v>167</v>
      </c>
      <c r="F52" s="12" t="s">
        <v>167</v>
      </c>
      <c r="G52" s="12" t="s">
        <v>167</v>
      </c>
      <c r="H52" s="3" t="str">
        <f t="shared" si="7"/>
        <v>(513)</v>
      </c>
      <c r="I52" s="3" t="str">
        <f t="shared" si="8"/>
        <v>(51</v>
      </c>
      <c r="J52" s="3" t="str">
        <f t="shared" si="2"/>
        <v>3)</v>
      </c>
      <c r="K52" s="3" t="str">
        <f t="shared" si="3"/>
        <v>(51,3)</v>
      </c>
      <c r="N52">
        <v>14950644.10489917</v>
      </c>
      <c r="O52">
        <v>29901288.20979834</v>
      </c>
      <c r="P52">
        <v>74753220.524495855</v>
      </c>
      <c r="R52" s="3">
        <v>51</v>
      </c>
      <c r="S52" s="15">
        <v>3.35</v>
      </c>
      <c r="T52" s="15">
        <v>2.5125000000000002</v>
      </c>
      <c r="U52" s="15">
        <v>1.675</v>
      </c>
      <c r="W52" s="7">
        <v>14950644.10489917</v>
      </c>
      <c r="X52" s="7">
        <v>29901288.20979834</v>
      </c>
      <c r="Y52" s="7">
        <v>74753220.524495855</v>
      </c>
      <c r="Z52" s="7"/>
      <c r="AA52" s="17">
        <v>51</v>
      </c>
      <c r="AB52" s="18">
        <f t="shared" si="4"/>
        <v>14.950644104899171</v>
      </c>
      <c r="AC52" s="18">
        <f t="shared" si="5"/>
        <v>29.901288209798341</v>
      </c>
      <c r="AD52" s="18">
        <f t="shared" si="6"/>
        <v>74.753220524495859</v>
      </c>
    </row>
    <row r="53" spans="1:30" x14ac:dyDescent="0.25">
      <c r="A53" s="3">
        <v>52</v>
      </c>
      <c r="B53" s="12" t="s">
        <v>167</v>
      </c>
      <c r="C53" s="12" t="s">
        <v>167</v>
      </c>
      <c r="D53" s="12" t="s">
        <v>168</v>
      </c>
      <c r="E53" s="12" t="s">
        <v>167</v>
      </c>
      <c r="F53" s="12" t="s">
        <v>167</v>
      </c>
      <c r="G53" s="12" t="s">
        <v>167</v>
      </c>
      <c r="H53" s="3" t="str">
        <f t="shared" si="7"/>
        <v>(523)</v>
      </c>
      <c r="I53" s="3" t="str">
        <f t="shared" si="8"/>
        <v>(52</v>
      </c>
      <c r="J53" s="3" t="str">
        <f t="shared" si="2"/>
        <v>3)</v>
      </c>
      <c r="K53" s="3" t="str">
        <f t="shared" si="3"/>
        <v>(52,3)</v>
      </c>
      <c r="N53">
        <v>42296633.298782848</v>
      </c>
      <c r="O53">
        <v>84593266.597565696</v>
      </c>
      <c r="P53">
        <v>211483166.49391425</v>
      </c>
      <c r="R53" s="3">
        <v>52</v>
      </c>
      <c r="S53" s="15">
        <v>2.8333333333333348</v>
      </c>
      <c r="T53" s="15">
        <v>2.1250000000000009</v>
      </c>
      <c r="U53" s="15">
        <v>1.4166666666666674</v>
      </c>
      <c r="W53" s="7">
        <v>42296633.298782848</v>
      </c>
      <c r="X53" s="7">
        <v>84593266.597565696</v>
      </c>
      <c r="Y53" s="7">
        <v>211483166.49391425</v>
      </c>
      <c r="Z53" s="7"/>
      <c r="AA53" s="17">
        <v>52</v>
      </c>
      <c r="AB53" s="18">
        <f t="shared" si="4"/>
        <v>42.296633298782851</v>
      </c>
      <c r="AC53" s="18">
        <f t="shared" si="5"/>
        <v>84.593266597565702</v>
      </c>
      <c r="AD53" s="18">
        <f t="shared" si="6"/>
        <v>211.48316649391424</v>
      </c>
    </row>
    <row r="54" spans="1:30" x14ac:dyDescent="0.25">
      <c r="A54" s="3">
        <v>53</v>
      </c>
      <c r="B54" s="12" t="s">
        <v>167</v>
      </c>
      <c r="C54" s="12" t="s">
        <v>167</v>
      </c>
      <c r="D54" s="12" t="s">
        <v>168</v>
      </c>
      <c r="E54" s="12" t="s">
        <v>167</v>
      </c>
      <c r="F54" s="12" t="s">
        <v>167</v>
      </c>
      <c r="G54" s="12" t="s">
        <v>167</v>
      </c>
      <c r="H54" s="3" t="str">
        <f t="shared" si="7"/>
        <v>(533)</v>
      </c>
      <c r="I54" s="3" t="str">
        <f t="shared" si="8"/>
        <v>(53</v>
      </c>
      <c r="J54" s="3" t="str">
        <f t="shared" si="2"/>
        <v>3)</v>
      </c>
      <c r="K54" s="3" t="str">
        <f t="shared" si="3"/>
        <v>(53,3)</v>
      </c>
      <c r="N54">
        <v>92750130.173794314</v>
      </c>
      <c r="O54">
        <v>185500260.34758863</v>
      </c>
      <c r="P54">
        <v>463750650.86897159</v>
      </c>
      <c r="R54" s="3">
        <v>53</v>
      </c>
      <c r="S54" s="15">
        <v>3.3266666666666702</v>
      </c>
      <c r="T54" s="15">
        <v>2.4950000000000028</v>
      </c>
      <c r="U54" s="15">
        <v>1.6633333333333351</v>
      </c>
      <c r="W54" s="7">
        <v>92750130.173794314</v>
      </c>
      <c r="X54" s="7">
        <v>185500260.34758863</v>
      </c>
      <c r="Y54" s="7">
        <v>463750650.86897159</v>
      </c>
      <c r="Z54" s="7"/>
      <c r="AA54" s="17">
        <v>53</v>
      </c>
      <c r="AB54" s="18">
        <f t="shared" si="4"/>
        <v>92.750130173794318</v>
      </c>
      <c r="AC54" s="18">
        <f t="shared" si="5"/>
        <v>185.50026034758864</v>
      </c>
      <c r="AD54" s="18">
        <f t="shared" si="6"/>
        <v>463.7506508689716</v>
      </c>
    </row>
    <row r="55" spans="1:30" x14ac:dyDescent="0.25">
      <c r="A55" s="3">
        <v>54</v>
      </c>
      <c r="B55" s="12" t="s">
        <v>167</v>
      </c>
      <c r="C55" s="12" t="s">
        <v>167</v>
      </c>
      <c r="D55" s="12" t="s">
        <v>167</v>
      </c>
      <c r="E55" s="12" t="s">
        <v>167</v>
      </c>
      <c r="F55" s="12" t="s">
        <v>168</v>
      </c>
      <c r="G55" s="12" t="s">
        <v>167</v>
      </c>
      <c r="H55" s="3" t="str">
        <f t="shared" si="7"/>
        <v>(545)</v>
      </c>
      <c r="I55" s="3" t="str">
        <f t="shared" si="8"/>
        <v>(54</v>
      </c>
      <c r="J55" s="3" t="str">
        <f t="shared" si="2"/>
        <v>5)</v>
      </c>
      <c r="K55" s="3" t="str">
        <f t="shared" si="3"/>
        <v>(54,5)</v>
      </c>
      <c r="N55">
        <v>9383985995.6629829</v>
      </c>
      <c r="O55">
        <v>18767971991.325966</v>
      </c>
      <c r="P55">
        <v>46919929978.314911</v>
      </c>
      <c r="R55" s="3">
        <v>54</v>
      </c>
      <c r="S55" s="15">
        <v>3.7</v>
      </c>
      <c r="T55" s="15">
        <v>2.7750000000000004</v>
      </c>
      <c r="U55" s="15">
        <v>1.85</v>
      </c>
      <c r="W55" s="7">
        <v>9383985995.6629829</v>
      </c>
      <c r="X55" s="7">
        <v>18767971991.325966</v>
      </c>
      <c r="Y55" s="7">
        <v>46919929978.314911</v>
      </c>
      <c r="Z55" s="7"/>
      <c r="AA55" s="17">
        <v>54</v>
      </c>
      <c r="AB55" s="18">
        <f t="shared" si="4"/>
        <v>9383.9859956629825</v>
      </c>
      <c r="AC55" s="18">
        <f t="shared" si="5"/>
        <v>18767.971991325965</v>
      </c>
      <c r="AD55" s="18">
        <f t="shared" si="6"/>
        <v>46919.929978314911</v>
      </c>
    </row>
    <row r="56" spans="1:30" x14ac:dyDescent="0.25">
      <c r="A56" s="3">
        <v>55</v>
      </c>
      <c r="B56" s="12" t="s">
        <v>168</v>
      </c>
      <c r="C56" s="12" t="s">
        <v>167</v>
      </c>
      <c r="D56" s="12" t="s">
        <v>167</v>
      </c>
      <c r="E56" s="12" t="s">
        <v>167</v>
      </c>
      <c r="F56" s="12" t="s">
        <v>167</v>
      </c>
      <c r="G56" s="12" t="s">
        <v>167</v>
      </c>
      <c r="H56" s="3" t="str">
        <f t="shared" si="7"/>
        <v>(551)</v>
      </c>
      <c r="I56" s="3" t="str">
        <f t="shared" si="8"/>
        <v>(55</v>
      </c>
      <c r="J56" s="3" t="str">
        <f t="shared" si="2"/>
        <v>1)</v>
      </c>
      <c r="K56" s="3" t="str">
        <f t="shared" si="3"/>
        <v>(55,1)</v>
      </c>
      <c r="N56">
        <v>4341728262.3744888</v>
      </c>
      <c r="O56">
        <v>8683456524.7489777</v>
      </c>
      <c r="P56">
        <v>21708641311.872448</v>
      </c>
      <c r="R56" s="3">
        <v>55</v>
      </c>
      <c r="S56" s="15">
        <v>2</v>
      </c>
      <c r="T56" s="15">
        <v>1.5</v>
      </c>
      <c r="U56" s="15">
        <v>1</v>
      </c>
      <c r="W56" s="7">
        <v>4341728262.3744888</v>
      </c>
      <c r="X56" s="7">
        <v>8683456524.7489777</v>
      </c>
      <c r="Y56" s="7">
        <v>21708641311.872448</v>
      </c>
      <c r="Z56" s="7"/>
      <c r="AA56" s="17">
        <v>55</v>
      </c>
      <c r="AB56" s="18">
        <f t="shared" si="4"/>
        <v>4341.7282623744886</v>
      </c>
      <c r="AC56" s="18">
        <f t="shared" si="5"/>
        <v>8683.4565247489772</v>
      </c>
      <c r="AD56" s="18">
        <f t="shared" si="6"/>
        <v>21708.641311872449</v>
      </c>
    </row>
    <row r="57" spans="1:30" x14ac:dyDescent="0.25">
      <c r="A57" s="3">
        <v>56</v>
      </c>
      <c r="B57" s="12" t="s">
        <v>167</v>
      </c>
      <c r="C57" s="12" t="s">
        <v>167</v>
      </c>
      <c r="D57" s="12" t="s">
        <v>167</v>
      </c>
      <c r="E57" s="12" t="s">
        <v>168</v>
      </c>
      <c r="F57" s="12" t="s">
        <v>167</v>
      </c>
      <c r="G57" s="12" t="s">
        <v>167</v>
      </c>
      <c r="H57" s="3" t="str">
        <f t="shared" si="7"/>
        <v>(564)</v>
      </c>
      <c r="I57" s="3" t="str">
        <f t="shared" si="8"/>
        <v>(56</v>
      </c>
      <c r="J57" s="3" t="str">
        <f t="shared" si="2"/>
        <v>4)</v>
      </c>
      <c r="K57" s="3" t="str">
        <f t="shared" si="3"/>
        <v>(56,4)</v>
      </c>
      <c r="N57">
        <v>1844521758.1325271</v>
      </c>
      <c r="O57">
        <v>3689043516.2650542</v>
      </c>
      <c r="P57">
        <v>9222608790.6626358</v>
      </c>
      <c r="R57" s="3">
        <v>56</v>
      </c>
      <c r="S57" s="15">
        <v>2</v>
      </c>
      <c r="T57" s="15">
        <v>1.5</v>
      </c>
      <c r="U57" s="15">
        <v>1</v>
      </c>
      <c r="W57" s="7">
        <v>1844521758.1325271</v>
      </c>
      <c r="X57" s="7">
        <v>3689043516.2650542</v>
      </c>
      <c r="Y57" s="7">
        <v>9222608790.6626358</v>
      </c>
      <c r="Z57" s="7"/>
      <c r="AA57" s="17">
        <v>56</v>
      </c>
      <c r="AB57" s="18">
        <f t="shared" si="4"/>
        <v>1844.5217581325271</v>
      </c>
      <c r="AC57" s="18">
        <f t="shared" si="5"/>
        <v>3689.0435162650542</v>
      </c>
      <c r="AD57" s="18">
        <f t="shared" si="6"/>
        <v>9222.6087906626362</v>
      </c>
    </row>
    <row r="58" spans="1:30" x14ac:dyDescent="0.25">
      <c r="A58" s="3">
        <v>57</v>
      </c>
      <c r="B58" s="12" t="s">
        <v>167</v>
      </c>
      <c r="C58" s="12" t="s">
        <v>167</v>
      </c>
      <c r="D58" s="12" t="s">
        <v>167</v>
      </c>
      <c r="E58" s="12" t="s">
        <v>168</v>
      </c>
      <c r="F58" s="12" t="s">
        <v>167</v>
      </c>
      <c r="G58" s="12" t="s">
        <v>167</v>
      </c>
      <c r="H58" s="3" t="str">
        <f t="shared" si="7"/>
        <v>(574)</v>
      </c>
      <c r="I58" s="3" t="str">
        <f t="shared" si="8"/>
        <v>(57</v>
      </c>
      <c r="J58" s="3" t="str">
        <f t="shared" si="2"/>
        <v>4)</v>
      </c>
      <c r="K58" s="3" t="str">
        <f t="shared" si="3"/>
        <v>(57,4)</v>
      </c>
      <c r="N58">
        <v>1146636423.6706691</v>
      </c>
      <c r="O58">
        <v>2293272847.3413382</v>
      </c>
      <c r="P58">
        <v>5733182118.3533449</v>
      </c>
      <c r="R58" s="3">
        <v>57</v>
      </c>
      <c r="S58" s="15">
        <v>2</v>
      </c>
      <c r="T58" s="15">
        <v>1.5</v>
      </c>
      <c r="U58" s="15">
        <v>1</v>
      </c>
      <c r="W58" s="7">
        <v>1146636423.6706691</v>
      </c>
      <c r="X58" s="7">
        <v>2293272847.3413382</v>
      </c>
      <c r="Y58" s="7">
        <v>5733182118.3533449</v>
      </c>
      <c r="Z58" s="7"/>
      <c r="AA58" s="17">
        <v>57</v>
      </c>
      <c r="AB58" s="18">
        <f t="shared" si="4"/>
        <v>1146.636423670669</v>
      </c>
      <c r="AC58" s="18">
        <f t="shared" si="5"/>
        <v>2293.2728473413381</v>
      </c>
      <c r="AD58" s="18">
        <f t="shared" si="6"/>
        <v>5733.1821183533448</v>
      </c>
    </row>
    <row r="59" spans="1:30" x14ac:dyDescent="0.25">
      <c r="A59" s="3">
        <v>58</v>
      </c>
      <c r="B59" s="12" t="s">
        <v>167</v>
      </c>
      <c r="C59" s="12" t="s">
        <v>167</v>
      </c>
      <c r="D59" s="12" t="s">
        <v>168</v>
      </c>
      <c r="E59" s="12" t="s">
        <v>167</v>
      </c>
      <c r="F59" s="12" t="s">
        <v>167</v>
      </c>
      <c r="G59" s="12" t="s">
        <v>167</v>
      </c>
      <c r="H59" s="3" t="str">
        <f t="shared" si="7"/>
        <v>(583)</v>
      </c>
      <c r="I59" s="3" t="str">
        <f t="shared" si="8"/>
        <v>(58</v>
      </c>
      <c r="J59" s="3" t="str">
        <f t="shared" si="2"/>
        <v>3)</v>
      </c>
      <c r="K59" s="3" t="str">
        <f t="shared" si="3"/>
        <v>(58,3)</v>
      </c>
      <c r="N59">
        <v>71811312.92453894</v>
      </c>
      <c r="O59">
        <v>143622625.84907788</v>
      </c>
      <c r="P59">
        <v>359056564.62269473</v>
      </c>
      <c r="R59" s="3">
        <v>58</v>
      </c>
      <c r="S59" s="15">
        <v>2</v>
      </c>
      <c r="T59" s="15">
        <v>1.5</v>
      </c>
      <c r="U59" s="15">
        <v>1</v>
      </c>
      <c r="W59" s="7">
        <v>71811312.92453894</v>
      </c>
      <c r="X59" s="7">
        <v>143622625.84907788</v>
      </c>
      <c r="Y59" s="7">
        <v>359056564.62269473</v>
      </c>
      <c r="Z59" s="7"/>
      <c r="AA59" s="17">
        <v>58</v>
      </c>
      <c r="AB59" s="18">
        <f t="shared" si="4"/>
        <v>71.811312924538939</v>
      </c>
      <c r="AC59" s="18">
        <f t="shared" si="5"/>
        <v>143.62262584907788</v>
      </c>
      <c r="AD59" s="18">
        <f t="shared" si="6"/>
        <v>359.05656462269474</v>
      </c>
    </row>
    <row r="60" spans="1:30" x14ac:dyDescent="0.25">
      <c r="A60" s="3">
        <v>59</v>
      </c>
      <c r="B60" s="12" t="s">
        <v>167</v>
      </c>
      <c r="C60" s="12" t="s">
        <v>167</v>
      </c>
      <c r="D60" s="12" t="s">
        <v>167</v>
      </c>
      <c r="E60" s="12" t="s">
        <v>168</v>
      </c>
      <c r="F60" s="12" t="s">
        <v>167</v>
      </c>
      <c r="G60" s="12" t="s">
        <v>167</v>
      </c>
      <c r="H60" s="3" t="str">
        <f t="shared" si="7"/>
        <v>(594)</v>
      </c>
      <c r="I60" s="3" t="str">
        <f t="shared" si="8"/>
        <v>(59</v>
      </c>
      <c r="J60" s="3" t="str">
        <f t="shared" si="2"/>
        <v>4)</v>
      </c>
      <c r="K60" s="3" t="str">
        <f t="shared" si="3"/>
        <v>(59,4)</v>
      </c>
      <c r="N60">
        <v>168392500.73999998</v>
      </c>
      <c r="O60">
        <v>336785001.47999996</v>
      </c>
      <c r="P60">
        <v>841962503.69999993</v>
      </c>
      <c r="R60" s="3">
        <v>59</v>
      </c>
      <c r="S60" s="15">
        <v>2</v>
      </c>
      <c r="T60" s="15">
        <v>1.5</v>
      </c>
      <c r="U60" s="15">
        <v>1</v>
      </c>
      <c r="W60" s="7">
        <v>168392500.73999998</v>
      </c>
      <c r="X60" s="7">
        <v>336785001.47999996</v>
      </c>
      <c r="Y60" s="7">
        <v>841962503.69999993</v>
      </c>
      <c r="Z60" s="7"/>
      <c r="AA60" s="17">
        <v>59</v>
      </c>
      <c r="AB60" s="18">
        <f t="shared" si="4"/>
        <v>168.39250073999997</v>
      </c>
      <c r="AC60" s="18">
        <f t="shared" si="5"/>
        <v>336.78500147999995</v>
      </c>
      <c r="AD60" s="18">
        <f t="shared" si="6"/>
        <v>841.96250369999996</v>
      </c>
    </row>
    <row r="61" spans="1:30" x14ac:dyDescent="0.25">
      <c r="A61" s="3">
        <v>60</v>
      </c>
      <c r="B61" s="12" t="s">
        <v>167</v>
      </c>
      <c r="C61" s="12" t="s">
        <v>168</v>
      </c>
      <c r="D61" s="12" t="s">
        <v>167</v>
      </c>
      <c r="E61" s="12" t="s">
        <v>167</v>
      </c>
      <c r="F61" s="12" t="s">
        <v>167</v>
      </c>
      <c r="G61" s="12" t="s">
        <v>167</v>
      </c>
      <c r="H61" s="3" t="str">
        <f t="shared" si="7"/>
        <v>(602)</v>
      </c>
      <c r="I61" s="3" t="str">
        <f t="shared" si="8"/>
        <v>(60</v>
      </c>
      <c r="J61" s="3" t="str">
        <f t="shared" si="2"/>
        <v>2)</v>
      </c>
      <c r="K61" s="3" t="str">
        <f t="shared" si="3"/>
        <v>(60,2)</v>
      </c>
      <c r="N61">
        <v>1159381410.6693521</v>
      </c>
      <c r="O61">
        <v>2318762821.3387041</v>
      </c>
      <c r="P61">
        <v>5796907053.3467607</v>
      </c>
      <c r="R61" s="3">
        <v>60</v>
      </c>
      <c r="S61" s="15">
        <v>2</v>
      </c>
      <c r="T61" s="15">
        <v>1.5</v>
      </c>
      <c r="U61" s="15">
        <v>1</v>
      </c>
      <c r="W61" s="7">
        <v>1159381410.6693521</v>
      </c>
      <c r="X61" s="7">
        <v>2318762821.3387041</v>
      </c>
      <c r="Y61" s="7">
        <v>5796907053.3467607</v>
      </c>
      <c r="Z61" s="7"/>
      <c r="AA61" s="17">
        <v>60</v>
      </c>
      <c r="AB61" s="18">
        <f t="shared" si="4"/>
        <v>1159.3814106693521</v>
      </c>
      <c r="AC61" s="18">
        <f t="shared" si="5"/>
        <v>2318.7628213387043</v>
      </c>
      <c r="AD61" s="18">
        <f t="shared" si="6"/>
        <v>5796.9070533467611</v>
      </c>
    </row>
    <row r="62" spans="1:30" x14ac:dyDescent="0.25">
      <c r="A62" s="3">
        <v>61</v>
      </c>
      <c r="B62" s="12" t="s">
        <v>167</v>
      </c>
      <c r="C62" s="12" t="s">
        <v>167</v>
      </c>
      <c r="D62" s="12" t="s">
        <v>167</v>
      </c>
      <c r="E62" s="12" t="s">
        <v>167</v>
      </c>
      <c r="F62" s="12" t="s">
        <v>167</v>
      </c>
      <c r="G62" s="12" t="s">
        <v>168</v>
      </c>
      <c r="H62" s="3" t="str">
        <f t="shared" si="7"/>
        <v>(616)</v>
      </c>
      <c r="I62" s="3" t="str">
        <f t="shared" si="8"/>
        <v>(61</v>
      </c>
      <c r="J62" s="3" t="str">
        <f t="shared" si="2"/>
        <v>6)</v>
      </c>
      <c r="K62" s="3" t="str">
        <f t="shared" si="3"/>
        <v>(61,6)</v>
      </c>
      <c r="N62">
        <v>276215281.00325125</v>
      </c>
      <c r="O62">
        <v>552430562.00650251</v>
      </c>
      <c r="P62">
        <v>1381076405.0162563</v>
      </c>
      <c r="R62" s="3">
        <v>61</v>
      </c>
      <c r="S62" s="15">
        <v>3.8583333333333325</v>
      </c>
      <c r="T62" s="15">
        <v>2.8937499999999994</v>
      </c>
      <c r="U62" s="15">
        <v>1.9291666666666663</v>
      </c>
      <c r="W62" s="7">
        <v>276215281.00325125</v>
      </c>
      <c r="X62" s="7">
        <v>552430562.00650251</v>
      </c>
      <c r="Y62" s="7">
        <v>1381076405.0162563</v>
      </c>
      <c r="Z62" s="7"/>
      <c r="AA62" s="17">
        <v>61</v>
      </c>
      <c r="AB62" s="18">
        <f t="shared" si="4"/>
        <v>276.21528100325128</v>
      </c>
      <c r="AC62" s="18">
        <f t="shared" si="5"/>
        <v>552.43056200650256</v>
      </c>
      <c r="AD62" s="18">
        <f t="shared" si="6"/>
        <v>1381.0764050162563</v>
      </c>
    </row>
    <row r="63" spans="1:30" x14ac:dyDescent="0.25">
      <c r="A63" s="3">
        <v>62</v>
      </c>
      <c r="B63" s="12" t="s">
        <v>168</v>
      </c>
      <c r="C63" s="12" t="s">
        <v>167</v>
      </c>
      <c r="D63" s="12" t="s">
        <v>167</v>
      </c>
      <c r="E63" s="12" t="s">
        <v>167</v>
      </c>
      <c r="F63" s="12" t="s">
        <v>167</v>
      </c>
      <c r="G63" s="12" t="s">
        <v>167</v>
      </c>
      <c r="H63" s="3" t="str">
        <f t="shared" si="7"/>
        <v>(621)</v>
      </c>
      <c r="I63" s="3" t="str">
        <f t="shared" si="8"/>
        <v>(62</v>
      </c>
      <c r="J63" s="3" t="str">
        <f t="shared" si="2"/>
        <v>1)</v>
      </c>
      <c r="K63" s="3" t="str">
        <f t="shared" si="3"/>
        <v>(62,1)</v>
      </c>
      <c r="N63">
        <v>844757.67522687779</v>
      </c>
      <c r="O63">
        <v>1689515.3504537556</v>
      </c>
      <c r="P63">
        <v>4223788.3761343891</v>
      </c>
      <c r="R63" s="3">
        <v>62</v>
      </c>
      <c r="S63" s="15">
        <v>2.908333333333335</v>
      </c>
      <c r="T63" s="15">
        <v>2.1812500000000012</v>
      </c>
      <c r="U63" s="15">
        <v>1.4541666666666675</v>
      </c>
      <c r="W63" s="7">
        <v>844757.67522687779</v>
      </c>
      <c r="X63" s="7">
        <v>1689515.3504537556</v>
      </c>
      <c r="Y63" s="7">
        <v>4223788.3761343891</v>
      </c>
      <c r="Z63" s="7"/>
      <c r="AA63" s="17">
        <v>62</v>
      </c>
      <c r="AB63" s="18">
        <f t="shared" si="4"/>
        <v>0.84475767522687784</v>
      </c>
      <c r="AC63" s="18">
        <f t="shared" si="5"/>
        <v>1.6895153504537557</v>
      </c>
      <c r="AD63" s="18">
        <f t="shared" si="6"/>
        <v>4.2237883761343893</v>
      </c>
    </row>
    <row r="64" spans="1:30" x14ac:dyDescent="0.25">
      <c r="A64" s="3">
        <v>63</v>
      </c>
      <c r="B64" s="12" t="s">
        <v>168</v>
      </c>
      <c r="C64" s="12" t="s">
        <v>167</v>
      </c>
      <c r="D64" s="12" t="s">
        <v>167</v>
      </c>
      <c r="E64" s="12" t="s">
        <v>167</v>
      </c>
      <c r="F64" s="12" t="s">
        <v>167</v>
      </c>
      <c r="G64" s="12" t="s">
        <v>167</v>
      </c>
      <c r="H64" s="3" t="str">
        <f t="shared" si="7"/>
        <v>(631)</v>
      </c>
      <c r="I64" s="3" t="str">
        <f t="shared" si="8"/>
        <v>(63</v>
      </c>
      <c r="J64" s="3" t="str">
        <f t="shared" si="2"/>
        <v>1)</v>
      </c>
      <c r="K64" s="3" t="str">
        <f t="shared" si="3"/>
        <v>(63,1)</v>
      </c>
      <c r="N64">
        <v>140000000</v>
      </c>
      <c r="O64">
        <v>280000000</v>
      </c>
      <c r="P64">
        <v>700000000</v>
      </c>
      <c r="R64" s="3">
        <v>63</v>
      </c>
      <c r="S64" s="15">
        <v>2</v>
      </c>
      <c r="T64" s="15">
        <v>1.5</v>
      </c>
      <c r="U64" s="15">
        <v>1</v>
      </c>
      <c r="W64" s="7">
        <v>140000000</v>
      </c>
      <c r="X64" s="7">
        <v>280000000</v>
      </c>
      <c r="Y64" s="7">
        <v>700000000</v>
      </c>
      <c r="Z64" s="7"/>
      <c r="AA64" s="17">
        <v>63</v>
      </c>
      <c r="AB64" s="18">
        <f t="shared" si="4"/>
        <v>140</v>
      </c>
      <c r="AC64" s="18">
        <f t="shared" si="5"/>
        <v>280</v>
      </c>
      <c r="AD64" s="18">
        <f t="shared" si="6"/>
        <v>700</v>
      </c>
    </row>
    <row r="65" spans="1:30" x14ac:dyDescent="0.25">
      <c r="A65" s="3">
        <v>64</v>
      </c>
      <c r="B65" s="12" t="s">
        <v>167</v>
      </c>
      <c r="C65" s="12" t="s">
        <v>168</v>
      </c>
      <c r="D65" s="12" t="s">
        <v>167</v>
      </c>
      <c r="E65" s="12" t="s">
        <v>167</v>
      </c>
      <c r="F65" s="12" t="s">
        <v>167</v>
      </c>
      <c r="G65" s="12" t="s">
        <v>167</v>
      </c>
      <c r="H65" s="3" t="str">
        <f t="shared" si="7"/>
        <v>(642)</v>
      </c>
      <c r="I65" s="3" t="str">
        <f t="shared" si="8"/>
        <v>(64</v>
      </c>
      <c r="J65" s="3" t="str">
        <f t="shared" si="2"/>
        <v>2)</v>
      </c>
      <c r="K65" s="3" t="str">
        <f t="shared" si="3"/>
        <v>(64,2)</v>
      </c>
      <c r="N65">
        <v>35359796.202867769</v>
      </c>
      <c r="O65">
        <v>70719592.405735537</v>
      </c>
      <c r="P65">
        <v>176798981.01433885</v>
      </c>
      <c r="R65" s="3">
        <v>64</v>
      </c>
      <c r="S65" s="15">
        <v>3.59</v>
      </c>
      <c r="T65" s="15">
        <v>2.6924999999999999</v>
      </c>
      <c r="U65" s="15">
        <v>1.7949999999999999</v>
      </c>
      <c r="W65" s="7">
        <v>35359796.202867769</v>
      </c>
      <c r="X65" s="7">
        <v>70719592.405735537</v>
      </c>
      <c r="Y65" s="7">
        <v>176798981.01433885</v>
      </c>
      <c r="Z65" s="7"/>
      <c r="AA65" s="17">
        <v>64</v>
      </c>
      <c r="AB65" s="18">
        <f t="shared" si="4"/>
        <v>35.35979620286777</v>
      </c>
      <c r="AC65" s="18">
        <f t="shared" si="5"/>
        <v>70.71959240573554</v>
      </c>
      <c r="AD65" s="18">
        <f t="shared" si="6"/>
        <v>176.79898101433886</v>
      </c>
    </row>
    <row r="66" spans="1:30" x14ac:dyDescent="0.25">
      <c r="A66" s="3">
        <v>65</v>
      </c>
      <c r="B66" s="12" t="s">
        <v>167</v>
      </c>
      <c r="C66" s="12" t="s">
        <v>168</v>
      </c>
      <c r="D66" s="12" t="s">
        <v>167</v>
      </c>
      <c r="E66" s="12" t="s">
        <v>167</v>
      </c>
      <c r="F66" s="12" t="s">
        <v>167</v>
      </c>
      <c r="G66" s="12" t="s">
        <v>167</v>
      </c>
      <c r="H66" s="3" t="str">
        <f t="shared" si="7"/>
        <v>(652)</v>
      </c>
      <c r="I66" s="3" t="str">
        <f t="shared" si="8"/>
        <v>(65</v>
      </c>
      <c r="J66" s="3" t="str">
        <f t="shared" si="2"/>
        <v>2)</v>
      </c>
      <c r="K66" s="3" t="str">
        <f t="shared" si="3"/>
        <v>(65,2)</v>
      </c>
      <c r="N66">
        <v>36131516.306378655</v>
      </c>
      <c r="O66">
        <v>72263032.61275731</v>
      </c>
      <c r="P66">
        <v>180657581.53189328</v>
      </c>
      <c r="R66" s="3">
        <v>65</v>
      </c>
      <c r="S66" s="15">
        <v>3.55</v>
      </c>
      <c r="T66" s="15">
        <v>2.6624999999999996</v>
      </c>
      <c r="U66" s="15">
        <v>1.7749999999999999</v>
      </c>
      <c r="W66" s="7">
        <v>36131516.306378655</v>
      </c>
      <c r="X66" s="7">
        <v>72263032.61275731</v>
      </c>
      <c r="Y66" s="7">
        <v>180657581.53189328</v>
      </c>
      <c r="Z66" s="7"/>
      <c r="AA66" s="17">
        <v>65</v>
      </c>
      <c r="AB66" s="18">
        <f t="shared" si="4"/>
        <v>36.131516306378657</v>
      </c>
      <c r="AC66" s="18">
        <f t="shared" si="5"/>
        <v>72.263032612757314</v>
      </c>
      <c r="AD66" s="18">
        <f t="shared" si="6"/>
        <v>180.65758153189327</v>
      </c>
    </row>
    <row r="67" spans="1:30" x14ac:dyDescent="0.25">
      <c r="A67" s="3">
        <v>66</v>
      </c>
      <c r="B67" s="12" t="s">
        <v>168</v>
      </c>
      <c r="C67" s="12" t="s">
        <v>167</v>
      </c>
      <c r="D67" s="12" t="s">
        <v>167</v>
      </c>
      <c r="E67" s="12" t="s">
        <v>167</v>
      </c>
      <c r="F67" s="12" t="s">
        <v>167</v>
      </c>
      <c r="G67" s="12" t="s">
        <v>167</v>
      </c>
      <c r="H67" s="3" t="str">
        <f t="shared" si="7"/>
        <v>(661)</v>
      </c>
      <c r="I67" s="3" t="str">
        <f t="shared" si="8"/>
        <v>(66</v>
      </c>
      <c r="J67" s="3" t="str">
        <f t="shared" ref="J67:J130" si="9">RIGHT(H67,2)</f>
        <v>1)</v>
      </c>
      <c r="K67" s="3" t="str">
        <f t="shared" ref="K67:K130" si="10">CONCATENATE(I67,",",J67)</f>
        <v>(66,1)</v>
      </c>
      <c r="N67">
        <v>56212632.270185232</v>
      </c>
      <c r="O67">
        <v>112425264.54037046</v>
      </c>
      <c r="P67">
        <v>281063161.35092616</v>
      </c>
      <c r="R67" s="3">
        <v>66</v>
      </c>
      <c r="S67" s="15">
        <v>3.3583333333333325</v>
      </c>
      <c r="T67" s="15">
        <v>2.5187499999999994</v>
      </c>
      <c r="U67" s="15">
        <v>1.6791666666666663</v>
      </c>
      <c r="W67" s="7">
        <v>56212632.270185232</v>
      </c>
      <c r="X67" s="7">
        <v>112425264.54037046</v>
      </c>
      <c r="Y67" s="7">
        <v>281063161.35092616</v>
      </c>
      <c r="Z67" s="7"/>
      <c r="AA67" s="17">
        <v>66</v>
      </c>
      <c r="AB67" s="18">
        <f t="shared" ref="AB67:AB130" si="11">W67/1000000</f>
        <v>56.212632270185232</v>
      </c>
      <c r="AC67" s="18">
        <f t="shared" ref="AC67:AC130" si="12">X67/1000000</f>
        <v>112.42526454037046</v>
      </c>
      <c r="AD67" s="18">
        <f t="shared" ref="AD67:AD130" si="13">Y67/1000000</f>
        <v>281.06316135092618</v>
      </c>
    </row>
    <row r="68" spans="1:30" x14ac:dyDescent="0.25">
      <c r="A68" s="3">
        <v>67</v>
      </c>
      <c r="B68" s="12" t="s">
        <v>167</v>
      </c>
      <c r="C68" s="12" t="s">
        <v>167</v>
      </c>
      <c r="D68" s="12" t="s">
        <v>167</v>
      </c>
      <c r="E68" s="12" t="s">
        <v>168</v>
      </c>
      <c r="F68" s="12" t="s">
        <v>167</v>
      </c>
      <c r="G68" s="12" t="s">
        <v>167</v>
      </c>
      <c r="H68" s="3" t="str">
        <f t="shared" ref="H68:H131" si="14">CONCATENATE("(",A68,IF(G68="+",$G$1,),IF(F68="+",$F$1,),IF(E68="+",$E$1,),IF(D68="+",$D$1,),IF(C68="+",$C$1,),IF(B68="+",$B$1,),")")</f>
        <v>(674)</v>
      </c>
      <c r="I68" s="3" t="str">
        <f t="shared" si="8"/>
        <v>(67</v>
      </c>
      <c r="J68" s="3" t="str">
        <f t="shared" si="9"/>
        <v>4)</v>
      </c>
      <c r="K68" s="3" t="str">
        <f t="shared" si="10"/>
        <v>(67,4)</v>
      </c>
      <c r="N68">
        <v>221762090.60218874</v>
      </c>
      <c r="O68">
        <v>443524181.20437747</v>
      </c>
      <c r="P68">
        <v>1108810453.0109437</v>
      </c>
      <c r="R68" s="3">
        <v>67</v>
      </c>
      <c r="S68" s="15">
        <v>2</v>
      </c>
      <c r="T68" s="15">
        <v>1.5</v>
      </c>
      <c r="U68" s="15">
        <v>1</v>
      </c>
      <c r="W68" s="7">
        <v>221762090.60218874</v>
      </c>
      <c r="X68" s="7">
        <v>443524181.20437747</v>
      </c>
      <c r="Y68" s="7">
        <v>1108810453.0109437</v>
      </c>
      <c r="Z68" s="7"/>
      <c r="AA68" s="17">
        <v>67</v>
      </c>
      <c r="AB68" s="18">
        <f t="shared" si="11"/>
        <v>221.76209060218875</v>
      </c>
      <c r="AC68" s="18">
        <f t="shared" si="12"/>
        <v>443.5241812043775</v>
      </c>
      <c r="AD68" s="18">
        <f t="shared" si="13"/>
        <v>1108.8104530109435</v>
      </c>
    </row>
    <row r="69" spans="1:30" x14ac:dyDescent="0.25">
      <c r="A69" s="3">
        <v>68</v>
      </c>
      <c r="B69" s="12" t="s">
        <v>167</v>
      </c>
      <c r="C69" s="12" t="s">
        <v>167</v>
      </c>
      <c r="D69" s="12" t="s">
        <v>167</v>
      </c>
      <c r="E69" s="12" t="s">
        <v>167</v>
      </c>
      <c r="F69" s="12" t="s">
        <v>167</v>
      </c>
      <c r="G69" s="12" t="s">
        <v>168</v>
      </c>
      <c r="H69" s="3" t="str">
        <f t="shared" si="14"/>
        <v>(686)</v>
      </c>
      <c r="I69" s="3" t="str">
        <f t="shared" si="8"/>
        <v>(68</v>
      </c>
      <c r="J69" s="3" t="str">
        <f t="shared" si="9"/>
        <v>6)</v>
      </c>
      <c r="K69" s="3" t="str">
        <f t="shared" si="10"/>
        <v>(68,6)</v>
      </c>
      <c r="N69">
        <v>11674948.240165632</v>
      </c>
      <c r="O69">
        <v>23349896.480331264</v>
      </c>
      <c r="P69">
        <v>58374741.200828165</v>
      </c>
      <c r="R69" s="3">
        <v>68</v>
      </c>
      <c r="S69" s="15">
        <v>3.4666666666666677</v>
      </c>
      <c r="T69" s="15">
        <v>2.6000000000000005</v>
      </c>
      <c r="U69" s="15">
        <v>1.7333333333333338</v>
      </c>
      <c r="W69" s="7">
        <v>11674948.240165632</v>
      </c>
      <c r="X69" s="7">
        <v>23349896.480331264</v>
      </c>
      <c r="Y69" s="7">
        <v>58374741.200828165</v>
      </c>
      <c r="Z69" s="7"/>
      <c r="AA69" s="17">
        <v>68</v>
      </c>
      <c r="AB69" s="18">
        <f t="shared" si="11"/>
        <v>11.674948240165632</v>
      </c>
      <c r="AC69" s="18">
        <f t="shared" si="12"/>
        <v>23.349896480331264</v>
      </c>
      <c r="AD69" s="18">
        <f t="shared" si="13"/>
        <v>58.374741200828161</v>
      </c>
    </row>
    <row r="70" spans="1:30" x14ac:dyDescent="0.25">
      <c r="A70" s="3">
        <v>69</v>
      </c>
      <c r="B70" s="12" t="s">
        <v>167</v>
      </c>
      <c r="C70" s="12" t="s">
        <v>167</v>
      </c>
      <c r="D70" s="12" t="s">
        <v>167</v>
      </c>
      <c r="E70" s="12" t="s">
        <v>167</v>
      </c>
      <c r="F70" s="12" t="s">
        <v>167</v>
      </c>
      <c r="G70" s="12" t="s">
        <v>168</v>
      </c>
      <c r="H70" s="3" t="str">
        <f t="shared" si="14"/>
        <v>(696)</v>
      </c>
      <c r="I70" s="3" t="str">
        <f t="shared" si="8"/>
        <v>(69</v>
      </c>
      <c r="J70" s="3" t="str">
        <f t="shared" si="9"/>
        <v>6)</v>
      </c>
      <c r="K70" s="3" t="str">
        <f t="shared" si="10"/>
        <v>(69,6)</v>
      </c>
      <c r="N70">
        <v>9754800.6886505093</v>
      </c>
      <c r="O70">
        <v>19509601.377301019</v>
      </c>
      <c r="P70">
        <v>48774003.443252549</v>
      </c>
      <c r="R70" s="3">
        <v>69</v>
      </c>
      <c r="S70" s="15">
        <v>3.2250000000000001</v>
      </c>
      <c r="T70" s="15">
        <v>2.4187500000000002</v>
      </c>
      <c r="U70" s="15">
        <v>1.6125</v>
      </c>
      <c r="W70" s="7">
        <v>9754800.6886505093</v>
      </c>
      <c r="X70" s="7">
        <v>19509601.377301019</v>
      </c>
      <c r="Y70" s="7">
        <v>48774003.443252549</v>
      </c>
      <c r="Z70" s="7"/>
      <c r="AA70" s="17">
        <v>69</v>
      </c>
      <c r="AB70" s="18">
        <f t="shared" si="11"/>
        <v>9.7548006886505085</v>
      </c>
      <c r="AC70" s="18">
        <f t="shared" si="12"/>
        <v>19.509601377301017</v>
      </c>
      <c r="AD70" s="18">
        <f t="shared" si="13"/>
        <v>48.774003443252546</v>
      </c>
    </row>
    <row r="71" spans="1:30" x14ac:dyDescent="0.25">
      <c r="A71" s="3">
        <v>70</v>
      </c>
      <c r="B71" s="12" t="s">
        <v>167</v>
      </c>
      <c r="C71" s="12" t="s">
        <v>167</v>
      </c>
      <c r="D71" s="12" t="s">
        <v>167</v>
      </c>
      <c r="E71" s="12" t="s">
        <v>168</v>
      </c>
      <c r="F71" s="12" t="s">
        <v>167</v>
      </c>
      <c r="G71" s="12" t="s">
        <v>167</v>
      </c>
      <c r="H71" s="3" t="str">
        <f t="shared" si="14"/>
        <v>(704)</v>
      </c>
      <c r="I71" s="3" t="str">
        <f t="shared" si="8"/>
        <v>(70</v>
      </c>
      <c r="J71" s="3" t="str">
        <f t="shared" si="9"/>
        <v>4)</v>
      </c>
      <c r="K71" s="3" t="str">
        <f t="shared" si="10"/>
        <v>(70,4)</v>
      </c>
      <c r="N71">
        <v>370997643.36213672</v>
      </c>
      <c r="O71">
        <v>741995286.72427344</v>
      </c>
      <c r="P71">
        <v>1854988216.8106835</v>
      </c>
      <c r="R71" s="3">
        <v>70</v>
      </c>
      <c r="S71" s="15">
        <v>2</v>
      </c>
      <c r="T71" s="15">
        <v>1.5</v>
      </c>
      <c r="U71" s="15">
        <v>1</v>
      </c>
      <c r="W71" s="7">
        <v>370997643.36213672</v>
      </c>
      <c r="X71" s="7">
        <v>741995286.72427344</v>
      </c>
      <c r="Y71" s="7">
        <v>1854988216.8106835</v>
      </c>
      <c r="Z71" s="7"/>
      <c r="AA71" s="17">
        <v>70</v>
      </c>
      <c r="AB71" s="18">
        <f t="shared" si="11"/>
        <v>370.99764336213673</v>
      </c>
      <c r="AC71" s="18">
        <f t="shared" si="12"/>
        <v>741.99528672427346</v>
      </c>
      <c r="AD71" s="18">
        <f t="shared" si="13"/>
        <v>1854.9882168106835</v>
      </c>
    </row>
    <row r="72" spans="1:30" x14ac:dyDescent="0.25">
      <c r="A72" s="3">
        <v>71</v>
      </c>
      <c r="B72" s="12" t="s">
        <v>167</v>
      </c>
      <c r="C72" s="12" t="s">
        <v>168</v>
      </c>
      <c r="D72" s="12" t="s">
        <v>167</v>
      </c>
      <c r="E72" s="12" t="s">
        <v>167</v>
      </c>
      <c r="F72" s="12" t="s">
        <v>167</v>
      </c>
      <c r="G72" s="12" t="s">
        <v>167</v>
      </c>
      <c r="H72" s="3" t="str">
        <f t="shared" si="14"/>
        <v>(712)</v>
      </c>
      <c r="I72" s="3" t="str">
        <f t="shared" si="8"/>
        <v>(71</v>
      </c>
      <c r="J72" s="3" t="str">
        <f t="shared" si="9"/>
        <v>2)</v>
      </c>
      <c r="K72" s="3" t="str">
        <f t="shared" si="10"/>
        <v>(71,2)</v>
      </c>
      <c r="N72">
        <v>50977020.657264851</v>
      </c>
      <c r="O72">
        <v>101954041.3145297</v>
      </c>
      <c r="P72">
        <v>254885103.28632426</v>
      </c>
      <c r="R72" s="3">
        <v>71</v>
      </c>
      <c r="S72" s="15">
        <v>2</v>
      </c>
      <c r="T72" s="15">
        <v>1.5</v>
      </c>
      <c r="U72" s="15">
        <v>1</v>
      </c>
      <c r="W72" s="7">
        <v>50977020.657264851</v>
      </c>
      <c r="X72" s="7">
        <v>101954041.3145297</v>
      </c>
      <c r="Y72" s="7">
        <v>254885103.28632426</v>
      </c>
      <c r="Z72" s="7"/>
      <c r="AA72" s="17">
        <v>71</v>
      </c>
      <c r="AB72" s="18">
        <f t="shared" si="11"/>
        <v>50.977020657264852</v>
      </c>
      <c r="AC72" s="18">
        <f t="shared" si="12"/>
        <v>101.9540413145297</v>
      </c>
      <c r="AD72" s="18">
        <f t="shared" si="13"/>
        <v>254.88510328632427</v>
      </c>
    </row>
    <row r="73" spans="1:30" x14ac:dyDescent="0.25">
      <c r="A73" s="3">
        <v>72</v>
      </c>
      <c r="B73" s="12" t="s">
        <v>167</v>
      </c>
      <c r="C73" s="12" t="s">
        <v>167</v>
      </c>
      <c r="D73" s="12" t="s">
        <v>167</v>
      </c>
      <c r="E73" s="12" t="s">
        <v>167</v>
      </c>
      <c r="F73" s="12" t="s">
        <v>167</v>
      </c>
      <c r="G73" s="12" t="s">
        <v>168</v>
      </c>
      <c r="H73" s="3" t="str">
        <f t="shared" si="14"/>
        <v>(726)</v>
      </c>
      <c r="I73" s="3" t="str">
        <f t="shared" si="8"/>
        <v>(72</v>
      </c>
      <c r="J73" s="3" t="str">
        <f t="shared" si="9"/>
        <v>6)</v>
      </c>
      <c r="K73" s="3" t="str">
        <f t="shared" si="10"/>
        <v>(72,6)</v>
      </c>
      <c r="N73">
        <v>53067470.156916238</v>
      </c>
      <c r="O73">
        <v>106134940.31383248</v>
      </c>
      <c r="P73">
        <v>265337350.78458118</v>
      </c>
      <c r="R73" s="3">
        <v>72</v>
      </c>
      <c r="S73" s="15">
        <v>3.0266666666666699</v>
      </c>
      <c r="T73" s="15">
        <v>2.2700000000000022</v>
      </c>
      <c r="U73" s="15">
        <v>1.513333333333335</v>
      </c>
      <c r="W73" s="7">
        <v>53067470.156916238</v>
      </c>
      <c r="X73" s="7">
        <v>106134940.31383248</v>
      </c>
      <c r="Y73" s="7">
        <v>265337350.78458118</v>
      </c>
      <c r="Z73" s="7"/>
      <c r="AA73" s="17">
        <v>72</v>
      </c>
      <c r="AB73" s="18">
        <f t="shared" si="11"/>
        <v>53.067470156916237</v>
      </c>
      <c r="AC73" s="18">
        <f t="shared" si="12"/>
        <v>106.13494031383247</v>
      </c>
      <c r="AD73" s="18">
        <f t="shared" si="13"/>
        <v>265.33735078458119</v>
      </c>
    </row>
    <row r="74" spans="1:30" x14ac:dyDescent="0.25">
      <c r="A74" s="3">
        <v>73</v>
      </c>
      <c r="B74" s="12" t="s">
        <v>167</v>
      </c>
      <c r="C74" s="12" t="s">
        <v>167</v>
      </c>
      <c r="D74" s="12" t="s">
        <v>167</v>
      </c>
      <c r="E74" s="12" t="s">
        <v>167</v>
      </c>
      <c r="F74" s="12" t="s">
        <v>167</v>
      </c>
      <c r="G74" s="12" t="s">
        <v>168</v>
      </c>
      <c r="H74" s="3" t="str">
        <f t="shared" si="14"/>
        <v>(736)</v>
      </c>
      <c r="I74" s="3" t="str">
        <f t="shared" si="8"/>
        <v>(73</v>
      </c>
      <c r="J74" s="3" t="str">
        <f t="shared" si="9"/>
        <v>6)</v>
      </c>
      <c r="K74" s="3" t="str">
        <f t="shared" si="10"/>
        <v>(73,6)</v>
      </c>
      <c r="N74">
        <v>18526933.948025577</v>
      </c>
      <c r="O74">
        <v>37053867.896051154</v>
      </c>
      <c r="P74">
        <v>92634669.740127876</v>
      </c>
      <c r="R74" s="3">
        <v>73</v>
      </c>
      <c r="S74" s="15">
        <v>3.0666666666666673</v>
      </c>
      <c r="T74" s="15">
        <v>2.3000000000000007</v>
      </c>
      <c r="U74" s="15">
        <v>1.5333333333333337</v>
      </c>
      <c r="W74" s="7">
        <v>18526933.948025577</v>
      </c>
      <c r="X74" s="7">
        <v>37053867.896051154</v>
      </c>
      <c r="Y74" s="7">
        <v>92634669.740127876</v>
      </c>
      <c r="Z74" s="7"/>
      <c r="AA74" s="17">
        <v>73</v>
      </c>
      <c r="AB74" s="18">
        <f t="shared" si="11"/>
        <v>18.526933948025576</v>
      </c>
      <c r="AC74" s="18">
        <f t="shared" si="12"/>
        <v>37.053867896051152</v>
      </c>
      <c r="AD74" s="18">
        <f t="shared" si="13"/>
        <v>92.634669740127876</v>
      </c>
    </row>
    <row r="75" spans="1:30" x14ac:dyDescent="0.25">
      <c r="A75" s="3">
        <v>74</v>
      </c>
      <c r="B75" s="12" t="s">
        <v>168</v>
      </c>
      <c r="C75" s="12" t="s">
        <v>167</v>
      </c>
      <c r="D75" s="12" t="s">
        <v>167</v>
      </c>
      <c r="E75" s="12" t="s">
        <v>167</v>
      </c>
      <c r="F75" s="12" t="s">
        <v>167</v>
      </c>
      <c r="G75" s="12" t="s">
        <v>167</v>
      </c>
      <c r="H75" s="3" t="str">
        <f t="shared" si="14"/>
        <v>(741)</v>
      </c>
      <c r="I75" s="3" t="str">
        <f t="shared" si="8"/>
        <v>(74</v>
      </c>
      <c r="J75" s="3" t="str">
        <f t="shared" si="9"/>
        <v>1)</v>
      </c>
      <c r="K75" s="3" t="str">
        <f t="shared" si="10"/>
        <v>(74,1)</v>
      </c>
      <c r="N75">
        <v>1565795487.0037131</v>
      </c>
      <c r="O75">
        <v>3131590974.0074263</v>
      </c>
      <c r="P75">
        <v>7828977435.0185661</v>
      </c>
      <c r="R75" s="3">
        <v>74</v>
      </c>
      <c r="S75" s="15">
        <v>2</v>
      </c>
      <c r="T75" s="15">
        <v>1.5</v>
      </c>
      <c r="U75" s="15">
        <v>1</v>
      </c>
      <c r="W75" s="7">
        <v>1565795487.0037131</v>
      </c>
      <c r="X75" s="7">
        <v>3131590974.0074263</v>
      </c>
      <c r="Y75" s="7">
        <v>7828977435.0185661</v>
      </c>
      <c r="Z75" s="7"/>
      <c r="AA75" s="17">
        <v>74</v>
      </c>
      <c r="AB75" s="18">
        <f t="shared" si="11"/>
        <v>1565.7954870037131</v>
      </c>
      <c r="AC75" s="18">
        <f t="shared" si="12"/>
        <v>3131.5909740074262</v>
      </c>
      <c r="AD75" s="18">
        <f t="shared" si="13"/>
        <v>7828.9774350185662</v>
      </c>
    </row>
    <row r="76" spans="1:30" x14ac:dyDescent="0.25">
      <c r="A76" s="3">
        <v>75</v>
      </c>
      <c r="B76" s="12" t="s">
        <v>167</v>
      </c>
      <c r="C76" s="12" t="s">
        <v>167</v>
      </c>
      <c r="D76" s="12" t="s">
        <v>167</v>
      </c>
      <c r="E76" s="12" t="s">
        <v>167</v>
      </c>
      <c r="F76" s="12" t="s">
        <v>168</v>
      </c>
      <c r="G76" s="12" t="s">
        <v>167</v>
      </c>
      <c r="H76" s="3" t="str">
        <f t="shared" si="14"/>
        <v>(755)</v>
      </c>
      <c r="I76" s="3" t="str">
        <f t="shared" ref="I76:I100" si="15">LEFT(H76,3)</f>
        <v>(75</v>
      </c>
      <c r="J76" s="3" t="str">
        <f t="shared" si="9"/>
        <v>5)</v>
      </c>
      <c r="K76" s="3" t="str">
        <f t="shared" si="10"/>
        <v>(75,5)</v>
      </c>
      <c r="N76">
        <v>11499215.836842002</v>
      </c>
      <c r="O76">
        <v>22998431.673684005</v>
      </c>
      <c r="P76">
        <v>57496079.184210017</v>
      </c>
      <c r="R76" s="3">
        <v>75</v>
      </c>
      <c r="S76" s="15">
        <v>3.2333333333333347</v>
      </c>
      <c r="T76" s="15">
        <v>2.4250000000000012</v>
      </c>
      <c r="U76" s="15">
        <v>1.6166666666666674</v>
      </c>
      <c r="W76" s="7">
        <v>11499215.836842002</v>
      </c>
      <c r="X76" s="7">
        <v>22998431.673684005</v>
      </c>
      <c r="Y76" s="7">
        <v>57496079.184210017</v>
      </c>
      <c r="Z76" s="7"/>
      <c r="AA76" s="17">
        <v>75</v>
      </c>
      <c r="AB76" s="18">
        <f t="shared" si="11"/>
        <v>11.499215836842003</v>
      </c>
      <c r="AC76" s="18">
        <f t="shared" si="12"/>
        <v>22.998431673684006</v>
      </c>
      <c r="AD76" s="18">
        <f t="shared" si="13"/>
        <v>57.496079184210018</v>
      </c>
    </row>
    <row r="77" spans="1:30" x14ac:dyDescent="0.25">
      <c r="A77" s="3">
        <v>76</v>
      </c>
      <c r="B77" s="12" t="s">
        <v>167</v>
      </c>
      <c r="C77" s="12" t="s">
        <v>167</v>
      </c>
      <c r="D77" s="12" t="s">
        <v>167</v>
      </c>
      <c r="E77" s="12" t="s">
        <v>167</v>
      </c>
      <c r="F77" s="12" t="s">
        <v>167</v>
      </c>
      <c r="G77" s="12" t="s">
        <v>168</v>
      </c>
      <c r="H77" s="3" t="str">
        <f t="shared" si="14"/>
        <v>(766)</v>
      </c>
      <c r="I77" s="3" t="str">
        <f t="shared" si="15"/>
        <v>(76</v>
      </c>
      <c r="J77" s="3" t="str">
        <f t="shared" si="9"/>
        <v>6)</v>
      </c>
      <c r="K77" s="3" t="str">
        <f t="shared" si="10"/>
        <v>(76,6)</v>
      </c>
      <c r="N77">
        <v>54713636.54764796</v>
      </c>
      <c r="O77">
        <v>109427273.09529592</v>
      </c>
      <c r="P77">
        <v>273568182.73823982</v>
      </c>
      <c r="R77" s="3">
        <v>76</v>
      </c>
      <c r="S77" s="15">
        <v>3.3833333333333324</v>
      </c>
      <c r="T77" s="15">
        <v>2.5374999999999992</v>
      </c>
      <c r="U77" s="15">
        <v>1.6916666666666662</v>
      </c>
      <c r="W77" s="7">
        <v>54713636.54764796</v>
      </c>
      <c r="X77" s="7">
        <v>109427273.09529592</v>
      </c>
      <c r="Y77" s="7">
        <v>273568182.73823982</v>
      </c>
      <c r="Z77" s="7"/>
      <c r="AA77" s="17">
        <v>76</v>
      </c>
      <c r="AB77" s="18">
        <f t="shared" si="11"/>
        <v>54.713636547647958</v>
      </c>
      <c r="AC77" s="18">
        <f t="shared" si="12"/>
        <v>109.42727309529592</v>
      </c>
      <c r="AD77" s="18">
        <f t="shared" si="13"/>
        <v>273.56818273823984</v>
      </c>
    </row>
    <row r="78" spans="1:30" x14ac:dyDescent="0.25">
      <c r="A78" s="3">
        <v>77</v>
      </c>
      <c r="B78" s="12" t="s">
        <v>168</v>
      </c>
      <c r="C78" s="12" t="s">
        <v>167</v>
      </c>
      <c r="D78" s="12" t="s">
        <v>167</v>
      </c>
      <c r="E78" s="12" t="s">
        <v>167</v>
      </c>
      <c r="F78" s="12" t="s">
        <v>167</v>
      </c>
      <c r="G78" s="12" t="s">
        <v>167</v>
      </c>
      <c r="H78" s="3" t="str">
        <f t="shared" si="14"/>
        <v>(771)</v>
      </c>
      <c r="I78" s="3" t="str">
        <f t="shared" si="15"/>
        <v>(77</v>
      </c>
      <c r="J78" s="3" t="str">
        <f t="shared" si="9"/>
        <v>1)</v>
      </c>
      <c r="K78" s="3" t="str">
        <f t="shared" si="10"/>
        <v>(77,1)</v>
      </c>
      <c r="N78">
        <v>954573</v>
      </c>
      <c r="O78">
        <v>1909146</v>
      </c>
      <c r="P78">
        <v>4772865</v>
      </c>
      <c r="R78" s="3">
        <v>77</v>
      </c>
      <c r="S78" s="15">
        <v>2.6426666666666598</v>
      </c>
      <c r="T78" s="15">
        <v>1.9819999999999949</v>
      </c>
      <c r="U78" s="15">
        <v>1.3213333333333299</v>
      </c>
      <c r="W78" s="7">
        <v>954573</v>
      </c>
      <c r="X78" s="7">
        <v>1909146</v>
      </c>
      <c r="Y78" s="7">
        <v>4772865</v>
      </c>
      <c r="Z78" s="7"/>
      <c r="AA78" s="17">
        <v>77</v>
      </c>
      <c r="AB78" s="18">
        <f t="shared" si="11"/>
        <v>0.954573</v>
      </c>
      <c r="AC78" s="18">
        <f t="shared" si="12"/>
        <v>1.909146</v>
      </c>
      <c r="AD78" s="18">
        <f t="shared" si="13"/>
        <v>4.7728650000000004</v>
      </c>
    </row>
    <row r="79" spans="1:30" x14ac:dyDescent="0.25">
      <c r="A79" s="3">
        <v>78</v>
      </c>
      <c r="B79" s="12" t="s">
        <v>167</v>
      </c>
      <c r="C79" s="12" t="s">
        <v>167</v>
      </c>
      <c r="D79" s="12" t="s">
        <v>167</v>
      </c>
      <c r="E79" s="12" t="s">
        <v>167</v>
      </c>
      <c r="F79" s="12" t="s">
        <v>167</v>
      </c>
      <c r="G79" s="12" t="s">
        <v>168</v>
      </c>
      <c r="H79" s="3" t="str">
        <f t="shared" si="14"/>
        <v>(786)</v>
      </c>
      <c r="I79" s="3" t="str">
        <f t="shared" si="15"/>
        <v>(78</v>
      </c>
      <c r="J79" s="3" t="str">
        <f t="shared" si="9"/>
        <v>6)</v>
      </c>
      <c r="K79" s="3" t="str">
        <f t="shared" si="10"/>
        <v>(78,6)</v>
      </c>
      <c r="N79">
        <v>20790914.521227043</v>
      </c>
      <c r="O79">
        <v>41581829.042454086</v>
      </c>
      <c r="P79">
        <v>103954572.60613522</v>
      </c>
      <c r="R79" s="3">
        <v>78</v>
      </c>
      <c r="S79" s="15">
        <v>3.29266666666667</v>
      </c>
      <c r="T79" s="15">
        <v>2.4695000000000027</v>
      </c>
      <c r="U79" s="15">
        <v>1.646333333333335</v>
      </c>
      <c r="W79" s="7">
        <v>20790914.521227043</v>
      </c>
      <c r="X79" s="7">
        <v>41581829.042454086</v>
      </c>
      <c r="Y79" s="7">
        <v>103954572.60613522</v>
      </c>
      <c r="Z79" s="7"/>
      <c r="AA79" s="17">
        <v>78</v>
      </c>
      <c r="AB79" s="18">
        <f t="shared" si="11"/>
        <v>20.790914521227045</v>
      </c>
      <c r="AC79" s="18">
        <f t="shared" si="12"/>
        <v>41.581829042454089</v>
      </c>
      <c r="AD79" s="18">
        <f t="shared" si="13"/>
        <v>103.95457260613522</v>
      </c>
    </row>
    <row r="80" spans="1:30" x14ac:dyDescent="0.25">
      <c r="A80" s="3">
        <v>79</v>
      </c>
      <c r="B80" s="12" t="s">
        <v>167</v>
      </c>
      <c r="C80" s="12" t="s">
        <v>167</v>
      </c>
      <c r="D80" s="12" t="s">
        <v>167</v>
      </c>
      <c r="E80" s="12" t="s">
        <v>167</v>
      </c>
      <c r="F80" s="12" t="s">
        <v>167</v>
      </c>
      <c r="G80" s="12" t="s">
        <v>168</v>
      </c>
      <c r="H80" s="3" t="str">
        <f t="shared" si="14"/>
        <v>(796)</v>
      </c>
      <c r="I80" s="3" t="str">
        <f t="shared" si="15"/>
        <v>(79</v>
      </c>
      <c r="J80" s="3" t="str">
        <f t="shared" si="9"/>
        <v>6)</v>
      </c>
      <c r="K80" s="3" t="str">
        <f t="shared" si="10"/>
        <v>(79,6)</v>
      </c>
      <c r="N80">
        <v>59646254.071661241</v>
      </c>
      <c r="O80">
        <v>119292508.14332248</v>
      </c>
      <c r="P80">
        <v>298231270.35830623</v>
      </c>
      <c r="R80" s="3">
        <v>79</v>
      </c>
      <c r="S80" s="15">
        <v>2</v>
      </c>
      <c r="T80" s="15">
        <v>1.5</v>
      </c>
      <c r="U80" s="15">
        <v>1</v>
      </c>
      <c r="W80" s="7">
        <v>59646254.071661241</v>
      </c>
      <c r="X80" s="7">
        <v>119292508.14332248</v>
      </c>
      <c r="Y80" s="7">
        <v>298231270.35830623</v>
      </c>
      <c r="Z80" s="7"/>
      <c r="AA80" s="17">
        <v>79</v>
      </c>
      <c r="AB80" s="18">
        <f t="shared" si="11"/>
        <v>59.646254071661239</v>
      </c>
      <c r="AC80" s="18">
        <f t="shared" si="12"/>
        <v>119.29250814332248</v>
      </c>
      <c r="AD80" s="18">
        <f t="shared" si="13"/>
        <v>298.23127035830623</v>
      </c>
    </row>
    <row r="81" spans="1:30" x14ac:dyDescent="0.25">
      <c r="A81" s="3">
        <v>80</v>
      </c>
      <c r="B81" s="12" t="s">
        <v>167</v>
      </c>
      <c r="C81" s="12" t="s">
        <v>167</v>
      </c>
      <c r="D81" s="12" t="s">
        <v>168</v>
      </c>
      <c r="E81" s="12" t="s">
        <v>167</v>
      </c>
      <c r="F81" s="12" t="s">
        <v>167</v>
      </c>
      <c r="G81" s="12" t="s">
        <v>167</v>
      </c>
      <c r="H81" s="3" t="str">
        <f t="shared" si="14"/>
        <v>(803)</v>
      </c>
      <c r="I81" s="3" t="str">
        <f t="shared" si="15"/>
        <v>(80</v>
      </c>
      <c r="J81" s="3" t="str">
        <f t="shared" si="9"/>
        <v>3)</v>
      </c>
      <c r="K81" s="3" t="str">
        <f t="shared" si="10"/>
        <v>(80,3)</v>
      </c>
      <c r="N81">
        <v>6304573304.8856878</v>
      </c>
      <c r="O81">
        <v>12609146609.771376</v>
      </c>
      <c r="P81">
        <v>31522866524.428436</v>
      </c>
      <c r="R81" s="3">
        <v>80</v>
      </c>
      <c r="S81" s="15">
        <v>2</v>
      </c>
      <c r="T81" s="15">
        <v>1.5</v>
      </c>
      <c r="U81" s="15">
        <v>1</v>
      </c>
      <c r="W81" s="7">
        <v>6304573304.8856878</v>
      </c>
      <c r="X81" s="7">
        <v>12609146609.771376</v>
      </c>
      <c r="Y81" s="7">
        <v>31522866524.428436</v>
      </c>
      <c r="Z81" s="7"/>
      <c r="AA81" s="17">
        <v>80</v>
      </c>
      <c r="AB81" s="18">
        <f t="shared" si="11"/>
        <v>6304.5733048856882</v>
      </c>
      <c r="AC81" s="18">
        <f t="shared" si="12"/>
        <v>12609.146609771376</v>
      </c>
      <c r="AD81" s="18">
        <f t="shared" si="13"/>
        <v>31522.866524428435</v>
      </c>
    </row>
    <row r="82" spans="1:30" x14ac:dyDescent="0.25">
      <c r="A82" s="3">
        <v>81</v>
      </c>
      <c r="B82" s="12" t="s">
        <v>168</v>
      </c>
      <c r="C82" s="12" t="s">
        <v>167</v>
      </c>
      <c r="D82" s="12" t="s">
        <v>167</v>
      </c>
      <c r="E82" s="12" t="s">
        <v>167</v>
      </c>
      <c r="F82" s="12" t="s">
        <v>167</v>
      </c>
      <c r="G82" s="12" t="s">
        <v>167</v>
      </c>
      <c r="H82" s="3" t="str">
        <f t="shared" si="14"/>
        <v>(811)</v>
      </c>
      <c r="I82" s="3" t="str">
        <f t="shared" si="15"/>
        <v>(81</v>
      </c>
      <c r="J82" s="3" t="str">
        <f t="shared" si="9"/>
        <v>1)</v>
      </c>
      <c r="K82" s="3" t="str">
        <f t="shared" si="10"/>
        <v>(81,1)</v>
      </c>
      <c r="N82">
        <v>1581228.5</v>
      </c>
      <c r="O82">
        <v>3162457</v>
      </c>
      <c r="P82">
        <v>7906142.5</v>
      </c>
      <c r="R82" s="3">
        <v>81</v>
      </c>
      <c r="S82" s="15">
        <v>2.6926666666666699</v>
      </c>
      <c r="T82" s="15">
        <v>2.0195000000000025</v>
      </c>
      <c r="U82" s="15">
        <v>1.3463333333333349</v>
      </c>
      <c r="W82" s="7">
        <v>1581228.5</v>
      </c>
      <c r="X82" s="7">
        <v>3162457</v>
      </c>
      <c r="Y82" s="7">
        <v>7906142.5</v>
      </c>
      <c r="Z82" s="7"/>
      <c r="AA82" s="17">
        <v>81</v>
      </c>
      <c r="AB82" s="18">
        <f t="shared" si="11"/>
        <v>1.5812284999999999</v>
      </c>
      <c r="AC82" s="18">
        <f t="shared" si="12"/>
        <v>3.1624569999999999</v>
      </c>
      <c r="AD82" s="18">
        <f t="shared" si="13"/>
        <v>7.9061424999999996</v>
      </c>
    </row>
    <row r="83" spans="1:30" x14ac:dyDescent="0.25">
      <c r="A83" s="3">
        <v>82</v>
      </c>
      <c r="B83" s="12" t="s">
        <v>167</v>
      </c>
      <c r="C83" s="12" t="s">
        <v>168</v>
      </c>
      <c r="D83" s="12" t="s">
        <v>167</v>
      </c>
      <c r="E83" s="12" t="s">
        <v>167</v>
      </c>
      <c r="F83" s="12" t="s">
        <v>167</v>
      </c>
      <c r="G83" s="12" t="s">
        <v>167</v>
      </c>
      <c r="H83" s="3" t="str">
        <f t="shared" si="14"/>
        <v>(822)</v>
      </c>
      <c r="I83" s="3" t="str">
        <f t="shared" si="15"/>
        <v>(82</v>
      </c>
      <c r="J83" s="3" t="str">
        <f t="shared" si="9"/>
        <v>2)</v>
      </c>
      <c r="K83" s="3" t="str">
        <f t="shared" si="10"/>
        <v>(82,2)</v>
      </c>
      <c r="N83">
        <v>39848094.829503924</v>
      </c>
      <c r="O83">
        <v>79696189.659007847</v>
      </c>
      <c r="P83">
        <v>199240474.14751962</v>
      </c>
      <c r="R83" s="3">
        <v>82</v>
      </c>
      <c r="S83" s="15">
        <v>3.8583333333333325</v>
      </c>
      <c r="T83" s="15">
        <v>2.8937499999999994</v>
      </c>
      <c r="U83" s="15">
        <v>1.9291666666666663</v>
      </c>
      <c r="W83" s="7">
        <v>39848094.829503924</v>
      </c>
      <c r="X83" s="7">
        <v>79696189.659007847</v>
      </c>
      <c r="Y83" s="7">
        <v>199240474.14751962</v>
      </c>
      <c r="Z83" s="7"/>
      <c r="AA83" s="17">
        <v>82</v>
      </c>
      <c r="AB83" s="18">
        <f t="shared" si="11"/>
        <v>39.848094829503921</v>
      </c>
      <c r="AC83" s="18">
        <f t="shared" si="12"/>
        <v>79.696189659007842</v>
      </c>
      <c r="AD83" s="18">
        <f t="shared" si="13"/>
        <v>199.24047414751962</v>
      </c>
    </row>
    <row r="84" spans="1:30" x14ac:dyDescent="0.25">
      <c r="A84" s="3">
        <v>83</v>
      </c>
      <c r="B84" s="12" t="s">
        <v>168</v>
      </c>
      <c r="C84" s="12" t="s">
        <v>167</v>
      </c>
      <c r="D84" s="12" t="s">
        <v>167</v>
      </c>
      <c r="E84" s="12" t="s">
        <v>167</v>
      </c>
      <c r="F84" s="12" t="s">
        <v>167</v>
      </c>
      <c r="G84" s="12" t="s">
        <v>167</v>
      </c>
      <c r="H84" s="3" t="str">
        <f t="shared" si="14"/>
        <v>(831)</v>
      </c>
      <c r="I84" s="3" t="str">
        <f t="shared" si="15"/>
        <v>(83</v>
      </c>
      <c r="J84" s="3" t="str">
        <f t="shared" si="9"/>
        <v>1)</v>
      </c>
      <c r="K84" s="3" t="str">
        <f t="shared" si="10"/>
        <v>(83,1)</v>
      </c>
      <c r="N84">
        <v>57582047.906494245</v>
      </c>
      <c r="O84">
        <v>115164095.81298849</v>
      </c>
      <c r="P84">
        <v>287910239.53247124</v>
      </c>
      <c r="R84" s="3">
        <v>83</v>
      </c>
      <c r="S84" s="15">
        <v>3.3583333333333325</v>
      </c>
      <c r="T84" s="15">
        <v>2.5187499999999994</v>
      </c>
      <c r="U84" s="15">
        <v>1.6791666666666663</v>
      </c>
      <c r="W84" s="7">
        <v>57582047.906494245</v>
      </c>
      <c r="X84" s="7">
        <v>115164095.81298849</v>
      </c>
      <c r="Y84" s="7">
        <v>287910239.53247124</v>
      </c>
      <c r="Z84" s="7"/>
      <c r="AA84" s="17">
        <v>83</v>
      </c>
      <c r="AB84" s="18">
        <f t="shared" si="11"/>
        <v>57.582047906494246</v>
      </c>
      <c r="AC84" s="18">
        <f t="shared" si="12"/>
        <v>115.16409581298849</v>
      </c>
      <c r="AD84" s="18">
        <f t="shared" si="13"/>
        <v>287.91023953247122</v>
      </c>
    </row>
    <row r="85" spans="1:30" x14ac:dyDescent="0.25">
      <c r="A85" s="3">
        <v>84</v>
      </c>
      <c r="B85" s="12" t="s">
        <v>167</v>
      </c>
      <c r="C85" s="12" t="s">
        <v>168</v>
      </c>
      <c r="D85" s="12" t="s">
        <v>167</v>
      </c>
      <c r="E85" s="12" t="s">
        <v>167</v>
      </c>
      <c r="F85" s="12" t="s">
        <v>167</v>
      </c>
      <c r="G85" s="12" t="s">
        <v>167</v>
      </c>
      <c r="H85" s="3" t="str">
        <f t="shared" si="14"/>
        <v>(842)</v>
      </c>
      <c r="I85" s="3" t="str">
        <f t="shared" si="15"/>
        <v>(84</v>
      </c>
      <c r="J85" s="3" t="str">
        <f t="shared" si="9"/>
        <v>2)</v>
      </c>
      <c r="K85" s="3" t="str">
        <f t="shared" si="10"/>
        <v>(84,2)</v>
      </c>
      <c r="N85">
        <v>22080415.449960183</v>
      </c>
      <c r="O85">
        <v>44160830.899920367</v>
      </c>
      <c r="P85">
        <v>110402077.24980092</v>
      </c>
      <c r="R85" s="3">
        <v>84</v>
      </c>
      <c r="S85" s="15">
        <v>2</v>
      </c>
      <c r="T85" s="15">
        <v>1.5</v>
      </c>
      <c r="U85" s="15">
        <v>1</v>
      </c>
      <c r="W85" s="7">
        <v>22080415.449960183</v>
      </c>
      <c r="X85" s="7">
        <v>44160830.899920367</v>
      </c>
      <c r="Y85" s="7">
        <v>110402077.24980092</v>
      </c>
      <c r="Z85" s="7"/>
      <c r="AA85" s="17">
        <v>84</v>
      </c>
      <c r="AB85" s="18">
        <f t="shared" si="11"/>
        <v>22.080415449960185</v>
      </c>
      <c r="AC85" s="18">
        <f t="shared" si="12"/>
        <v>44.16083089992037</v>
      </c>
      <c r="AD85" s="18">
        <f t="shared" si="13"/>
        <v>110.40207724980093</v>
      </c>
    </row>
    <row r="86" spans="1:30" x14ac:dyDescent="0.25">
      <c r="A86" s="3">
        <v>85</v>
      </c>
      <c r="B86" s="12" t="s">
        <v>167</v>
      </c>
      <c r="C86" s="12" t="s">
        <v>167</v>
      </c>
      <c r="D86" s="12" t="s">
        <v>167</v>
      </c>
      <c r="E86" s="12" t="s">
        <v>168</v>
      </c>
      <c r="F86" s="12" t="s">
        <v>167</v>
      </c>
      <c r="G86" s="12" t="s">
        <v>167</v>
      </c>
      <c r="H86" s="3" t="str">
        <f t="shared" si="14"/>
        <v>(854)</v>
      </c>
      <c r="I86" s="3" t="str">
        <f t="shared" si="15"/>
        <v>(85</v>
      </c>
      <c r="J86" s="3" t="str">
        <f t="shared" si="9"/>
        <v>4)</v>
      </c>
      <c r="K86" s="3" t="str">
        <f t="shared" si="10"/>
        <v>(85,4)</v>
      </c>
      <c r="N86">
        <v>519178514.06816965</v>
      </c>
      <c r="O86">
        <v>1038357028.1363393</v>
      </c>
      <c r="P86">
        <v>2595892570.3408484</v>
      </c>
      <c r="R86" s="3">
        <v>85</v>
      </c>
      <c r="S86" s="15">
        <v>2</v>
      </c>
      <c r="T86" s="15">
        <v>1.5</v>
      </c>
      <c r="U86" s="15">
        <v>1</v>
      </c>
      <c r="W86" s="7">
        <v>519178514.06816965</v>
      </c>
      <c r="X86" s="7">
        <v>1038357028.1363393</v>
      </c>
      <c r="Y86" s="7">
        <v>2595892570.3408484</v>
      </c>
      <c r="Z86" s="7"/>
      <c r="AA86" s="17">
        <v>85</v>
      </c>
      <c r="AB86" s="18">
        <f t="shared" si="11"/>
        <v>519.17851406816965</v>
      </c>
      <c r="AC86" s="18">
        <f t="shared" si="12"/>
        <v>1038.3570281363393</v>
      </c>
      <c r="AD86" s="18">
        <f t="shared" si="13"/>
        <v>2595.8925703408486</v>
      </c>
    </row>
    <row r="87" spans="1:30" x14ac:dyDescent="0.25">
      <c r="A87" s="3">
        <v>86</v>
      </c>
      <c r="B87" s="12" t="s">
        <v>167</v>
      </c>
      <c r="C87" s="12" t="s">
        <v>167</v>
      </c>
      <c r="D87" s="12" t="s">
        <v>167</v>
      </c>
      <c r="E87" s="12" t="s">
        <v>167</v>
      </c>
      <c r="F87" s="12" t="s">
        <v>167</v>
      </c>
      <c r="G87" s="12" t="s">
        <v>168</v>
      </c>
      <c r="H87" s="3" t="str">
        <f t="shared" si="14"/>
        <v>(866)</v>
      </c>
      <c r="I87" s="3" t="str">
        <f t="shared" si="15"/>
        <v>(86</v>
      </c>
      <c r="J87" s="3" t="str">
        <f t="shared" si="9"/>
        <v>6)</v>
      </c>
      <c r="K87" s="3" t="str">
        <f t="shared" si="10"/>
        <v>(86,6)</v>
      </c>
      <c r="N87">
        <v>78151514.069767445</v>
      </c>
      <c r="O87">
        <v>156303028.13953489</v>
      </c>
      <c r="P87">
        <v>390757570.3488372</v>
      </c>
      <c r="R87" s="3">
        <v>86</v>
      </c>
      <c r="S87" s="15">
        <v>3.62666666666667</v>
      </c>
      <c r="T87" s="15">
        <v>2.7200000000000024</v>
      </c>
      <c r="U87" s="15">
        <v>1.813333333333335</v>
      </c>
      <c r="W87" s="7">
        <v>78151514.069767445</v>
      </c>
      <c r="X87" s="7">
        <v>156303028.13953489</v>
      </c>
      <c r="Y87" s="7">
        <v>390757570.3488372</v>
      </c>
      <c r="Z87" s="7"/>
      <c r="AA87" s="17">
        <v>86</v>
      </c>
      <c r="AB87" s="18">
        <f t="shared" si="11"/>
        <v>78.151514069767444</v>
      </c>
      <c r="AC87" s="18">
        <f t="shared" si="12"/>
        <v>156.30302813953489</v>
      </c>
      <c r="AD87" s="18">
        <f t="shared" si="13"/>
        <v>390.75757034883719</v>
      </c>
    </row>
    <row r="88" spans="1:30" x14ac:dyDescent="0.25">
      <c r="A88" s="3">
        <v>87</v>
      </c>
      <c r="B88" s="12" t="s">
        <v>168</v>
      </c>
      <c r="C88" s="12" t="s">
        <v>167</v>
      </c>
      <c r="D88" s="12" t="s">
        <v>167</v>
      </c>
      <c r="E88" s="12" t="s">
        <v>167</v>
      </c>
      <c r="F88" s="12" t="s">
        <v>167</v>
      </c>
      <c r="G88" s="12" t="s">
        <v>167</v>
      </c>
      <c r="H88" s="3" t="str">
        <f t="shared" si="14"/>
        <v>(871)</v>
      </c>
      <c r="I88" s="3" t="str">
        <f t="shared" si="15"/>
        <v>(87</v>
      </c>
      <c r="J88" s="3" t="str">
        <f t="shared" si="9"/>
        <v>1)</v>
      </c>
      <c r="K88" s="3" t="str">
        <f t="shared" si="10"/>
        <v>(87,1)</v>
      </c>
      <c r="N88">
        <v>325000000</v>
      </c>
      <c r="O88">
        <v>650000000</v>
      </c>
      <c r="P88">
        <v>1625000000</v>
      </c>
      <c r="R88" s="3">
        <v>87</v>
      </c>
      <c r="S88" s="15">
        <v>2.95</v>
      </c>
      <c r="T88" s="15">
        <v>2.2125000000000004</v>
      </c>
      <c r="U88" s="15">
        <v>1.4750000000000001</v>
      </c>
      <c r="W88" s="7">
        <v>325000000</v>
      </c>
      <c r="X88" s="7">
        <v>650000000</v>
      </c>
      <c r="Y88" s="7">
        <v>1625000000</v>
      </c>
      <c r="Z88" s="7"/>
      <c r="AA88" s="17">
        <v>87</v>
      </c>
      <c r="AB88" s="18">
        <f t="shared" si="11"/>
        <v>325</v>
      </c>
      <c r="AC88" s="18">
        <f t="shared" si="12"/>
        <v>650</v>
      </c>
      <c r="AD88" s="18">
        <f t="shared" si="13"/>
        <v>1625</v>
      </c>
    </row>
    <row r="89" spans="1:30" x14ac:dyDescent="0.25">
      <c r="A89" s="3">
        <v>88</v>
      </c>
      <c r="B89" s="12" t="s">
        <v>167</v>
      </c>
      <c r="C89" s="12" t="s">
        <v>167</v>
      </c>
      <c r="D89" s="12" t="s">
        <v>167</v>
      </c>
      <c r="E89" s="12" t="s">
        <v>167</v>
      </c>
      <c r="F89" s="12" t="s">
        <v>167</v>
      </c>
      <c r="G89" s="12" t="s">
        <v>168</v>
      </c>
      <c r="H89" s="3" t="str">
        <f t="shared" si="14"/>
        <v>(886)</v>
      </c>
      <c r="I89" s="3" t="str">
        <f t="shared" si="15"/>
        <v>(88</v>
      </c>
      <c r="J89" s="3" t="str">
        <f t="shared" si="9"/>
        <v>6)</v>
      </c>
      <c r="K89" s="3" t="str">
        <f t="shared" si="10"/>
        <v>(88,6)</v>
      </c>
      <c r="N89">
        <v>65565348.882973768</v>
      </c>
      <c r="O89">
        <v>131130697.76594754</v>
      </c>
      <c r="P89">
        <v>327826744.41486883</v>
      </c>
      <c r="R89" s="3">
        <v>88</v>
      </c>
      <c r="S89" s="15">
        <v>2</v>
      </c>
      <c r="T89" s="15">
        <v>1.5</v>
      </c>
      <c r="U89" s="15">
        <v>1</v>
      </c>
      <c r="W89" s="7">
        <v>65565348.882973768</v>
      </c>
      <c r="X89" s="7">
        <v>131130697.76594754</v>
      </c>
      <c r="Y89" s="7">
        <v>327826744.41486883</v>
      </c>
      <c r="Z89" s="7"/>
      <c r="AA89" s="17">
        <v>88</v>
      </c>
      <c r="AB89" s="18">
        <f t="shared" si="11"/>
        <v>65.565348882973765</v>
      </c>
      <c r="AC89" s="18">
        <f t="shared" si="12"/>
        <v>131.13069776594753</v>
      </c>
      <c r="AD89" s="18">
        <f t="shared" si="13"/>
        <v>327.82674441486881</v>
      </c>
    </row>
    <row r="90" spans="1:30" x14ac:dyDescent="0.25">
      <c r="A90" s="3">
        <v>89</v>
      </c>
      <c r="B90" s="12" t="s">
        <v>167</v>
      </c>
      <c r="C90" s="12" t="s">
        <v>167</v>
      </c>
      <c r="D90" s="12" t="s">
        <v>167</v>
      </c>
      <c r="E90" s="12" t="s">
        <v>167</v>
      </c>
      <c r="F90" s="12" t="s">
        <v>168</v>
      </c>
      <c r="G90" s="12" t="s">
        <v>167</v>
      </c>
      <c r="H90" s="3" t="str">
        <f t="shared" si="14"/>
        <v>(895)</v>
      </c>
      <c r="I90" s="3" t="str">
        <f t="shared" si="15"/>
        <v>(89</v>
      </c>
      <c r="J90" s="3" t="str">
        <f t="shared" si="9"/>
        <v>5)</v>
      </c>
      <c r="K90" s="3" t="str">
        <f t="shared" si="10"/>
        <v>(89,5)</v>
      </c>
      <c r="N90">
        <v>96471740.870013237</v>
      </c>
      <c r="O90">
        <v>192943481.74002647</v>
      </c>
      <c r="P90">
        <v>482358704.35006618</v>
      </c>
      <c r="R90" s="3">
        <v>89</v>
      </c>
      <c r="S90" s="15">
        <v>3.375</v>
      </c>
      <c r="T90" s="15">
        <v>2.53125</v>
      </c>
      <c r="U90" s="15">
        <v>1.6875</v>
      </c>
      <c r="W90" s="7">
        <v>96471740.870013237</v>
      </c>
      <c r="X90" s="7">
        <v>192943481.74002647</v>
      </c>
      <c r="Y90" s="7">
        <v>482358704.35006618</v>
      </c>
      <c r="Z90" s="7"/>
      <c r="AA90" s="17">
        <v>89</v>
      </c>
      <c r="AB90" s="18">
        <f t="shared" si="11"/>
        <v>96.471740870013235</v>
      </c>
      <c r="AC90" s="18">
        <f t="shared" si="12"/>
        <v>192.94348174002647</v>
      </c>
      <c r="AD90" s="18">
        <f t="shared" si="13"/>
        <v>482.3587043500662</v>
      </c>
    </row>
    <row r="91" spans="1:30" x14ac:dyDescent="0.25">
      <c r="A91" s="3">
        <v>90</v>
      </c>
      <c r="B91" s="12" t="s">
        <v>167</v>
      </c>
      <c r="C91" s="12" t="s">
        <v>167</v>
      </c>
      <c r="D91" s="12" t="s">
        <v>168</v>
      </c>
      <c r="E91" s="12" t="s">
        <v>167</v>
      </c>
      <c r="F91" s="12" t="s">
        <v>167</v>
      </c>
      <c r="G91" s="12" t="s">
        <v>167</v>
      </c>
      <c r="H91" s="3" t="str">
        <f t="shared" si="14"/>
        <v>(903)</v>
      </c>
      <c r="I91" s="3" t="str">
        <f t="shared" si="15"/>
        <v>(90</v>
      </c>
      <c r="J91" s="3" t="str">
        <f t="shared" si="9"/>
        <v>3)</v>
      </c>
      <c r="K91" s="3" t="str">
        <f t="shared" si="10"/>
        <v>(90,3)</v>
      </c>
      <c r="N91">
        <v>56278042.050253212</v>
      </c>
      <c r="O91">
        <v>112556084.10050642</v>
      </c>
      <c r="P91">
        <v>281390210.25126606</v>
      </c>
      <c r="R91" s="3">
        <v>90</v>
      </c>
      <c r="S91" s="15">
        <v>3.7583333333333351</v>
      </c>
      <c r="T91" s="15">
        <v>2.8187500000000014</v>
      </c>
      <c r="U91" s="15">
        <v>1.8791666666666675</v>
      </c>
      <c r="W91" s="7">
        <v>56278042.050253212</v>
      </c>
      <c r="X91" s="7">
        <v>112556084.10050642</v>
      </c>
      <c r="Y91" s="7">
        <v>281390210.25126606</v>
      </c>
      <c r="Z91" s="7"/>
      <c r="AA91" s="17">
        <v>90</v>
      </c>
      <c r="AB91" s="18">
        <f t="shared" si="11"/>
        <v>56.278042050253212</v>
      </c>
      <c r="AC91" s="18">
        <f t="shared" si="12"/>
        <v>112.55608410050642</v>
      </c>
      <c r="AD91" s="18">
        <f t="shared" si="13"/>
        <v>281.39021025126607</v>
      </c>
    </row>
    <row r="92" spans="1:30" x14ac:dyDescent="0.25">
      <c r="A92" s="3">
        <v>91</v>
      </c>
      <c r="B92" s="12" t="s">
        <v>167</v>
      </c>
      <c r="C92" s="12" t="s">
        <v>167</v>
      </c>
      <c r="D92" s="12" t="s">
        <v>167</v>
      </c>
      <c r="E92" s="12" t="s">
        <v>167</v>
      </c>
      <c r="F92" s="12" t="s">
        <v>167</v>
      </c>
      <c r="G92" s="12" t="s">
        <v>168</v>
      </c>
      <c r="H92" s="3" t="str">
        <f t="shared" si="14"/>
        <v>(916)</v>
      </c>
      <c r="I92" s="3" t="str">
        <f t="shared" si="15"/>
        <v>(91</v>
      </c>
      <c r="J92" s="3" t="str">
        <f t="shared" si="9"/>
        <v>6)</v>
      </c>
      <c r="K92" s="3" t="str">
        <f t="shared" si="10"/>
        <v>(91,6)</v>
      </c>
      <c r="N92">
        <v>37037092.138288401</v>
      </c>
      <c r="O92">
        <v>74074184.276576802</v>
      </c>
      <c r="P92">
        <v>185185460.69144201</v>
      </c>
      <c r="R92" s="3">
        <v>91</v>
      </c>
      <c r="S92" s="15">
        <v>3.4583333333333326</v>
      </c>
      <c r="T92" s="15">
        <v>2.5937499999999996</v>
      </c>
      <c r="U92" s="15">
        <v>1.7291666666666663</v>
      </c>
      <c r="W92" s="7">
        <v>37037092.138288401</v>
      </c>
      <c r="X92" s="7">
        <v>74074184.276576802</v>
      </c>
      <c r="Y92" s="7">
        <v>185185460.69144201</v>
      </c>
      <c r="Z92" s="7"/>
      <c r="AA92" s="17">
        <v>91</v>
      </c>
      <c r="AB92" s="18">
        <f t="shared" si="11"/>
        <v>37.037092138288401</v>
      </c>
      <c r="AC92" s="18">
        <f t="shared" si="12"/>
        <v>74.074184276576801</v>
      </c>
      <c r="AD92" s="18">
        <f t="shared" si="13"/>
        <v>185.18546069144202</v>
      </c>
    </row>
    <row r="93" spans="1:30" x14ac:dyDescent="0.25">
      <c r="A93" s="3">
        <v>92</v>
      </c>
      <c r="B93" s="12" t="s">
        <v>167</v>
      </c>
      <c r="C93" s="12" t="s">
        <v>167</v>
      </c>
      <c r="D93" s="12" t="s">
        <v>167</v>
      </c>
      <c r="E93" s="12" t="s">
        <v>167</v>
      </c>
      <c r="F93" s="12" t="s">
        <v>167</v>
      </c>
      <c r="G93" s="12" t="s">
        <v>168</v>
      </c>
      <c r="H93" s="3" t="str">
        <f t="shared" si="14"/>
        <v>(926)</v>
      </c>
      <c r="I93" s="3" t="str">
        <f t="shared" si="15"/>
        <v>(92</v>
      </c>
      <c r="J93" s="3" t="str">
        <f t="shared" si="9"/>
        <v>6)</v>
      </c>
      <c r="K93" s="3" t="str">
        <f t="shared" si="10"/>
        <v>(92,6)</v>
      </c>
      <c r="N93">
        <v>2609016573.2689214</v>
      </c>
      <c r="O93">
        <v>5218033146.5378428</v>
      </c>
      <c r="P93">
        <v>13045082866.344606</v>
      </c>
      <c r="R93" s="3">
        <v>92</v>
      </c>
      <c r="S93" s="15">
        <v>3.5750000000000002</v>
      </c>
      <c r="T93" s="15">
        <v>2.6812500000000004</v>
      </c>
      <c r="U93" s="15">
        <v>1.7875000000000001</v>
      </c>
      <c r="W93" s="7">
        <v>2609016573.2689214</v>
      </c>
      <c r="X93" s="7">
        <v>5218033146.5378428</v>
      </c>
      <c r="Y93" s="7">
        <v>13045082866.344606</v>
      </c>
      <c r="Z93" s="7"/>
      <c r="AA93" s="17">
        <v>92</v>
      </c>
      <c r="AB93" s="18">
        <f t="shared" si="11"/>
        <v>2609.0165732689215</v>
      </c>
      <c r="AC93" s="18">
        <f t="shared" si="12"/>
        <v>5218.0331465378431</v>
      </c>
      <c r="AD93" s="18">
        <f t="shared" si="13"/>
        <v>13045.082866344606</v>
      </c>
    </row>
    <row r="94" spans="1:30" x14ac:dyDescent="0.25">
      <c r="A94" s="3">
        <v>93</v>
      </c>
      <c r="B94" s="12" t="s">
        <v>167</v>
      </c>
      <c r="C94" s="12" t="s">
        <v>167</v>
      </c>
      <c r="D94" s="12" t="s">
        <v>167</v>
      </c>
      <c r="E94" s="12" t="s">
        <v>167</v>
      </c>
      <c r="F94" s="12" t="s">
        <v>168</v>
      </c>
      <c r="G94" s="12" t="s">
        <v>167</v>
      </c>
      <c r="H94" s="3" t="str">
        <f t="shared" si="14"/>
        <v>(935)</v>
      </c>
      <c r="I94" s="3" t="str">
        <f t="shared" si="15"/>
        <v>(93</v>
      </c>
      <c r="J94" s="3" t="str">
        <f t="shared" si="9"/>
        <v>5)</v>
      </c>
      <c r="K94" s="3" t="str">
        <f t="shared" si="10"/>
        <v>(93,5)</v>
      </c>
      <c r="N94">
        <v>1161433905.5528011</v>
      </c>
      <c r="O94">
        <v>2322867811.1056023</v>
      </c>
      <c r="P94">
        <v>5807169527.7640066</v>
      </c>
      <c r="R94" s="3">
        <v>93</v>
      </c>
      <c r="S94" s="15">
        <v>3.0666666666666651</v>
      </c>
      <c r="T94" s="15">
        <v>2.2999999999999989</v>
      </c>
      <c r="U94" s="15">
        <v>1.5333333333333325</v>
      </c>
      <c r="W94" s="7">
        <v>1161433905.5528011</v>
      </c>
      <c r="X94" s="7">
        <v>2322867811.1056023</v>
      </c>
      <c r="Y94" s="7">
        <v>5807169527.7640066</v>
      </c>
      <c r="Z94" s="7"/>
      <c r="AA94" s="17">
        <v>93</v>
      </c>
      <c r="AB94" s="18">
        <f t="shared" si="11"/>
        <v>1161.4339055528012</v>
      </c>
      <c r="AC94" s="18">
        <f t="shared" si="12"/>
        <v>2322.8678111056024</v>
      </c>
      <c r="AD94" s="18">
        <f t="shared" si="13"/>
        <v>5807.1695277640065</v>
      </c>
    </row>
    <row r="95" spans="1:30" x14ac:dyDescent="0.25">
      <c r="A95" s="3">
        <v>94</v>
      </c>
      <c r="B95" s="12" t="s">
        <v>168</v>
      </c>
      <c r="C95" s="12" t="s">
        <v>167</v>
      </c>
      <c r="D95" s="12" t="s">
        <v>167</v>
      </c>
      <c r="E95" s="12" t="s">
        <v>167</v>
      </c>
      <c r="F95" s="12" t="s">
        <v>167</v>
      </c>
      <c r="G95" s="12" t="s">
        <v>167</v>
      </c>
      <c r="H95" s="3" t="str">
        <f t="shared" si="14"/>
        <v>(941)</v>
      </c>
      <c r="I95" s="3" t="str">
        <f t="shared" si="15"/>
        <v>(94</v>
      </c>
      <c r="J95" s="3" t="str">
        <f t="shared" si="9"/>
        <v>1)</v>
      </c>
      <c r="K95" s="3" t="str">
        <f t="shared" si="10"/>
        <v>(94,1)</v>
      </c>
      <c r="N95">
        <v>1235217</v>
      </c>
      <c r="O95">
        <v>2470434</v>
      </c>
      <c r="P95">
        <v>6176085</v>
      </c>
      <c r="R95" s="3">
        <v>94</v>
      </c>
      <c r="S95" s="15">
        <v>2</v>
      </c>
      <c r="T95" s="15">
        <v>1.5</v>
      </c>
      <c r="U95" s="15">
        <v>1</v>
      </c>
      <c r="W95" s="7">
        <v>1235217</v>
      </c>
      <c r="X95" s="7">
        <v>2470434</v>
      </c>
      <c r="Y95" s="7">
        <v>6176085</v>
      </c>
      <c r="Z95" s="7"/>
      <c r="AA95" s="17">
        <v>94</v>
      </c>
      <c r="AB95" s="18">
        <f t="shared" si="11"/>
        <v>1.235217</v>
      </c>
      <c r="AC95" s="18">
        <f t="shared" si="12"/>
        <v>2.470434</v>
      </c>
      <c r="AD95" s="18">
        <f t="shared" si="13"/>
        <v>6.1760849999999996</v>
      </c>
    </row>
    <row r="96" spans="1:30" x14ac:dyDescent="0.25">
      <c r="A96" s="3">
        <v>95</v>
      </c>
      <c r="B96" s="12" t="s">
        <v>167</v>
      </c>
      <c r="C96" s="12" t="s">
        <v>167</v>
      </c>
      <c r="D96" s="12" t="s">
        <v>168</v>
      </c>
      <c r="E96" s="12" t="s">
        <v>167</v>
      </c>
      <c r="F96" s="12" t="s">
        <v>167</v>
      </c>
      <c r="G96" s="12" t="s">
        <v>167</v>
      </c>
      <c r="H96" s="3" t="str">
        <f t="shared" si="14"/>
        <v>(953)</v>
      </c>
      <c r="I96" s="3" t="str">
        <f t="shared" si="15"/>
        <v>(95</v>
      </c>
      <c r="J96" s="3" t="str">
        <f t="shared" si="9"/>
        <v>3)</v>
      </c>
      <c r="K96" s="3" t="str">
        <f t="shared" si="10"/>
        <v>(95,3)</v>
      </c>
      <c r="N96">
        <v>213240500</v>
      </c>
      <c r="O96">
        <v>426481000</v>
      </c>
      <c r="P96">
        <v>1066202500</v>
      </c>
      <c r="R96" s="3">
        <v>95</v>
      </c>
      <c r="S96" s="15">
        <v>2</v>
      </c>
      <c r="T96" s="15">
        <v>1.5</v>
      </c>
      <c r="U96" s="15">
        <v>1</v>
      </c>
      <c r="W96" s="7">
        <v>213240500</v>
      </c>
      <c r="X96" s="7">
        <v>426481000</v>
      </c>
      <c r="Y96" s="7">
        <v>1066202500</v>
      </c>
      <c r="Z96" s="7"/>
      <c r="AA96" s="17">
        <v>95</v>
      </c>
      <c r="AB96" s="18">
        <f t="shared" si="11"/>
        <v>213.2405</v>
      </c>
      <c r="AC96" s="18">
        <f t="shared" si="12"/>
        <v>426.48099999999999</v>
      </c>
      <c r="AD96" s="18">
        <f t="shared" si="13"/>
        <v>1066.2025000000001</v>
      </c>
    </row>
    <row r="97" spans="1:30" x14ac:dyDescent="0.25">
      <c r="A97" s="3">
        <v>96</v>
      </c>
      <c r="B97" s="12" t="s">
        <v>168</v>
      </c>
      <c r="C97" s="12" t="s">
        <v>167</v>
      </c>
      <c r="D97" s="12" t="s">
        <v>167</v>
      </c>
      <c r="E97" s="12" t="s">
        <v>167</v>
      </c>
      <c r="F97" s="12" t="s">
        <v>167</v>
      </c>
      <c r="G97" s="12" t="s">
        <v>167</v>
      </c>
      <c r="H97" s="3" t="str">
        <f t="shared" si="14"/>
        <v>(961)</v>
      </c>
      <c r="I97" s="3" t="str">
        <f t="shared" si="15"/>
        <v>(96</v>
      </c>
      <c r="J97" s="3" t="str">
        <f t="shared" si="9"/>
        <v>1)</v>
      </c>
      <c r="K97" s="3" t="str">
        <f t="shared" si="10"/>
        <v>(96,1)</v>
      </c>
      <c r="N97">
        <v>76446870.126977056</v>
      </c>
      <c r="O97">
        <v>152893740.25395411</v>
      </c>
      <c r="P97">
        <v>382234350.63488531</v>
      </c>
      <c r="R97" s="3">
        <v>96</v>
      </c>
      <c r="S97" s="15">
        <v>3.25</v>
      </c>
      <c r="T97" s="15">
        <v>2.4375</v>
      </c>
      <c r="U97" s="15">
        <v>1.625</v>
      </c>
      <c r="W97" s="7">
        <v>76446870.126977056</v>
      </c>
      <c r="X97" s="7">
        <v>152893740.25395411</v>
      </c>
      <c r="Y97" s="7">
        <v>382234350.63488531</v>
      </c>
      <c r="Z97" s="7"/>
      <c r="AA97" s="17">
        <v>96</v>
      </c>
      <c r="AB97" s="18">
        <f t="shared" si="11"/>
        <v>76.446870126977061</v>
      </c>
      <c r="AC97" s="18">
        <f t="shared" si="12"/>
        <v>152.89374025395412</v>
      </c>
      <c r="AD97" s="18">
        <f t="shared" si="13"/>
        <v>382.23435063488529</v>
      </c>
    </row>
    <row r="98" spans="1:30" x14ac:dyDescent="0.25">
      <c r="A98" s="3">
        <v>97</v>
      </c>
      <c r="B98" s="12" t="s">
        <v>167</v>
      </c>
      <c r="C98" s="12" t="s">
        <v>167</v>
      </c>
      <c r="D98" s="12" t="s">
        <v>168</v>
      </c>
      <c r="E98" s="12" t="s">
        <v>167</v>
      </c>
      <c r="F98" s="12" t="s">
        <v>167</v>
      </c>
      <c r="G98" s="12" t="s">
        <v>167</v>
      </c>
      <c r="H98" s="3" t="str">
        <f t="shared" si="14"/>
        <v>(973)</v>
      </c>
      <c r="I98" s="3" t="str">
        <f t="shared" si="15"/>
        <v>(97</v>
      </c>
      <c r="J98" s="3" t="str">
        <f t="shared" si="9"/>
        <v>3)</v>
      </c>
      <c r="K98" s="3" t="str">
        <f t="shared" si="10"/>
        <v>(97,3)</v>
      </c>
      <c r="N98">
        <v>145047058.68958735</v>
      </c>
      <c r="O98">
        <v>290094117.37917471</v>
      </c>
      <c r="P98">
        <v>725235293.44793689</v>
      </c>
      <c r="R98" s="3">
        <v>97</v>
      </c>
      <c r="S98" s="15">
        <v>2</v>
      </c>
      <c r="T98" s="15">
        <v>1.5</v>
      </c>
      <c r="U98" s="15">
        <v>1</v>
      </c>
      <c r="W98" s="7">
        <v>145047058.68958735</v>
      </c>
      <c r="X98" s="7">
        <v>290094117.37917471</v>
      </c>
      <c r="Y98" s="7">
        <v>725235293.44793689</v>
      </c>
      <c r="Z98" s="7"/>
      <c r="AA98" s="17">
        <v>97</v>
      </c>
      <c r="AB98" s="18">
        <f t="shared" si="11"/>
        <v>145.04705868958735</v>
      </c>
      <c r="AC98" s="18">
        <f t="shared" si="12"/>
        <v>290.09411737917469</v>
      </c>
      <c r="AD98" s="18">
        <f t="shared" si="13"/>
        <v>725.2352934479369</v>
      </c>
    </row>
    <row r="99" spans="1:30" x14ac:dyDescent="0.25">
      <c r="A99" s="3">
        <v>98</v>
      </c>
      <c r="B99" s="12" t="s">
        <v>167</v>
      </c>
      <c r="C99" s="12" t="s">
        <v>167</v>
      </c>
      <c r="D99" s="12" t="s">
        <v>168</v>
      </c>
      <c r="E99" s="12" t="s">
        <v>167</v>
      </c>
      <c r="F99" s="12" t="s">
        <v>167</v>
      </c>
      <c r="G99" s="12" t="s">
        <v>167</v>
      </c>
      <c r="H99" s="3" t="str">
        <f t="shared" si="14"/>
        <v>(983)</v>
      </c>
      <c r="I99" s="3" t="str">
        <f t="shared" si="15"/>
        <v>(98</v>
      </c>
      <c r="J99" s="3" t="str">
        <f t="shared" si="9"/>
        <v>3)</v>
      </c>
      <c r="K99" s="3" t="str">
        <f t="shared" si="10"/>
        <v>(98,3)</v>
      </c>
      <c r="N99">
        <v>1011749234.8718538</v>
      </c>
      <c r="O99">
        <v>2023498469.7437077</v>
      </c>
      <c r="P99">
        <v>5058746174.3592691</v>
      </c>
      <c r="R99" s="3">
        <v>98</v>
      </c>
      <c r="S99" s="15">
        <v>2</v>
      </c>
      <c r="T99" s="15">
        <v>1.5</v>
      </c>
      <c r="U99" s="15">
        <v>1</v>
      </c>
      <c r="W99" s="7">
        <v>1011749234.8718538</v>
      </c>
      <c r="X99" s="7">
        <v>2023498469.7437077</v>
      </c>
      <c r="Y99" s="7">
        <v>5058746174.3592691</v>
      </c>
      <c r="Z99" s="7"/>
      <c r="AA99" s="17">
        <v>98</v>
      </c>
      <c r="AB99" s="18">
        <f t="shared" si="11"/>
        <v>1011.7492348718538</v>
      </c>
      <c r="AC99" s="18">
        <f t="shared" si="12"/>
        <v>2023.4984697437076</v>
      </c>
      <c r="AD99" s="18">
        <f t="shared" si="13"/>
        <v>5058.7461743592694</v>
      </c>
    </row>
    <row r="100" spans="1:30" x14ac:dyDescent="0.25">
      <c r="A100" s="3">
        <v>99</v>
      </c>
      <c r="B100" s="12" t="s">
        <v>168</v>
      </c>
      <c r="C100" s="12" t="s">
        <v>167</v>
      </c>
      <c r="D100" s="12" t="s">
        <v>167</v>
      </c>
      <c r="E100" s="12" t="s">
        <v>167</v>
      </c>
      <c r="F100" s="12" t="s">
        <v>167</v>
      </c>
      <c r="G100" s="12" t="s">
        <v>167</v>
      </c>
      <c r="H100" s="3" t="str">
        <f t="shared" si="14"/>
        <v>(991)</v>
      </c>
      <c r="I100" s="3" t="str">
        <f t="shared" si="15"/>
        <v>(99</v>
      </c>
      <c r="J100" s="3" t="str">
        <f t="shared" si="9"/>
        <v>1)</v>
      </c>
      <c r="K100" s="3" t="str">
        <f t="shared" si="10"/>
        <v>(99,1)</v>
      </c>
      <c r="N100">
        <v>1360332774.4297488</v>
      </c>
      <c r="O100">
        <v>2720665548.8594975</v>
      </c>
      <c r="P100">
        <v>6801663872.1487446</v>
      </c>
      <c r="R100" s="3">
        <v>99</v>
      </c>
      <c r="S100" s="15">
        <v>2</v>
      </c>
      <c r="T100" s="15">
        <v>1.5</v>
      </c>
      <c r="U100" s="15">
        <v>1</v>
      </c>
      <c r="W100" s="7">
        <v>1360332774.4297488</v>
      </c>
      <c r="X100" s="7">
        <v>2720665548.8594975</v>
      </c>
      <c r="Y100" s="7">
        <v>6801663872.1487446</v>
      </c>
      <c r="Z100" s="7"/>
      <c r="AA100" s="17">
        <v>99</v>
      </c>
      <c r="AB100" s="18">
        <f t="shared" si="11"/>
        <v>1360.3327744297487</v>
      </c>
      <c r="AC100" s="18">
        <f t="shared" si="12"/>
        <v>2720.6655488594974</v>
      </c>
      <c r="AD100" s="18">
        <f t="shared" si="13"/>
        <v>6801.6638721487443</v>
      </c>
    </row>
    <row r="101" spans="1:30" x14ac:dyDescent="0.25">
      <c r="A101" s="3">
        <v>100</v>
      </c>
      <c r="B101" s="12" t="s">
        <v>167</v>
      </c>
      <c r="C101" s="12" t="s">
        <v>168</v>
      </c>
      <c r="D101" s="12" t="s">
        <v>167</v>
      </c>
      <c r="E101" s="12" t="s">
        <v>167</v>
      </c>
      <c r="F101" s="12" t="s">
        <v>167</v>
      </c>
      <c r="G101" s="12" t="s">
        <v>167</v>
      </c>
      <c r="H101" s="3" t="str">
        <f t="shared" si="14"/>
        <v>(1002)</v>
      </c>
      <c r="I101" t="str">
        <f>LEFT(H101,4)</f>
        <v>(100</v>
      </c>
      <c r="J101" s="3" t="str">
        <f t="shared" si="9"/>
        <v>2)</v>
      </c>
      <c r="K101" s="3" t="str">
        <f t="shared" si="10"/>
        <v>(100,2)</v>
      </c>
      <c r="N101">
        <v>948190810.06635702</v>
      </c>
      <c r="O101">
        <v>1896381620.132714</v>
      </c>
      <c r="P101">
        <v>4740954050.3317852</v>
      </c>
      <c r="R101" s="3">
        <v>100</v>
      </c>
      <c r="S101" s="15">
        <v>2</v>
      </c>
      <c r="T101" s="15">
        <v>1.5</v>
      </c>
      <c r="U101" s="15">
        <v>1</v>
      </c>
      <c r="W101" s="7">
        <v>948190810.06635702</v>
      </c>
      <c r="X101" s="7">
        <v>1896381620.132714</v>
      </c>
      <c r="Y101" s="7">
        <v>4740954050.3317852</v>
      </c>
      <c r="Z101" s="7"/>
      <c r="AA101" s="17">
        <v>100</v>
      </c>
      <c r="AB101" s="18">
        <f t="shared" si="11"/>
        <v>948.19081006635702</v>
      </c>
      <c r="AC101" s="18">
        <f t="shared" si="12"/>
        <v>1896.381620132714</v>
      </c>
      <c r="AD101" s="18">
        <f t="shared" si="13"/>
        <v>4740.9540503317849</v>
      </c>
    </row>
    <row r="102" spans="1:30" x14ac:dyDescent="0.25">
      <c r="A102" s="3">
        <v>101</v>
      </c>
      <c r="B102" s="12" t="s">
        <v>167</v>
      </c>
      <c r="C102" s="12" t="s">
        <v>167</v>
      </c>
      <c r="D102" s="12" t="s">
        <v>167</v>
      </c>
      <c r="E102" s="12" t="s">
        <v>167</v>
      </c>
      <c r="F102" s="12" t="s">
        <v>167</v>
      </c>
      <c r="G102" s="12" t="s">
        <v>168</v>
      </c>
      <c r="H102" s="3" t="str">
        <f t="shared" si="14"/>
        <v>(1016)</v>
      </c>
      <c r="I102" s="3" t="str">
        <f t="shared" ref="I102:I139" si="16">LEFT(H102,4)</f>
        <v>(101</v>
      </c>
      <c r="J102" s="3" t="str">
        <f t="shared" si="9"/>
        <v>6)</v>
      </c>
      <c r="K102" s="3" t="str">
        <f t="shared" si="10"/>
        <v>(101,6)</v>
      </c>
      <c r="N102">
        <v>37606308.953146748</v>
      </c>
      <c r="O102">
        <v>75212617.906293496</v>
      </c>
      <c r="P102">
        <v>188031544.76573372</v>
      </c>
      <c r="R102" s="3">
        <v>101</v>
      </c>
      <c r="S102" s="15">
        <v>3.9249999999999998</v>
      </c>
      <c r="T102" s="15">
        <v>2.9437499999999996</v>
      </c>
      <c r="U102" s="15">
        <v>1.9624999999999999</v>
      </c>
      <c r="W102" s="7">
        <v>37606308.953146748</v>
      </c>
      <c r="X102" s="7">
        <v>75212617.906293496</v>
      </c>
      <c r="Y102" s="7">
        <v>188031544.76573372</v>
      </c>
      <c r="Z102" s="7"/>
      <c r="AA102" s="17">
        <v>101</v>
      </c>
      <c r="AB102" s="18">
        <f t="shared" si="11"/>
        <v>37.606308953146751</v>
      </c>
      <c r="AC102" s="18">
        <f t="shared" si="12"/>
        <v>75.212617906293502</v>
      </c>
      <c r="AD102" s="18">
        <f t="shared" si="13"/>
        <v>188.03154476573371</v>
      </c>
    </row>
    <row r="103" spans="1:30" x14ac:dyDescent="0.25">
      <c r="A103" s="3">
        <v>102</v>
      </c>
      <c r="B103" s="12" t="s">
        <v>168</v>
      </c>
      <c r="C103" s="12" t="s">
        <v>167</v>
      </c>
      <c r="D103" s="12" t="s">
        <v>167</v>
      </c>
      <c r="E103" s="12" t="s">
        <v>167</v>
      </c>
      <c r="F103" s="12" t="s">
        <v>167</v>
      </c>
      <c r="G103" s="12" t="s">
        <v>167</v>
      </c>
      <c r="H103" s="3" t="str">
        <f t="shared" si="14"/>
        <v>(1021)</v>
      </c>
      <c r="I103" s="3" t="str">
        <f t="shared" si="16"/>
        <v>(102</v>
      </c>
      <c r="J103" s="3" t="str">
        <f t="shared" si="9"/>
        <v>1)</v>
      </c>
      <c r="K103" s="3" t="str">
        <f t="shared" si="10"/>
        <v>(102,1)</v>
      </c>
      <c r="N103">
        <v>4009580.2879775926</v>
      </c>
      <c r="O103">
        <v>8019160.5759551851</v>
      </c>
      <c r="P103">
        <v>20047901.439887963</v>
      </c>
      <c r="R103" s="3">
        <v>102</v>
      </c>
      <c r="S103" s="15">
        <v>4</v>
      </c>
      <c r="T103" s="15">
        <v>3</v>
      </c>
      <c r="U103" s="15">
        <v>2</v>
      </c>
      <c r="W103" s="7">
        <v>4009580.2879775926</v>
      </c>
      <c r="X103" s="7">
        <v>8019160.5759551851</v>
      </c>
      <c r="Y103" s="7">
        <v>20047901.439887963</v>
      </c>
      <c r="Z103" s="7"/>
      <c r="AA103" s="17">
        <v>102</v>
      </c>
      <c r="AB103" s="18">
        <f t="shared" si="11"/>
        <v>4.0095802879775926</v>
      </c>
      <c r="AC103" s="18">
        <f t="shared" si="12"/>
        <v>8.0191605759551852</v>
      </c>
      <c r="AD103" s="18">
        <f t="shared" si="13"/>
        <v>20.047901439887962</v>
      </c>
    </row>
    <row r="104" spans="1:30" x14ac:dyDescent="0.25">
      <c r="A104" s="3">
        <v>103</v>
      </c>
      <c r="B104" s="12" t="s">
        <v>167</v>
      </c>
      <c r="C104" s="12" t="s">
        <v>167</v>
      </c>
      <c r="D104" s="12" t="s">
        <v>167</v>
      </c>
      <c r="E104" s="12" t="s">
        <v>167</v>
      </c>
      <c r="F104" s="12" t="s">
        <v>167</v>
      </c>
      <c r="G104" s="12" t="s">
        <v>168</v>
      </c>
      <c r="H104" s="3" t="str">
        <f t="shared" si="14"/>
        <v>(1036)</v>
      </c>
      <c r="I104" s="3" t="str">
        <f t="shared" si="16"/>
        <v>(103</v>
      </c>
      <c r="J104" s="3" t="str">
        <f t="shared" si="9"/>
        <v>6)</v>
      </c>
      <c r="K104" s="3" t="str">
        <f t="shared" si="10"/>
        <v>(103,6)</v>
      </c>
      <c r="N104">
        <v>1553423.1786807009</v>
      </c>
      <c r="O104">
        <v>3106846.3573614019</v>
      </c>
      <c r="P104">
        <v>7767115.893403505</v>
      </c>
      <c r="R104" s="3">
        <v>103</v>
      </c>
      <c r="S104" s="15">
        <v>3.05</v>
      </c>
      <c r="T104" s="15">
        <v>2.2874999999999996</v>
      </c>
      <c r="U104" s="15">
        <v>1.5249999999999999</v>
      </c>
      <c r="W104" s="7">
        <v>1553423.1786807009</v>
      </c>
      <c r="X104" s="7">
        <v>3106846.3573614019</v>
      </c>
      <c r="Y104" s="7">
        <v>7767115.893403505</v>
      </c>
      <c r="Z104" s="7"/>
      <c r="AA104" s="17">
        <v>103</v>
      </c>
      <c r="AB104" s="18">
        <f t="shared" si="11"/>
        <v>1.5534231786807009</v>
      </c>
      <c r="AC104" s="18">
        <f t="shared" si="12"/>
        <v>3.1068463573614018</v>
      </c>
      <c r="AD104" s="18">
        <f t="shared" si="13"/>
        <v>7.7671158934035054</v>
      </c>
    </row>
    <row r="105" spans="1:30" x14ac:dyDescent="0.25">
      <c r="A105" s="3">
        <v>104</v>
      </c>
      <c r="B105" s="12" t="s">
        <v>167</v>
      </c>
      <c r="C105" s="12" t="s">
        <v>167</v>
      </c>
      <c r="D105" s="12" t="s">
        <v>167</v>
      </c>
      <c r="E105" s="12" t="s">
        <v>167</v>
      </c>
      <c r="F105" s="12" t="s">
        <v>167</v>
      </c>
      <c r="G105" s="12" t="s">
        <v>168</v>
      </c>
      <c r="H105" s="3" t="str">
        <f t="shared" si="14"/>
        <v>(1046)</v>
      </c>
      <c r="I105" s="3" t="str">
        <f t="shared" si="16"/>
        <v>(104</v>
      </c>
      <c r="J105" s="3" t="str">
        <f t="shared" si="9"/>
        <v>6)</v>
      </c>
      <c r="K105" s="3" t="str">
        <f t="shared" si="10"/>
        <v>(104,6)</v>
      </c>
      <c r="N105">
        <v>73958495.0429115</v>
      </c>
      <c r="O105">
        <v>147916990.085823</v>
      </c>
      <c r="P105">
        <v>369792475.21455753</v>
      </c>
      <c r="R105" s="3">
        <v>104</v>
      </c>
      <c r="S105" s="15">
        <v>3.8266666666666702</v>
      </c>
      <c r="T105" s="15">
        <v>2.8700000000000028</v>
      </c>
      <c r="U105" s="15">
        <v>1.9133333333333351</v>
      </c>
      <c r="W105" s="7">
        <v>73958495.0429115</v>
      </c>
      <c r="X105" s="7">
        <v>147916990.085823</v>
      </c>
      <c r="Y105" s="7">
        <v>369792475.21455753</v>
      </c>
      <c r="Z105" s="7"/>
      <c r="AA105" s="17">
        <v>104</v>
      </c>
      <c r="AB105" s="18">
        <f t="shared" si="11"/>
        <v>73.958495042911494</v>
      </c>
      <c r="AC105" s="18">
        <f t="shared" si="12"/>
        <v>147.91699008582299</v>
      </c>
      <c r="AD105" s="18">
        <f t="shared" si="13"/>
        <v>369.79247521455756</v>
      </c>
    </row>
    <row r="106" spans="1:30" x14ac:dyDescent="0.25">
      <c r="A106" s="3">
        <v>105</v>
      </c>
      <c r="B106" s="12" t="s">
        <v>167</v>
      </c>
      <c r="C106" s="12" t="s">
        <v>168</v>
      </c>
      <c r="D106" s="12" t="s">
        <v>167</v>
      </c>
      <c r="E106" s="12" t="s">
        <v>167</v>
      </c>
      <c r="F106" s="12" t="s">
        <v>167</v>
      </c>
      <c r="G106" s="12" t="s">
        <v>167</v>
      </c>
      <c r="H106" s="3" t="str">
        <f t="shared" si="14"/>
        <v>(1052)</v>
      </c>
      <c r="I106" s="3" t="str">
        <f t="shared" si="16"/>
        <v>(105</v>
      </c>
      <c r="J106" s="3" t="str">
        <f t="shared" si="9"/>
        <v>2)</v>
      </c>
      <c r="K106" s="3" t="str">
        <f t="shared" si="10"/>
        <v>(105,2)</v>
      </c>
      <c r="N106">
        <v>227598254.55706921</v>
      </c>
      <c r="O106">
        <v>455196509.11413842</v>
      </c>
      <c r="P106">
        <v>1137991272.785346</v>
      </c>
      <c r="R106" s="3">
        <v>105</v>
      </c>
      <c r="S106" s="15">
        <v>2</v>
      </c>
      <c r="T106" s="15">
        <v>1.5</v>
      </c>
      <c r="U106" s="15">
        <v>1</v>
      </c>
      <c r="W106" s="7">
        <v>227598254.55706921</v>
      </c>
      <c r="X106" s="7">
        <v>455196509.11413842</v>
      </c>
      <c r="Y106" s="7">
        <v>1137991272.785346</v>
      </c>
      <c r="Z106" s="7"/>
      <c r="AA106" s="17">
        <v>105</v>
      </c>
      <c r="AB106" s="18">
        <f t="shared" si="11"/>
        <v>227.59825455706923</v>
      </c>
      <c r="AC106" s="18">
        <f t="shared" si="12"/>
        <v>455.19650911413845</v>
      </c>
      <c r="AD106" s="18">
        <f t="shared" si="13"/>
        <v>1137.9912727853459</v>
      </c>
    </row>
    <row r="107" spans="1:30" x14ac:dyDescent="0.25">
      <c r="A107" s="3">
        <v>106</v>
      </c>
      <c r="B107" s="12" t="s">
        <v>167</v>
      </c>
      <c r="C107" s="12" t="s">
        <v>167</v>
      </c>
      <c r="D107" s="12" t="s">
        <v>167</v>
      </c>
      <c r="E107" s="12" t="s">
        <v>167</v>
      </c>
      <c r="F107" s="12" t="s">
        <v>167</v>
      </c>
      <c r="G107" s="12" t="s">
        <v>168</v>
      </c>
      <c r="H107" s="3" t="str">
        <f t="shared" si="14"/>
        <v>(1066)</v>
      </c>
      <c r="I107" s="3" t="str">
        <f t="shared" si="16"/>
        <v>(106</v>
      </c>
      <c r="J107" s="3" t="str">
        <f t="shared" si="9"/>
        <v>6)</v>
      </c>
      <c r="K107" s="3" t="str">
        <f t="shared" si="10"/>
        <v>(106,6)</v>
      </c>
      <c r="N107">
        <v>7216726.0718849096</v>
      </c>
      <c r="O107">
        <v>14433452.143769819</v>
      </c>
      <c r="P107">
        <v>36083630.359424554</v>
      </c>
      <c r="R107" s="3">
        <v>106</v>
      </c>
      <c r="S107" s="15">
        <v>2</v>
      </c>
      <c r="T107" s="15">
        <v>1.5</v>
      </c>
      <c r="U107" s="15">
        <v>1</v>
      </c>
      <c r="W107" s="7">
        <v>7216726.0718849096</v>
      </c>
      <c r="X107" s="7">
        <v>14433452.143769819</v>
      </c>
      <c r="Y107" s="7">
        <v>36083630.359424554</v>
      </c>
      <c r="Z107" s="7"/>
      <c r="AA107" s="17">
        <v>106</v>
      </c>
      <c r="AB107" s="18">
        <f t="shared" si="11"/>
        <v>7.21672607188491</v>
      </c>
      <c r="AC107" s="18">
        <f t="shared" si="12"/>
        <v>14.43345214376982</v>
      </c>
      <c r="AD107" s="18">
        <f t="shared" si="13"/>
        <v>36.083630359424554</v>
      </c>
    </row>
    <row r="108" spans="1:30" x14ac:dyDescent="0.25">
      <c r="A108" s="3">
        <v>107</v>
      </c>
      <c r="B108" s="12" t="s">
        <v>167</v>
      </c>
      <c r="C108" s="12" t="s">
        <v>167</v>
      </c>
      <c r="D108" s="12" t="s">
        <v>167</v>
      </c>
      <c r="E108" s="12" t="s">
        <v>167</v>
      </c>
      <c r="F108" s="12" t="s">
        <v>167</v>
      </c>
      <c r="G108" s="12" t="s">
        <v>168</v>
      </c>
      <c r="H108" s="3" t="str">
        <f t="shared" si="14"/>
        <v>(1076)</v>
      </c>
      <c r="I108" s="3" t="str">
        <f t="shared" si="16"/>
        <v>(107</v>
      </c>
      <c r="J108" s="3" t="str">
        <f t="shared" si="9"/>
        <v>6)</v>
      </c>
      <c r="K108" s="3" t="str">
        <f t="shared" si="10"/>
        <v>(107,6)</v>
      </c>
      <c r="N108">
        <v>20681403.760184649</v>
      </c>
      <c r="O108">
        <v>41362807.520369299</v>
      </c>
      <c r="P108">
        <v>103407018.80092326</v>
      </c>
      <c r="R108" s="3">
        <v>107</v>
      </c>
      <c r="S108" s="15">
        <v>3.2666666666666675</v>
      </c>
      <c r="T108" s="15">
        <v>2.4500000000000006</v>
      </c>
      <c r="U108" s="15">
        <v>1.6333333333333337</v>
      </c>
      <c r="W108" s="7">
        <v>20681403.760184649</v>
      </c>
      <c r="X108" s="7">
        <v>41362807.520369299</v>
      </c>
      <c r="Y108" s="7">
        <v>103407018.80092326</v>
      </c>
      <c r="Z108" s="7"/>
      <c r="AA108" s="17">
        <v>107</v>
      </c>
      <c r="AB108" s="18">
        <f t="shared" si="11"/>
        <v>20.681403760184651</v>
      </c>
      <c r="AC108" s="18">
        <f t="shared" si="12"/>
        <v>41.362807520369302</v>
      </c>
      <c r="AD108" s="18">
        <f t="shared" si="13"/>
        <v>103.40701880092325</v>
      </c>
    </row>
    <row r="109" spans="1:30" x14ac:dyDescent="0.25">
      <c r="A109" s="3">
        <v>108</v>
      </c>
      <c r="B109" s="12" t="s">
        <v>168</v>
      </c>
      <c r="C109" s="12" t="s">
        <v>167</v>
      </c>
      <c r="D109" s="12" t="s">
        <v>167</v>
      </c>
      <c r="E109" s="12" t="s">
        <v>167</v>
      </c>
      <c r="F109" s="12" t="s">
        <v>167</v>
      </c>
      <c r="G109" s="12" t="s">
        <v>167</v>
      </c>
      <c r="H109" s="3" t="str">
        <f t="shared" si="14"/>
        <v>(1081)</v>
      </c>
      <c r="I109" s="3" t="str">
        <f t="shared" si="16"/>
        <v>(108</v>
      </c>
      <c r="J109" s="3" t="str">
        <f t="shared" si="9"/>
        <v>1)</v>
      </c>
      <c r="K109" s="3" t="str">
        <f t="shared" si="10"/>
        <v>(108,1)</v>
      </c>
      <c r="N109">
        <v>5481984.634557182</v>
      </c>
      <c r="O109">
        <v>10963969.269114364</v>
      </c>
      <c r="P109">
        <v>27409923.172785908</v>
      </c>
      <c r="R109" s="3">
        <v>108</v>
      </c>
      <c r="S109" s="15">
        <v>2.93</v>
      </c>
      <c r="T109" s="15">
        <v>2.1975000000000002</v>
      </c>
      <c r="U109" s="15">
        <v>1.4650000000000001</v>
      </c>
      <c r="W109" s="7">
        <v>5481984.634557182</v>
      </c>
      <c r="X109" s="7">
        <v>10963969.269114364</v>
      </c>
      <c r="Y109" s="7">
        <v>27409923.172785908</v>
      </c>
      <c r="Z109" s="7"/>
      <c r="AA109" s="17">
        <v>108</v>
      </c>
      <c r="AB109" s="18">
        <f t="shared" si="11"/>
        <v>5.4819846345571817</v>
      </c>
      <c r="AC109" s="18">
        <f t="shared" si="12"/>
        <v>10.963969269114363</v>
      </c>
      <c r="AD109" s="18">
        <f t="shared" si="13"/>
        <v>27.409923172785909</v>
      </c>
    </row>
    <row r="110" spans="1:30" x14ac:dyDescent="0.25">
      <c r="A110" s="3">
        <v>109</v>
      </c>
      <c r="B110" s="12" t="s">
        <v>167</v>
      </c>
      <c r="C110" s="12" t="s">
        <v>167</v>
      </c>
      <c r="D110" s="12" t="s">
        <v>167</v>
      </c>
      <c r="E110" s="12" t="s">
        <v>167</v>
      </c>
      <c r="F110" s="12" t="s">
        <v>167</v>
      </c>
      <c r="G110" s="12" t="s">
        <v>168</v>
      </c>
      <c r="H110" s="3" t="str">
        <f t="shared" si="14"/>
        <v>(1096)</v>
      </c>
      <c r="I110" s="3" t="str">
        <f t="shared" si="16"/>
        <v>(109</v>
      </c>
      <c r="J110" s="3" t="str">
        <f t="shared" si="9"/>
        <v>6)</v>
      </c>
      <c r="K110" s="3" t="str">
        <f t="shared" si="10"/>
        <v>(109,6)</v>
      </c>
      <c r="N110">
        <v>11500000</v>
      </c>
      <c r="O110">
        <v>23000000</v>
      </c>
      <c r="P110">
        <v>57500000</v>
      </c>
      <c r="R110" s="3">
        <v>109</v>
      </c>
      <c r="S110" s="15">
        <v>2</v>
      </c>
      <c r="T110" s="15">
        <v>1.5</v>
      </c>
      <c r="U110" s="15">
        <v>1</v>
      </c>
      <c r="W110" s="7">
        <v>11500000</v>
      </c>
      <c r="X110" s="7">
        <v>23000000</v>
      </c>
      <c r="Y110" s="7">
        <v>57500000</v>
      </c>
      <c r="Z110" s="7"/>
      <c r="AA110" s="17">
        <v>109</v>
      </c>
      <c r="AB110" s="18">
        <f t="shared" si="11"/>
        <v>11.5</v>
      </c>
      <c r="AC110" s="18">
        <f t="shared" si="12"/>
        <v>23</v>
      </c>
      <c r="AD110" s="18">
        <f t="shared" si="13"/>
        <v>57.5</v>
      </c>
    </row>
    <row r="111" spans="1:30" x14ac:dyDescent="0.25">
      <c r="A111" s="3">
        <v>110</v>
      </c>
      <c r="B111" s="12" t="s">
        <v>167</v>
      </c>
      <c r="C111" s="12" t="s">
        <v>167</v>
      </c>
      <c r="D111" s="12" t="s">
        <v>167</v>
      </c>
      <c r="E111" s="12" t="s">
        <v>167</v>
      </c>
      <c r="F111" s="12" t="s">
        <v>167</v>
      </c>
      <c r="G111" s="12" t="s">
        <v>168</v>
      </c>
      <c r="H111" s="3" t="str">
        <f t="shared" si="14"/>
        <v>(1106)</v>
      </c>
      <c r="I111" s="3" t="str">
        <f t="shared" si="16"/>
        <v>(110</v>
      </c>
      <c r="J111" s="3" t="str">
        <f t="shared" si="9"/>
        <v>6)</v>
      </c>
      <c r="K111" s="3" t="str">
        <f t="shared" si="10"/>
        <v>(110,6)</v>
      </c>
      <c r="N111">
        <v>1830289566.8356826</v>
      </c>
      <c r="O111">
        <v>3660579133.6713653</v>
      </c>
      <c r="P111">
        <v>9151447834.1784134</v>
      </c>
      <c r="R111" s="3">
        <v>110</v>
      </c>
      <c r="S111" s="15">
        <v>2</v>
      </c>
      <c r="T111" s="15">
        <v>1.5</v>
      </c>
      <c r="U111" s="15">
        <v>1</v>
      </c>
      <c r="W111" s="7">
        <v>1830289566.8356826</v>
      </c>
      <c r="X111" s="7">
        <v>3660579133.6713653</v>
      </c>
      <c r="Y111" s="7">
        <v>9151447834.1784134</v>
      </c>
      <c r="Z111" s="7"/>
      <c r="AA111" s="17">
        <v>110</v>
      </c>
      <c r="AB111" s="18">
        <f t="shared" si="11"/>
        <v>1830.2895668356825</v>
      </c>
      <c r="AC111" s="18">
        <f t="shared" si="12"/>
        <v>3660.5791336713651</v>
      </c>
      <c r="AD111" s="18">
        <f t="shared" si="13"/>
        <v>9151.4478341784143</v>
      </c>
    </row>
    <row r="112" spans="1:30" x14ac:dyDescent="0.25">
      <c r="A112" s="3">
        <v>111</v>
      </c>
      <c r="B112" s="12" t="s">
        <v>167</v>
      </c>
      <c r="C112" s="12" t="s">
        <v>167</v>
      </c>
      <c r="D112" s="12" t="s">
        <v>167</v>
      </c>
      <c r="E112" s="12" t="s">
        <v>167</v>
      </c>
      <c r="F112" s="12" t="s">
        <v>167</v>
      </c>
      <c r="G112" s="12" t="s">
        <v>168</v>
      </c>
      <c r="H112" s="3" t="str">
        <f t="shared" si="14"/>
        <v>(1116)</v>
      </c>
      <c r="I112" s="3" t="str">
        <f t="shared" si="16"/>
        <v>(111</v>
      </c>
      <c r="J112" s="3" t="str">
        <f t="shared" si="9"/>
        <v>6)</v>
      </c>
      <c r="K112" s="3" t="str">
        <f t="shared" si="10"/>
        <v>(111,6)</v>
      </c>
      <c r="N112">
        <v>59022033.898305081</v>
      </c>
      <c r="O112">
        <v>118044067.79661016</v>
      </c>
      <c r="P112">
        <v>295110169.49152541</v>
      </c>
      <c r="R112" s="3">
        <v>111</v>
      </c>
      <c r="S112" s="15">
        <v>2.09</v>
      </c>
      <c r="T112" s="15">
        <v>1.5674999999999999</v>
      </c>
      <c r="U112" s="15">
        <v>1.0449999999999999</v>
      </c>
      <c r="W112" s="7">
        <v>59022033.898305081</v>
      </c>
      <c r="X112" s="7">
        <v>118044067.79661016</v>
      </c>
      <c r="Y112" s="7">
        <v>295110169.49152541</v>
      </c>
      <c r="Z112" s="7"/>
      <c r="AA112" s="17">
        <v>111</v>
      </c>
      <c r="AB112" s="18">
        <f t="shared" si="11"/>
        <v>59.022033898305082</v>
      </c>
      <c r="AC112" s="18">
        <f t="shared" si="12"/>
        <v>118.04406779661016</v>
      </c>
      <c r="AD112" s="18">
        <f t="shared" si="13"/>
        <v>295.11016949152543</v>
      </c>
    </row>
    <row r="113" spans="1:30" x14ac:dyDescent="0.25">
      <c r="A113" s="3">
        <v>112</v>
      </c>
      <c r="B113" s="12" t="s">
        <v>167</v>
      </c>
      <c r="C113" s="12" t="s">
        <v>167</v>
      </c>
      <c r="D113" s="12" t="s">
        <v>167</v>
      </c>
      <c r="E113" s="12" t="s">
        <v>167</v>
      </c>
      <c r="F113" s="12" t="s">
        <v>168</v>
      </c>
      <c r="G113" s="12" t="s">
        <v>167</v>
      </c>
      <c r="H113" s="3" t="str">
        <f t="shared" si="14"/>
        <v>(1125)</v>
      </c>
      <c r="I113" s="3" t="str">
        <f t="shared" si="16"/>
        <v>(112</v>
      </c>
      <c r="J113" s="3" t="str">
        <f t="shared" si="9"/>
        <v>5)</v>
      </c>
      <c r="K113" s="3" t="str">
        <f t="shared" si="10"/>
        <v>(112,5)</v>
      </c>
      <c r="N113">
        <v>335910076.678801</v>
      </c>
      <c r="O113">
        <v>671820153.357602</v>
      </c>
      <c r="P113">
        <v>1679550383.3940051</v>
      </c>
      <c r="R113" s="3">
        <v>112</v>
      </c>
      <c r="S113" s="15">
        <v>3.52</v>
      </c>
      <c r="T113" s="15">
        <v>2.64</v>
      </c>
      <c r="U113" s="15">
        <v>1.76</v>
      </c>
      <c r="W113" s="7">
        <v>335910076.678801</v>
      </c>
      <c r="X113" s="7">
        <v>671820153.357602</v>
      </c>
      <c r="Y113" s="7">
        <v>1679550383.3940051</v>
      </c>
      <c r="Z113" s="7"/>
      <c r="AA113" s="17">
        <v>112</v>
      </c>
      <c r="AB113" s="18">
        <f t="shared" si="11"/>
        <v>335.91007667880098</v>
      </c>
      <c r="AC113" s="18">
        <f t="shared" si="12"/>
        <v>671.82015335760195</v>
      </c>
      <c r="AD113" s="18">
        <f t="shared" si="13"/>
        <v>1679.5503833940052</v>
      </c>
    </row>
    <row r="114" spans="1:30" x14ac:dyDescent="0.25">
      <c r="A114" s="3">
        <v>113</v>
      </c>
      <c r="B114" s="12" t="s">
        <v>167</v>
      </c>
      <c r="C114" s="12" t="s">
        <v>167</v>
      </c>
      <c r="D114" s="12" t="s">
        <v>168</v>
      </c>
      <c r="E114" s="12" t="s">
        <v>167</v>
      </c>
      <c r="F114" s="12" t="s">
        <v>167</v>
      </c>
      <c r="G114" s="12" t="s">
        <v>167</v>
      </c>
      <c r="H114" s="3" t="str">
        <f t="shared" si="14"/>
        <v>(1133)</v>
      </c>
      <c r="I114" s="3" t="str">
        <f t="shared" si="16"/>
        <v>(113</v>
      </c>
      <c r="J114" s="3" t="str">
        <f t="shared" si="9"/>
        <v>3)</v>
      </c>
      <c r="K114" s="3" t="str">
        <f t="shared" si="10"/>
        <v>(113,3)</v>
      </c>
      <c r="N114">
        <v>6678820.555555555</v>
      </c>
      <c r="O114">
        <v>13357641.11111111</v>
      </c>
      <c r="P114">
        <v>33394102.777777776</v>
      </c>
      <c r="R114" s="3">
        <v>113</v>
      </c>
      <c r="S114" s="15">
        <v>3.65</v>
      </c>
      <c r="T114" s="15">
        <v>2.7374999999999998</v>
      </c>
      <c r="U114" s="15">
        <v>1.825</v>
      </c>
      <c r="W114" s="7">
        <v>6678820.555555555</v>
      </c>
      <c r="X114" s="7">
        <v>13357641.11111111</v>
      </c>
      <c r="Y114" s="7">
        <v>33394102.777777776</v>
      </c>
      <c r="Z114" s="7"/>
      <c r="AA114" s="17">
        <v>113</v>
      </c>
      <c r="AB114" s="18">
        <f t="shared" si="11"/>
        <v>6.6788205555555553</v>
      </c>
      <c r="AC114" s="18">
        <f t="shared" si="12"/>
        <v>13.357641111111111</v>
      </c>
      <c r="AD114" s="18">
        <f t="shared" si="13"/>
        <v>33.394102777777775</v>
      </c>
    </row>
    <row r="115" spans="1:30" x14ac:dyDescent="0.25">
      <c r="A115" s="3">
        <v>114</v>
      </c>
      <c r="B115" s="12" t="s">
        <v>167</v>
      </c>
      <c r="C115" s="12" t="s">
        <v>167</v>
      </c>
      <c r="D115" s="12" t="s">
        <v>168</v>
      </c>
      <c r="E115" s="12" t="s">
        <v>167</v>
      </c>
      <c r="F115" s="12" t="s">
        <v>167</v>
      </c>
      <c r="G115" s="12" t="s">
        <v>167</v>
      </c>
      <c r="H115" s="3" t="str">
        <f t="shared" si="14"/>
        <v>(1143)</v>
      </c>
      <c r="I115" s="3" t="str">
        <f t="shared" si="16"/>
        <v>(114</v>
      </c>
      <c r="J115" s="3" t="str">
        <f t="shared" si="9"/>
        <v>3)</v>
      </c>
      <c r="K115" s="3" t="str">
        <f t="shared" si="10"/>
        <v>(114,3)</v>
      </c>
      <c r="N115">
        <v>3546790.9259259258</v>
      </c>
      <c r="O115">
        <v>7093581.8518518517</v>
      </c>
      <c r="P115">
        <v>17733954.629629631</v>
      </c>
      <c r="R115" s="3">
        <v>114</v>
      </c>
      <c r="S115" s="15">
        <v>3.7249999999999996</v>
      </c>
      <c r="T115" s="15">
        <v>2.7937499999999997</v>
      </c>
      <c r="U115" s="15">
        <v>1.8624999999999998</v>
      </c>
      <c r="W115" s="7">
        <v>3546790.9259259258</v>
      </c>
      <c r="X115" s="7">
        <v>7093581.8518518517</v>
      </c>
      <c r="Y115" s="7">
        <v>17733954.629629631</v>
      </c>
      <c r="Z115" s="7"/>
      <c r="AA115" s="17">
        <v>114</v>
      </c>
      <c r="AB115" s="18">
        <f t="shared" si="11"/>
        <v>3.5467909259259258</v>
      </c>
      <c r="AC115" s="18">
        <f t="shared" si="12"/>
        <v>7.0935818518518516</v>
      </c>
      <c r="AD115" s="18">
        <f t="shared" si="13"/>
        <v>17.733954629629629</v>
      </c>
    </row>
    <row r="116" spans="1:30" x14ac:dyDescent="0.25">
      <c r="A116" s="3">
        <v>115</v>
      </c>
      <c r="B116" s="12" t="s">
        <v>167</v>
      </c>
      <c r="C116" s="12" t="s">
        <v>167</v>
      </c>
      <c r="D116" s="12" t="s">
        <v>167</v>
      </c>
      <c r="E116" s="12" t="s">
        <v>167</v>
      </c>
      <c r="F116" s="12" t="s">
        <v>167</v>
      </c>
      <c r="G116" s="12" t="s">
        <v>168</v>
      </c>
      <c r="H116" s="3" t="str">
        <f t="shared" si="14"/>
        <v>(1156)</v>
      </c>
      <c r="I116" s="3" t="str">
        <f t="shared" si="16"/>
        <v>(115</v>
      </c>
      <c r="J116" s="3" t="str">
        <f t="shared" si="9"/>
        <v>6)</v>
      </c>
      <c r="K116" s="3" t="str">
        <f t="shared" si="10"/>
        <v>(115,6)</v>
      </c>
      <c r="N116">
        <v>332829447.08435053</v>
      </c>
      <c r="O116">
        <v>665658894.16870105</v>
      </c>
      <c r="P116">
        <v>1664147235.4217527</v>
      </c>
      <c r="R116" s="3">
        <v>115</v>
      </c>
      <c r="S116" s="15">
        <v>2.36</v>
      </c>
      <c r="T116" s="15">
        <v>1.77</v>
      </c>
      <c r="U116" s="15">
        <v>1.18</v>
      </c>
      <c r="W116" s="7">
        <v>332829447.08435053</v>
      </c>
      <c r="X116" s="7">
        <v>665658894.16870105</v>
      </c>
      <c r="Y116" s="7">
        <v>1664147235.4217527</v>
      </c>
      <c r="Z116" s="7"/>
      <c r="AA116" s="17">
        <v>115</v>
      </c>
      <c r="AB116" s="18">
        <f t="shared" si="11"/>
        <v>332.82944708435053</v>
      </c>
      <c r="AC116" s="18">
        <f t="shared" si="12"/>
        <v>665.65889416870107</v>
      </c>
      <c r="AD116" s="18">
        <f t="shared" si="13"/>
        <v>1664.1472354217526</v>
      </c>
    </row>
    <row r="117" spans="1:30" x14ac:dyDescent="0.25">
      <c r="A117" s="3">
        <v>116</v>
      </c>
      <c r="B117" s="12" t="s">
        <v>167</v>
      </c>
      <c r="C117" s="12" t="s">
        <v>167</v>
      </c>
      <c r="D117" s="12" t="s">
        <v>168</v>
      </c>
      <c r="E117" s="12" t="s">
        <v>167</v>
      </c>
      <c r="F117" s="12" t="s">
        <v>167</v>
      </c>
      <c r="G117" s="12" t="s">
        <v>167</v>
      </c>
      <c r="H117" s="3" t="str">
        <f t="shared" si="14"/>
        <v>(1163)</v>
      </c>
      <c r="I117" s="3" t="str">
        <f t="shared" si="16"/>
        <v>(116</v>
      </c>
      <c r="J117" s="3" t="str">
        <f t="shared" si="9"/>
        <v>3)</v>
      </c>
      <c r="K117" s="3" t="str">
        <f t="shared" si="10"/>
        <v>(116,3)</v>
      </c>
      <c r="N117">
        <v>26493939.393939395</v>
      </c>
      <c r="O117">
        <v>52987878.787878789</v>
      </c>
      <c r="P117">
        <v>132469696.96969698</v>
      </c>
      <c r="R117" s="3">
        <v>116</v>
      </c>
      <c r="S117" s="15">
        <v>2</v>
      </c>
      <c r="T117" s="15">
        <v>1.5</v>
      </c>
      <c r="U117" s="15">
        <v>1</v>
      </c>
      <c r="W117" s="7">
        <v>26493939.393939395</v>
      </c>
      <c r="X117" s="7">
        <v>52987878.787878789</v>
      </c>
      <c r="Y117" s="7">
        <v>132469696.96969698</v>
      </c>
      <c r="Z117" s="7"/>
      <c r="AA117" s="17">
        <v>116</v>
      </c>
      <c r="AB117" s="18">
        <f t="shared" si="11"/>
        <v>26.493939393939396</v>
      </c>
      <c r="AC117" s="18">
        <f t="shared" si="12"/>
        <v>52.987878787878792</v>
      </c>
      <c r="AD117" s="18">
        <f t="shared" si="13"/>
        <v>132.469696969697</v>
      </c>
    </row>
    <row r="118" spans="1:30" x14ac:dyDescent="0.25">
      <c r="A118" s="3">
        <v>117</v>
      </c>
      <c r="B118" s="12" t="s">
        <v>167</v>
      </c>
      <c r="C118" s="12" t="s">
        <v>167</v>
      </c>
      <c r="D118" s="12" t="s">
        <v>167</v>
      </c>
      <c r="E118" s="12" t="s">
        <v>167</v>
      </c>
      <c r="F118" s="12" t="s">
        <v>167</v>
      </c>
      <c r="G118" s="12" t="s">
        <v>168</v>
      </c>
      <c r="H118" s="3" t="str">
        <f t="shared" si="14"/>
        <v>(1176)</v>
      </c>
      <c r="I118" s="3" t="str">
        <f t="shared" si="16"/>
        <v>(117</v>
      </c>
      <c r="J118" s="3" t="str">
        <f t="shared" si="9"/>
        <v>6)</v>
      </c>
      <c r="K118" s="3" t="str">
        <f t="shared" si="10"/>
        <v>(117,6)</v>
      </c>
      <c r="N118">
        <v>18956521.739130434</v>
      </c>
      <c r="O118">
        <v>37913043.478260867</v>
      </c>
      <c r="P118">
        <v>94782608.695652187</v>
      </c>
      <c r="R118" s="3">
        <v>117</v>
      </c>
      <c r="S118" s="15">
        <v>2</v>
      </c>
      <c r="T118" s="15">
        <v>1.5</v>
      </c>
      <c r="U118" s="15">
        <v>1</v>
      </c>
      <c r="W118" s="7">
        <v>18956521.739130434</v>
      </c>
      <c r="X118" s="7">
        <v>37913043.478260867</v>
      </c>
      <c r="Y118" s="7">
        <v>94782608.695652187</v>
      </c>
      <c r="Z118" s="7"/>
      <c r="AA118" s="17">
        <v>117</v>
      </c>
      <c r="AB118" s="18">
        <f t="shared" si="11"/>
        <v>18.956521739130434</v>
      </c>
      <c r="AC118" s="18">
        <f t="shared" si="12"/>
        <v>37.913043478260867</v>
      </c>
      <c r="AD118" s="18">
        <f t="shared" si="13"/>
        <v>94.782608695652186</v>
      </c>
    </row>
    <row r="119" spans="1:30" x14ac:dyDescent="0.25">
      <c r="A119" s="3">
        <v>118</v>
      </c>
      <c r="B119" s="12" t="s">
        <v>167</v>
      </c>
      <c r="C119" s="12" t="s">
        <v>167</v>
      </c>
      <c r="D119" s="12" t="s">
        <v>167</v>
      </c>
      <c r="E119" s="12" t="s">
        <v>168</v>
      </c>
      <c r="F119" s="12" t="s">
        <v>167</v>
      </c>
      <c r="G119" s="12" t="s">
        <v>167</v>
      </c>
      <c r="H119" s="3" t="str">
        <f t="shared" si="14"/>
        <v>(1184)</v>
      </c>
      <c r="I119" s="3" t="str">
        <f t="shared" si="16"/>
        <v>(118</v>
      </c>
      <c r="J119" s="3" t="str">
        <f t="shared" si="9"/>
        <v>4)</v>
      </c>
      <c r="K119" s="3" t="str">
        <f t="shared" si="10"/>
        <v>(118,4)</v>
      </c>
      <c r="N119">
        <v>320000000</v>
      </c>
      <c r="O119">
        <v>640000000</v>
      </c>
      <c r="P119">
        <v>1600000000</v>
      </c>
      <c r="R119" s="3">
        <v>118</v>
      </c>
      <c r="S119" s="15">
        <v>2</v>
      </c>
      <c r="T119" s="15">
        <v>1.5</v>
      </c>
      <c r="U119" s="15">
        <v>1</v>
      </c>
      <c r="W119" s="7">
        <v>320000000</v>
      </c>
      <c r="X119" s="7">
        <v>640000000</v>
      </c>
      <c r="Y119" s="7">
        <v>1600000000</v>
      </c>
      <c r="Z119" s="7"/>
      <c r="AA119" s="17">
        <v>118</v>
      </c>
      <c r="AB119" s="18">
        <f t="shared" si="11"/>
        <v>320</v>
      </c>
      <c r="AC119" s="18">
        <f t="shared" si="12"/>
        <v>640</v>
      </c>
      <c r="AD119" s="18">
        <f t="shared" si="13"/>
        <v>1600</v>
      </c>
    </row>
    <row r="120" spans="1:30" x14ac:dyDescent="0.25">
      <c r="A120" s="3">
        <v>119</v>
      </c>
      <c r="B120" s="12" t="s">
        <v>167</v>
      </c>
      <c r="C120" s="12" t="s">
        <v>168</v>
      </c>
      <c r="D120" s="12" t="s">
        <v>167</v>
      </c>
      <c r="E120" s="12" t="s">
        <v>167</v>
      </c>
      <c r="F120" s="12" t="s">
        <v>167</v>
      </c>
      <c r="G120" s="12" t="s">
        <v>167</v>
      </c>
      <c r="H120" s="3" t="str">
        <f t="shared" si="14"/>
        <v>(1192)</v>
      </c>
      <c r="I120" s="3" t="str">
        <f t="shared" si="16"/>
        <v>(119</v>
      </c>
      <c r="J120" s="3" t="str">
        <f t="shared" si="9"/>
        <v>2)</v>
      </c>
      <c r="K120" s="3" t="str">
        <f t="shared" si="10"/>
        <v>(119,2)</v>
      </c>
      <c r="N120">
        <v>42540517.277574845</v>
      </c>
      <c r="O120">
        <v>85081034.555149689</v>
      </c>
      <c r="P120">
        <v>212702586.38787425</v>
      </c>
      <c r="R120" s="3">
        <v>119</v>
      </c>
      <c r="S120" s="15">
        <v>3.3083333333333327</v>
      </c>
      <c r="T120" s="15">
        <v>2.4812499999999993</v>
      </c>
      <c r="U120" s="15">
        <v>1.6541666666666663</v>
      </c>
      <c r="W120" s="7">
        <v>42540517.277574845</v>
      </c>
      <c r="X120" s="7">
        <v>85081034.555149689</v>
      </c>
      <c r="Y120" s="7">
        <v>212702586.38787425</v>
      </c>
      <c r="Z120" s="7"/>
      <c r="AA120" s="17">
        <v>119</v>
      </c>
      <c r="AB120" s="18">
        <f t="shared" si="11"/>
        <v>42.540517277574843</v>
      </c>
      <c r="AC120" s="18">
        <f t="shared" si="12"/>
        <v>85.081034555149685</v>
      </c>
      <c r="AD120" s="18">
        <f t="shared" si="13"/>
        <v>212.70258638787425</v>
      </c>
    </row>
    <row r="121" spans="1:30" x14ac:dyDescent="0.25">
      <c r="A121" s="3">
        <v>120</v>
      </c>
      <c r="B121" s="12" t="s">
        <v>167</v>
      </c>
      <c r="C121" s="12" t="s">
        <v>167</v>
      </c>
      <c r="D121" s="12" t="s">
        <v>167</v>
      </c>
      <c r="E121" s="12" t="s">
        <v>167</v>
      </c>
      <c r="F121" s="12" t="s">
        <v>167</v>
      </c>
      <c r="G121" s="12" t="s">
        <v>168</v>
      </c>
      <c r="H121" s="3" t="str">
        <f t="shared" si="14"/>
        <v>(1206)</v>
      </c>
      <c r="I121" s="3" t="str">
        <f t="shared" si="16"/>
        <v>(120</v>
      </c>
      <c r="J121" s="3" t="str">
        <f t="shared" si="9"/>
        <v>6)</v>
      </c>
      <c r="K121" s="3" t="str">
        <f t="shared" si="10"/>
        <v>(120,6)</v>
      </c>
      <c r="N121">
        <v>166125187.44845167</v>
      </c>
      <c r="O121">
        <v>332250374.89690334</v>
      </c>
      <c r="P121">
        <v>830625937.24225843</v>
      </c>
      <c r="R121" s="3">
        <v>120</v>
      </c>
      <c r="S121" s="15">
        <v>3.7583333333333324</v>
      </c>
      <c r="T121" s="15">
        <v>2.8187499999999992</v>
      </c>
      <c r="U121" s="15">
        <v>1.8791666666666662</v>
      </c>
      <c r="W121" s="7">
        <v>166125187.44845167</v>
      </c>
      <c r="X121" s="7">
        <v>332250374.89690334</v>
      </c>
      <c r="Y121" s="7">
        <v>830625937.24225843</v>
      </c>
      <c r="Z121" s="7"/>
      <c r="AA121" s="17">
        <v>120</v>
      </c>
      <c r="AB121" s="18">
        <f t="shared" si="11"/>
        <v>166.12518744845167</v>
      </c>
      <c r="AC121" s="18">
        <f t="shared" si="12"/>
        <v>332.25037489690334</v>
      </c>
      <c r="AD121" s="18">
        <f t="shared" si="13"/>
        <v>830.62593724225837</v>
      </c>
    </row>
    <row r="122" spans="1:30" x14ac:dyDescent="0.25">
      <c r="A122" s="3">
        <v>121</v>
      </c>
      <c r="B122" s="12" t="s">
        <v>168</v>
      </c>
      <c r="C122" s="12" t="s">
        <v>167</v>
      </c>
      <c r="D122" s="12" t="s">
        <v>167</v>
      </c>
      <c r="E122" s="12" t="s">
        <v>167</v>
      </c>
      <c r="F122" s="12" t="s">
        <v>167</v>
      </c>
      <c r="G122" s="12" t="s">
        <v>167</v>
      </c>
      <c r="H122" s="3" t="str">
        <f t="shared" si="14"/>
        <v>(1211)</v>
      </c>
      <c r="I122" s="3" t="str">
        <f t="shared" si="16"/>
        <v>(121</v>
      </c>
      <c r="J122" s="3" t="str">
        <f t="shared" si="9"/>
        <v>1)</v>
      </c>
      <c r="K122" s="3" t="str">
        <f t="shared" si="10"/>
        <v>(121,1)</v>
      </c>
      <c r="N122">
        <v>1936260821.454143</v>
      </c>
      <c r="O122">
        <v>3872521642.9082861</v>
      </c>
      <c r="P122">
        <v>9681304107.2707157</v>
      </c>
      <c r="R122" s="3">
        <v>121</v>
      </c>
      <c r="S122" s="15">
        <v>2</v>
      </c>
      <c r="T122" s="15">
        <v>1.5</v>
      </c>
      <c r="U122" s="15">
        <v>1</v>
      </c>
      <c r="W122" s="7">
        <v>1936260821.454143</v>
      </c>
      <c r="X122" s="7">
        <v>3872521642.9082861</v>
      </c>
      <c r="Y122" s="7">
        <v>9681304107.2707157</v>
      </c>
      <c r="Z122" s="7"/>
      <c r="AA122" s="17">
        <v>121</v>
      </c>
      <c r="AB122" s="18">
        <f t="shared" si="11"/>
        <v>1936.2608214541431</v>
      </c>
      <c r="AC122" s="18">
        <f t="shared" si="12"/>
        <v>3872.5216429082861</v>
      </c>
      <c r="AD122" s="18">
        <f t="shared" si="13"/>
        <v>9681.3041072707165</v>
      </c>
    </row>
    <row r="123" spans="1:30" x14ac:dyDescent="0.25">
      <c r="A123" s="3">
        <v>122</v>
      </c>
      <c r="B123" s="12" t="s">
        <v>168</v>
      </c>
      <c r="C123" s="12" t="s">
        <v>167</v>
      </c>
      <c r="D123" s="12" t="s">
        <v>167</v>
      </c>
      <c r="E123" s="12" t="s">
        <v>167</v>
      </c>
      <c r="F123" s="12" t="s">
        <v>167</v>
      </c>
      <c r="G123" s="12" t="s">
        <v>167</v>
      </c>
      <c r="H123" s="3" t="str">
        <f t="shared" si="14"/>
        <v>(1221)</v>
      </c>
      <c r="I123" s="3" t="str">
        <f t="shared" si="16"/>
        <v>(122</v>
      </c>
      <c r="J123" s="3" t="str">
        <f t="shared" si="9"/>
        <v>1)</v>
      </c>
      <c r="K123" s="3" t="str">
        <f t="shared" si="10"/>
        <v>(122,1)</v>
      </c>
      <c r="N123">
        <v>22500000</v>
      </c>
      <c r="O123">
        <v>45000000</v>
      </c>
      <c r="P123">
        <v>112500000</v>
      </c>
      <c r="R123" s="3">
        <v>122</v>
      </c>
      <c r="S123" s="15">
        <v>3.0583333333333327</v>
      </c>
      <c r="T123" s="15">
        <v>2.2937499999999993</v>
      </c>
      <c r="U123" s="15">
        <v>1.5291666666666663</v>
      </c>
      <c r="W123" s="7">
        <v>22500000</v>
      </c>
      <c r="X123" s="7">
        <v>45000000</v>
      </c>
      <c r="Y123" s="7">
        <v>112500000</v>
      </c>
      <c r="Z123" s="7"/>
      <c r="AA123" s="17">
        <v>122</v>
      </c>
      <c r="AB123" s="18">
        <f t="shared" si="11"/>
        <v>22.5</v>
      </c>
      <c r="AC123" s="18">
        <f t="shared" si="12"/>
        <v>45</v>
      </c>
      <c r="AD123" s="18">
        <f t="shared" si="13"/>
        <v>112.5</v>
      </c>
    </row>
    <row r="124" spans="1:30" x14ac:dyDescent="0.25">
      <c r="A124" s="3">
        <v>123</v>
      </c>
      <c r="B124" s="12" t="s">
        <v>167</v>
      </c>
      <c r="C124" s="12" t="s">
        <v>167</v>
      </c>
      <c r="D124" s="12" t="s">
        <v>167</v>
      </c>
      <c r="E124" s="12" t="s">
        <v>167</v>
      </c>
      <c r="F124" s="12" t="s">
        <v>167</v>
      </c>
      <c r="G124" s="12" t="s">
        <v>168</v>
      </c>
      <c r="H124" s="3" t="str">
        <f t="shared" si="14"/>
        <v>(1236)</v>
      </c>
      <c r="I124" s="3" t="str">
        <f t="shared" si="16"/>
        <v>(123</v>
      </c>
      <c r="J124" s="3" t="str">
        <f t="shared" si="9"/>
        <v>6)</v>
      </c>
      <c r="K124" s="3" t="str">
        <f t="shared" si="10"/>
        <v>(123,6)</v>
      </c>
      <c r="N124">
        <v>21692879.119099669</v>
      </c>
      <c r="O124">
        <v>43385758.238199338</v>
      </c>
      <c r="P124">
        <v>108464395.59549835</v>
      </c>
      <c r="R124" s="3">
        <v>123</v>
      </c>
      <c r="S124" s="15">
        <v>2.9666666666666672</v>
      </c>
      <c r="T124" s="15">
        <v>2.2250000000000005</v>
      </c>
      <c r="U124" s="15">
        <v>1.4833333333333336</v>
      </c>
      <c r="W124" s="7">
        <v>21692879.119099669</v>
      </c>
      <c r="X124" s="7">
        <v>43385758.238199338</v>
      </c>
      <c r="Y124" s="7">
        <v>108464395.59549835</v>
      </c>
      <c r="Z124" s="7"/>
      <c r="AA124" s="17">
        <v>123</v>
      </c>
      <c r="AB124" s="18">
        <f t="shared" si="11"/>
        <v>21.692879119099668</v>
      </c>
      <c r="AC124" s="18">
        <f t="shared" si="12"/>
        <v>43.385758238199337</v>
      </c>
      <c r="AD124" s="18">
        <f t="shared" si="13"/>
        <v>108.46439559549836</v>
      </c>
    </row>
    <row r="125" spans="1:30" x14ac:dyDescent="0.25">
      <c r="A125" s="3">
        <v>124</v>
      </c>
      <c r="B125" s="12" t="s">
        <v>168</v>
      </c>
      <c r="C125" s="12" t="s">
        <v>167</v>
      </c>
      <c r="D125" s="12" t="s">
        <v>167</v>
      </c>
      <c r="E125" s="12" t="s">
        <v>167</v>
      </c>
      <c r="F125" s="12" t="s">
        <v>167</v>
      </c>
      <c r="G125" s="12" t="s">
        <v>167</v>
      </c>
      <c r="H125" s="3" t="str">
        <f t="shared" si="14"/>
        <v>(1241)</v>
      </c>
      <c r="I125" s="3" t="str">
        <f t="shared" si="16"/>
        <v>(124</v>
      </c>
      <c r="J125" s="3" t="str">
        <f t="shared" si="9"/>
        <v>1)</v>
      </c>
      <c r="K125" s="3" t="str">
        <f t="shared" si="10"/>
        <v>(124,1)</v>
      </c>
      <c r="N125">
        <v>2331295.4204637213</v>
      </c>
      <c r="O125">
        <v>4662590.8409274425</v>
      </c>
      <c r="P125">
        <v>11656477.102318607</v>
      </c>
      <c r="R125" s="3">
        <v>124</v>
      </c>
      <c r="S125" s="15">
        <v>3.4583333333333321</v>
      </c>
      <c r="T125" s="15">
        <v>2.5937499999999991</v>
      </c>
      <c r="U125" s="15">
        <v>1.7291666666666661</v>
      </c>
      <c r="W125" s="7">
        <v>2331295.4204637213</v>
      </c>
      <c r="X125" s="7">
        <v>4662590.8409274425</v>
      </c>
      <c r="Y125" s="7">
        <v>11656477.102318607</v>
      </c>
      <c r="Z125" s="7"/>
      <c r="AA125" s="17">
        <v>124</v>
      </c>
      <c r="AB125" s="18">
        <f t="shared" si="11"/>
        <v>2.3312954204637211</v>
      </c>
      <c r="AC125" s="18">
        <f t="shared" si="12"/>
        <v>4.6625908409274421</v>
      </c>
      <c r="AD125" s="18">
        <f t="shared" si="13"/>
        <v>11.656477102318608</v>
      </c>
    </row>
    <row r="126" spans="1:30" x14ac:dyDescent="0.25">
      <c r="A126" s="3">
        <v>125</v>
      </c>
      <c r="B126" s="12" t="s">
        <v>167</v>
      </c>
      <c r="C126" s="12" t="s">
        <v>167</v>
      </c>
      <c r="D126" s="12" t="s">
        <v>167</v>
      </c>
      <c r="E126" s="12" t="s">
        <v>168</v>
      </c>
      <c r="F126" s="12" t="s">
        <v>167</v>
      </c>
      <c r="G126" s="12" t="s">
        <v>167</v>
      </c>
      <c r="H126" s="3" t="str">
        <f t="shared" si="14"/>
        <v>(1254)</v>
      </c>
      <c r="I126" s="3" t="str">
        <f t="shared" si="16"/>
        <v>(125</v>
      </c>
      <c r="J126" s="3" t="str">
        <f t="shared" si="9"/>
        <v>4)</v>
      </c>
      <c r="K126" s="3" t="str">
        <f t="shared" si="10"/>
        <v>(125,4)</v>
      </c>
      <c r="N126">
        <v>234967994.09121686</v>
      </c>
      <c r="O126">
        <v>469935988.18243372</v>
      </c>
      <c r="P126">
        <v>1174839970.4560843</v>
      </c>
      <c r="R126" s="3">
        <v>125</v>
      </c>
      <c r="S126" s="15">
        <v>2</v>
      </c>
      <c r="T126" s="15">
        <v>1.5</v>
      </c>
      <c r="U126" s="15">
        <v>1</v>
      </c>
      <c r="W126" s="7">
        <v>234967994.09121686</v>
      </c>
      <c r="X126" s="7">
        <v>469935988.18243372</v>
      </c>
      <c r="Y126" s="7">
        <v>1174839970.4560843</v>
      </c>
      <c r="Z126" s="7"/>
      <c r="AA126" s="17">
        <v>125</v>
      </c>
      <c r="AB126" s="18">
        <f t="shared" si="11"/>
        <v>234.96799409121687</v>
      </c>
      <c r="AC126" s="18">
        <f t="shared" si="12"/>
        <v>469.93598818243373</v>
      </c>
      <c r="AD126" s="18">
        <f t="shared" si="13"/>
        <v>1174.8399704560843</v>
      </c>
    </row>
    <row r="127" spans="1:30" x14ac:dyDescent="0.25">
      <c r="A127" s="3">
        <v>126</v>
      </c>
      <c r="B127" s="12" t="s">
        <v>167</v>
      </c>
      <c r="C127" s="12" t="s">
        <v>168</v>
      </c>
      <c r="D127" s="12" t="s">
        <v>167</v>
      </c>
      <c r="E127" s="12" t="s">
        <v>167</v>
      </c>
      <c r="F127" s="12" t="s">
        <v>167</v>
      </c>
      <c r="G127" s="12" t="s">
        <v>167</v>
      </c>
      <c r="H127" s="3" t="str">
        <f t="shared" si="14"/>
        <v>(1262)</v>
      </c>
      <c r="I127" s="3" t="str">
        <f t="shared" si="16"/>
        <v>(126</v>
      </c>
      <c r="J127" s="3" t="str">
        <f t="shared" si="9"/>
        <v>2)</v>
      </c>
      <c r="K127" s="3" t="str">
        <f t="shared" si="10"/>
        <v>(126,2)</v>
      </c>
      <c r="N127">
        <v>4110675915.7999792</v>
      </c>
      <c r="O127">
        <v>8221351831.5999584</v>
      </c>
      <c r="P127">
        <v>20553379578.999897</v>
      </c>
      <c r="R127" s="3">
        <v>126</v>
      </c>
      <c r="S127" s="15">
        <v>2</v>
      </c>
      <c r="T127" s="15">
        <v>1.5</v>
      </c>
      <c r="U127" s="15">
        <v>1</v>
      </c>
      <c r="W127" s="7">
        <v>4110675915.7999792</v>
      </c>
      <c r="X127" s="7">
        <v>8221351831.5999584</v>
      </c>
      <c r="Y127" s="7">
        <v>20553379578.999897</v>
      </c>
      <c r="Z127" s="7"/>
      <c r="AA127" s="17">
        <v>126</v>
      </c>
      <c r="AB127" s="18">
        <f t="shared" si="11"/>
        <v>4110.6759157999795</v>
      </c>
      <c r="AC127" s="18">
        <f t="shared" si="12"/>
        <v>8221.351831599959</v>
      </c>
      <c r="AD127" s="18">
        <f t="shared" si="13"/>
        <v>20553.379578999899</v>
      </c>
    </row>
    <row r="128" spans="1:30" x14ac:dyDescent="0.25">
      <c r="A128" s="3">
        <v>127</v>
      </c>
      <c r="B128" s="12" t="s">
        <v>167</v>
      </c>
      <c r="C128" s="12" t="s">
        <v>168</v>
      </c>
      <c r="D128" s="12" t="s">
        <v>167</v>
      </c>
      <c r="E128" s="12" t="s">
        <v>167</v>
      </c>
      <c r="F128" s="12" t="s">
        <v>167</v>
      </c>
      <c r="G128" s="12" t="s">
        <v>167</v>
      </c>
      <c r="H128" s="3" t="str">
        <f t="shared" si="14"/>
        <v>(1272)</v>
      </c>
      <c r="I128" s="3" t="str">
        <f t="shared" si="16"/>
        <v>(127</v>
      </c>
      <c r="J128" s="3" t="str">
        <f t="shared" si="9"/>
        <v>2)</v>
      </c>
      <c r="K128" s="3" t="str">
        <f t="shared" si="10"/>
        <v>(127,2)</v>
      </c>
      <c r="N128">
        <v>209254385.96491227</v>
      </c>
      <c r="O128">
        <v>418508771.92982453</v>
      </c>
      <c r="P128">
        <v>1046271929.8245614</v>
      </c>
      <c r="R128" s="3">
        <v>127</v>
      </c>
      <c r="S128" s="15">
        <v>2</v>
      </c>
      <c r="T128" s="15">
        <v>1.5</v>
      </c>
      <c r="U128" s="15">
        <v>1</v>
      </c>
      <c r="W128" s="7">
        <v>209254385.96491227</v>
      </c>
      <c r="X128" s="7">
        <v>418508771.92982453</v>
      </c>
      <c r="Y128" s="7">
        <v>1046271929.8245614</v>
      </c>
      <c r="Z128" s="7"/>
      <c r="AA128" s="17">
        <v>127</v>
      </c>
      <c r="AB128" s="18">
        <f t="shared" si="11"/>
        <v>209.25438596491227</v>
      </c>
      <c r="AC128" s="18">
        <f t="shared" si="12"/>
        <v>418.50877192982455</v>
      </c>
      <c r="AD128" s="18">
        <f t="shared" si="13"/>
        <v>1046.2719298245613</v>
      </c>
    </row>
    <row r="129" spans="1:30" x14ac:dyDescent="0.25">
      <c r="A129" s="3">
        <v>128</v>
      </c>
      <c r="B129" s="12" t="s">
        <v>168</v>
      </c>
      <c r="C129" s="12" t="s">
        <v>167</v>
      </c>
      <c r="D129" s="12" t="s">
        <v>167</v>
      </c>
      <c r="E129" s="12" t="s">
        <v>167</v>
      </c>
      <c r="F129" s="12" t="s">
        <v>167</v>
      </c>
      <c r="G129" s="12" t="s">
        <v>167</v>
      </c>
      <c r="H129" s="3" t="str">
        <f t="shared" si="14"/>
        <v>(1281)</v>
      </c>
      <c r="I129" s="3" t="str">
        <f t="shared" si="16"/>
        <v>(128</v>
      </c>
      <c r="J129" s="3" t="str">
        <f t="shared" si="9"/>
        <v>1)</v>
      </c>
      <c r="K129" s="3" t="str">
        <f t="shared" si="10"/>
        <v>(128,1)</v>
      </c>
      <c r="N129">
        <v>191611.79764433287</v>
      </c>
      <c r="O129">
        <v>383223.59528866573</v>
      </c>
      <c r="P129">
        <v>958058.98822166445</v>
      </c>
      <c r="R129" s="3">
        <v>128</v>
      </c>
      <c r="S129" s="15">
        <v>2.7666666666666675</v>
      </c>
      <c r="T129" s="15">
        <v>2.0750000000000006</v>
      </c>
      <c r="U129" s="15">
        <v>1.3833333333333337</v>
      </c>
      <c r="W129" s="7">
        <v>191611.79764433287</v>
      </c>
      <c r="X129" s="7">
        <v>383223.59528866573</v>
      </c>
      <c r="Y129" s="7">
        <v>958058.98822166445</v>
      </c>
      <c r="Z129" s="7"/>
      <c r="AA129" s="17">
        <v>128</v>
      </c>
      <c r="AB129" s="18">
        <f t="shared" si="11"/>
        <v>0.19161179764433287</v>
      </c>
      <c r="AC129" s="18">
        <f t="shared" si="12"/>
        <v>0.38322359528866573</v>
      </c>
      <c r="AD129" s="18">
        <f t="shared" si="13"/>
        <v>0.95805898822166446</v>
      </c>
    </row>
    <row r="130" spans="1:30" x14ac:dyDescent="0.25">
      <c r="A130" s="3">
        <v>129</v>
      </c>
      <c r="B130" s="12" t="s">
        <v>167</v>
      </c>
      <c r="C130" s="12" t="s">
        <v>167</v>
      </c>
      <c r="D130" s="12" t="s">
        <v>167</v>
      </c>
      <c r="E130" s="12" t="s">
        <v>167</v>
      </c>
      <c r="F130" s="12" t="s">
        <v>167</v>
      </c>
      <c r="G130" s="12" t="s">
        <v>168</v>
      </c>
      <c r="H130" s="3" t="str">
        <f t="shared" si="14"/>
        <v>(1296)</v>
      </c>
      <c r="I130" s="3" t="str">
        <f t="shared" si="16"/>
        <v>(129</v>
      </c>
      <c r="J130" s="3" t="str">
        <f t="shared" si="9"/>
        <v>6)</v>
      </c>
      <c r="K130" s="3" t="str">
        <f t="shared" si="10"/>
        <v>(129,6)</v>
      </c>
      <c r="N130">
        <v>107468077.39186488</v>
      </c>
      <c r="O130">
        <v>214936154.78372976</v>
      </c>
      <c r="P130">
        <v>537340386.95932436</v>
      </c>
      <c r="R130" s="3">
        <v>129</v>
      </c>
      <c r="S130" s="15">
        <v>3.7266666666666701</v>
      </c>
      <c r="T130" s="15">
        <v>2.7950000000000026</v>
      </c>
      <c r="U130" s="15">
        <v>1.8633333333333351</v>
      </c>
      <c r="W130" s="7">
        <v>107468077.39186488</v>
      </c>
      <c r="X130" s="7">
        <v>214936154.78372976</v>
      </c>
      <c r="Y130" s="7">
        <v>537340386.95932436</v>
      </c>
      <c r="Z130" s="7"/>
      <c r="AA130" s="17">
        <v>129</v>
      </c>
      <c r="AB130" s="18">
        <f t="shared" si="11"/>
        <v>107.46807739186488</v>
      </c>
      <c r="AC130" s="18">
        <f t="shared" si="12"/>
        <v>214.93615478372976</v>
      </c>
      <c r="AD130" s="18">
        <f t="shared" si="13"/>
        <v>537.34038695932441</v>
      </c>
    </row>
    <row r="131" spans="1:30" x14ac:dyDescent="0.25">
      <c r="A131" s="3">
        <v>130</v>
      </c>
      <c r="B131" s="12" t="s">
        <v>167</v>
      </c>
      <c r="C131" s="12" t="s">
        <v>168</v>
      </c>
      <c r="D131" s="12" t="s">
        <v>167</v>
      </c>
      <c r="E131" s="12" t="s">
        <v>167</v>
      </c>
      <c r="F131" s="12" t="s">
        <v>167</v>
      </c>
      <c r="G131" s="12" t="s">
        <v>167</v>
      </c>
      <c r="H131" s="3" t="str">
        <f t="shared" si="14"/>
        <v>(1302)</v>
      </c>
      <c r="I131" s="3" t="str">
        <f t="shared" si="16"/>
        <v>(130</v>
      </c>
      <c r="J131" s="3" t="str">
        <f t="shared" ref="J131:J139" si="17">RIGHT(H131,2)</f>
        <v>2)</v>
      </c>
      <c r="K131" s="3" t="str">
        <f t="shared" ref="K131:K139" si="18">CONCATENATE(I131,",",J131)</f>
        <v>(130,2)</v>
      </c>
      <c r="N131">
        <v>887153048.7804879</v>
      </c>
      <c r="O131">
        <v>1774306097.5609758</v>
      </c>
      <c r="P131">
        <v>4435765243.9024391</v>
      </c>
      <c r="R131" s="3">
        <v>130</v>
      </c>
      <c r="S131" s="15">
        <v>2</v>
      </c>
      <c r="T131" s="15">
        <v>1.5</v>
      </c>
      <c r="U131" s="15">
        <v>1</v>
      </c>
      <c r="W131" s="7">
        <v>887153048.7804879</v>
      </c>
      <c r="X131" s="7">
        <v>1774306097.5609758</v>
      </c>
      <c r="Y131" s="7">
        <v>4435765243.9024391</v>
      </c>
      <c r="Z131" s="7"/>
      <c r="AA131" s="17">
        <v>130</v>
      </c>
      <c r="AB131" s="18">
        <f t="shared" ref="AB131:AB139" si="19">W131/1000000</f>
        <v>887.15304878048789</v>
      </c>
      <c r="AC131" s="18">
        <f t="shared" ref="AC131:AC139" si="20">X131/1000000</f>
        <v>1774.3060975609758</v>
      </c>
      <c r="AD131" s="18">
        <f t="shared" ref="AD131:AD139" si="21">Y131/1000000</f>
        <v>4435.7652439024387</v>
      </c>
    </row>
    <row r="132" spans="1:30" x14ac:dyDescent="0.25">
      <c r="A132" s="3">
        <v>131</v>
      </c>
      <c r="B132" s="12" t="s">
        <v>167</v>
      </c>
      <c r="C132" s="12" t="s">
        <v>168</v>
      </c>
      <c r="D132" s="12" t="s">
        <v>167</v>
      </c>
      <c r="E132" s="12" t="s">
        <v>167</v>
      </c>
      <c r="F132" s="12" t="s">
        <v>167</v>
      </c>
      <c r="G132" s="12" t="s">
        <v>167</v>
      </c>
      <c r="H132" s="3" t="str">
        <f t="shared" ref="H132:H139" si="22">CONCATENATE("(",A132,IF(G132="+",$G$1,),IF(F132="+",$F$1,),IF(E132="+",$E$1,),IF(D132="+",$D$1,),IF(C132="+",$C$1,),IF(B132="+",$B$1,),")")</f>
        <v>(1312)</v>
      </c>
      <c r="I132" s="3" t="str">
        <f t="shared" si="16"/>
        <v>(131</v>
      </c>
      <c r="J132" s="3" t="str">
        <f t="shared" si="17"/>
        <v>2)</v>
      </c>
      <c r="K132" s="3" t="str">
        <f t="shared" si="18"/>
        <v>(131,2)</v>
      </c>
      <c r="N132">
        <v>283978281.62291169</v>
      </c>
      <c r="O132">
        <v>567956563.24582338</v>
      </c>
      <c r="P132">
        <v>1419891408.1145585</v>
      </c>
      <c r="R132" s="3">
        <v>131</v>
      </c>
      <c r="S132" s="15">
        <v>3.3833333333333324</v>
      </c>
      <c r="T132" s="15">
        <v>2.5374999999999992</v>
      </c>
      <c r="U132" s="15">
        <v>1.6916666666666662</v>
      </c>
      <c r="W132" s="7">
        <v>283978281.62291169</v>
      </c>
      <c r="X132" s="7">
        <v>567956563.24582338</v>
      </c>
      <c r="Y132" s="7">
        <v>1419891408.1145585</v>
      </c>
      <c r="Z132" s="7"/>
      <c r="AA132" s="17">
        <v>131</v>
      </c>
      <c r="AB132" s="18">
        <f t="shared" si="19"/>
        <v>283.97828162291171</v>
      </c>
      <c r="AC132" s="18">
        <f t="shared" si="20"/>
        <v>567.95656324582342</v>
      </c>
      <c r="AD132" s="18">
        <f t="shared" si="21"/>
        <v>1419.8914081145585</v>
      </c>
    </row>
    <row r="133" spans="1:30" x14ac:dyDescent="0.25">
      <c r="A133" s="3">
        <v>132</v>
      </c>
      <c r="B133" s="12" t="s">
        <v>168</v>
      </c>
      <c r="C133" s="12" t="s">
        <v>167</v>
      </c>
      <c r="D133" s="12" t="s">
        <v>167</v>
      </c>
      <c r="E133" s="12" t="s">
        <v>167</v>
      </c>
      <c r="F133" s="12" t="s">
        <v>167</v>
      </c>
      <c r="G133" s="12" t="s">
        <v>167</v>
      </c>
      <c r="H133" s="3" t="str">
        <f t="shared" si="22"/>
        <v>(1321)</v>
      </c>
      <c r="I133" s="3" t="str">
        <f t="shared" si="16"/>
        <v>(132</v>
      </c>
      <c r="J133" s="3" t="str">
        <f t="shared" si="17"/>
        <v>1)</v>
      </c>
      <c r="K133" s="3" t="str">
        <f t="shared" si="18"/>
        <v>(132,1)</v>
      </c>
      <c r="N133">
        <v>4141185.9056655513</v>
      </c>
      <c r="O133">
        <v>8282371.8113311026</v>
      </c>
      <c r="P133">
        <v>20705929.528327759</v>
      </c>
      <c r="R133" s="3">
        <v>132</v>
      </c>
      <c r="S133" s="15">
        <v>3.4426666666666699</v>
      </c>
      <c r="T133" s="15">
        <v>2.5820000000000025</v>
      </c>
      <c r="U133" s="15">
        <v>1.7213333333333349</v>
      </c>
      <c r="W133" s="7">
        <v>4141185.9056655513</v>
      </c>
      <c r="X133" s="7">
        <v>8282371.8113311026</v>
      </c>
      <c r="Y133" s="7">
        <v>20705929.528327759</v>
      </c>
      <c r="Z133" s="7"/>
      <c r="AA133" s="17">
        <v>132</v>
      </c>
      <c r="AB133" s="18">
        <f t="shared" si="19"/>
        <v>4.1411859056655516</v>
      </c>
      <c r="AC133" s="18">
        <f t="shared" si="20"/>
        <v>8.2823718113311031</v>
      </c>
      <c r="AD133" s="18">
        <f t="shared" si="21"/>
        <v>20.705929528327758</v>
      </c>
    </row>
    <row r="134" spans="1:30" x14ac:dyDescent="0.25">
      <c r="A134" s="3">
        <v>133</v>
      </c>
      <c r="B134" s="12" t="s">
        <v>167</v>
      </c>
      <c r="C134" s="12" t="s">
        <v>167</v>
      </c>
      <c r="D134" s="12" t="s">
        <v>168</v>
      </c>
      <c r="E134" s="12" t="s">
        <v>167</v>
      </c>
      <c r="F134" s="12" t="s">
        <v>167</v>
      </c>
      <c r="G134" s="12" t="s">
        <v>167</v>
      </c>
      <c r="H134" s="3" t="str">
        <f t="shared" si="22"/>
        <v>(1333)</v>
      </c>
      <c r="I134" s="3" t="str">
        <f t="shared" si="16"/>
        <v>(133</v>
      </c>
      <c r="J134" s="3" t="str">
        <f t="shared" si="17"/>
        <v>3)</v>
      </c>
      <c r="K134" s="3" t="str">
        <f t="shared" si="18"/>
        <v>(133,3)</v>
      </c>
      <c r="N134">
        <v>2191417824.0740743</v>
      </c>
      <c r="O134">
        <v>4382835648.1481485</v>
      </c>
      <c r="P134">
        <v>10957089120.370371</v>
      </c>
      <c r="R134" s="3">
        <v>133</v>
      </c>
      <c r="S134" s="15">
        <v>2</v>
      </c>
      <c r="T134" s="15">
        <v>1.5</v>
      </c>
      <c r="U134" s="15">
        <v>1</v>
      </c>
      <c r="W134" s="7">
        <v>2191417824.0740743</v>
      </c>
      <c r="X134" s="7">
        <v>4382835648.1481485</v>
      </c>
      <c r="Y134" s="7">
        <v>10957089120.370371</v>
      </c>
      <c r="Z134" s="7"/>
      <c r="AA134" s="17">
        <v>133</v>
      </c>
      <c r="AB134" s="18">
        <f t="shared" si="19"/>
        <v>2191.4178240740744</v>
      </c>
      <c r="AC134" s="18">
        <f t="shared" si="20"/>
        <v>4382.8356481481487</v>
      </c>
      <c r="AD134" s="18">
        <f t="shared" si="21"/>
        <v>10957.08912037037</v>
      </c>
    </row>
    <row r="135" spans="1:30" x14ac:dyDescent="0.25">
      <c r="A135" s="3">
        <v>134</v>
      </c>
      <c r="B135" s="12" t="s">
        <v>168</v>
      </c>
      <c r="C135" s="12" t="s">
        <v>167</v>
      </c>
      <c r="D135" s="12" t="s">
        <v>167</v>
      </c>
      <c r="E135" s="12" t="s">
        <v>167</v>
      </c>
      <c r="F135" s="12" t="s">
        <v>167</v>
      </c>
      <c r="G135" s="12" t="s">
        <v>167</v>
      </c>
      <c r="H135" s="3" t="str">
        <f t="shared" si="22"/>
        <v>(1341)</v>
      </c>
      <c r="I135" s="3" t="str">
        <f t="shared" si="16"/>
        <v>(134</v>
      </c>
      <c r="J135" s="3" t="str">
        <f t="shared" si="17"/>
        <v>1)</v>
      </c>
      <c r="K135" s="3" t="str">
        <f t="shared" si="18"/>
        <v>(134,1)</v>
      </c>
      <c r="N135">
        <v>856950016.49699461</v>
      </c>
      <c r="O135">
        <v>1713900032.9939892</v>
      </c>
      <c r="P135">
        <v>4284750082.4849734</v>
      </c>
      <c r="R135" s="3">
        <v>134</v>
      </c>
      <c r="S135" s="15">
        <v>3.79266666666667</v>
      </c>
      <c r="T135" s="15">
        <v>2.8445000000000027</v>
      </c>
      <c r="U135" s="15">
        <v>1.896333333333335</v>
      </c>
      <c r="W135" s="7">
        <v>856950016.49699461</v>
      </c>
      <c r="X135" s="7">
        <v>1713900032.9939892</v>
      </c>
      <c r="Y135" s="7">
        <v>4284750082.4849734</v>
      </c>
      <c r="Z135" s="7"/>
      <c r="AA135" s="17">
        <v>134</v>
      </c>
      <c r="AB135" s="18">
        <f t="shared" si="19"/>
        <v>856.95001649699464</v>
      </c>
      <c r="AC135" s="18">
        <f t="shared" si="20"/>
        <v>1713.9000329939893</v>
      </c>
      <c r="AD135" s="18">
        <f t="shared" si="21"/>
        <v>4284.7500824849731</v>
      </c>
    </row>
    <row r="136" spans="1:30" x14ac:dyDescent="0.25">
      <c r="A136" s="3">
        <v>135</v>
      </c>
      <c r="B136" s="12" t="s">
        <v>167</v>
      </c>
      <c r="C136" s="12" t="s">
        <v>167</v>
      </c>
      <c r="D136" s="12" t="s">
        <v>167</v>
      </c>
      <c r="E136" s="12" t="s">
        <v>168</v>
      </c>
      <c r="F136" s="12" t="s">
        <v>167</v>
      </c>
      <c r="G136" s="12" t="s">
        <v>167</v>
      </c>
      <c r="H136" s="3" t="str">
        <f t="shared" si="22"/>
        <v>(1354)</v>
      </c>
      <c r="I136" s="3" t="str">
        <f t="shared" si="16"/>
        <v>(135</v>
      </c>
      <c r="J136" s="3" t="str">
        <f t="shared" si="17"/>
        <v>4)</v>
      </c>
      <c r="K136" s="3" t="str">
        <f t="shared" si="18"/>
        <v>(135,4)</v>
      </c>
      <c r="N136">
        <v>33000000</v>
      </c>
      <c r="O136">
        <v>66000000</v>
      </c>
      <c r="P136">
        <v>165000000</v>
      </c>
      <c r="R136" s="3">
        <v>135</v>
      </c>
      <c r="S136" s="15">
        <v>2</v>
      </c>
      <c r="T136" s="15">
        <v>1.5</v>
      </c>
      <c r="U136" s="15">
        <v>1</v>
      </c>
      <c r="W136" s="7">
        <v>33000000</v>
      </c>
      <c r="X136" s="7">
        <v>66000000</v>
      </c>
      <c r="Y136" s="7">
        <v>165000000</v>
      </c>
      <c r="Z136" s="7"/>
      <c r="AA136" s="17">
        <v>135</v>
      </c>
      <c r="AB136" s="18">
        <f t="shared" si="19"/>
        <v>33</v>
      </c>
      <c r="AC136" s="18">
        <f t="shared" si="20"/>
        <v>66</v>
      </c>
      <c r="AD136" s="18">
        <f t="shared" si="21"/>
        <v>165</v>
      </c>
    </row>
    <row r="137" spans="1:30" x14ac:dyDescent="0.25">
      <c r="A137" s="3">
        <v>136</v>
      </c>
      <c r="B137" s="12" t="s">
        <v>167</v>
      </c>
      <c r="C137" s="12" t="s">
        <v>167</v>
      </c>
      <c r="D137" s="12" t="s">
        <v>167</v>
      </c>
      <c r="E137" s="12" t="s">
        <v>168</v>
      </c>
      <c r="F137" s="12" t="s">
        <v>167</v>
      </c>
      <c r="G137" s="12" t="s">
        <v>167</v>
      </c>
      <c r="H137" s="3" t="str">
        <f t="shared" si="22"/>
        <v>(1364)</v>
      </c>
      <c r="I137" s="3" t="str">
        <f t="shared" si="16"/>
        <v>(136</v>
      </c>
      <c r="J137" s="3" t="str">
        <f t="shared" si="17"/>
        <v>4)</v>
      </c>
      <c r="K137" s="3" t="str">
        <f t="shared" si="18"/>
        <v>(136,4)</v>
      </c>
      <c r="N137">
        <v>179772511.51752061</v>
      </c>
      <c r="O137">
        <v>359545023.03504121</v>
      </c>
      <c r="P137">
        <v>898862557.58760309</v>
      </c>
      <c r="R137" s="3">
        <v>136</v>
      </c>
      <c r="S137" s="15">
        <v>2.9926666666666701</v>
      </c>
      <c r="T137" s="15">
        <v>2.2445000000000026</v>
      </c>
      <c r="U137" s="15">
        <v>1.4963333333333351</v>
      </c>
      <c r="W137" s="7">
        <v>179772511.51752061</v>
      </c>
      <c r="X137" s="7">
        <v>359545023.03504121</v>
      </c>
      <c r="Y137" s="7">
        <v>898862557.58760309</v>
      </c>
      <c r="Z137" s="7"/>
      <c r="AA137" s="17">
        <v>136</v>
      </c>
      <c r="AB137" s="18">
        <f t="shared" si="19"/>
        <v>179.7725115175206</v>
      </c>
      <c r="AC137" s="18">
        <f t="shared" si="20"/>
        <v>359.5450230350412</v>
      </c>
      <c r="AD137" s="18">
        <f t="shared" si="21"/>
        <v>898.86255758760308</v>
      </c>
    </row>
    <row r="138" spans="1:30" x14ac:dyDescent="0.25">
      <c r="A138" s="3">
        <v>137</v>
      </c>
      <c r="B138" s="12" t="s">
        <v>167</v>
      </c>
      <c r="C138" s="12" t="s">
        <v>167</v>
      </c>
      <c r="D138" s="12" t="s">
        <v>167</v>
      </c>
      <c r="E138" s="12" t="s">
        <v>167</v>
      </c>
      <c r="F138" s="12" t="s">
        <v>167</v>
      </c>
      <c r="G138" s="12" t="s">
        <v>168</v>
      </c>
      <c r="H138" s="3" t="str">
        <f t="shared" si="22"/>
        <v>(1376)</v>
      </c>
      <c r="I138" s="3" t="str">
        <f t="shared" si="16"/>
        <v>(137</v>
      </c>
      <c r="J138" s="3" t="str">
        <f t="shared" si="17"/>
        <v>6)</v>
      </c>
      <c r="K138" s="3" t="str">
        <f t="shared" si="18"/>
        <v>(137,6)</v>
      </c>
      <c r="N138">
        <v>134104352.79470311</v>
      </c>
      <c r="O138">
        <v>268208705.58940622</v>
      </c>
      <c r="P138">
        <v>670521763.97351551</v>
      </c>
      <c r="R138" s="3">
        <v>137</v>
      </c>
      <c r="S138" s="15">
        <v>3.4266666666666699</v>
      </c>
      <c r="T138" s="15">
        <v>2.5700000000000025</v>
      </c>
      <c r="U138" s="15">
        <v>1.7133333333333349</v>
      </c>
      <c r="W138" s="7">
        <v>134104352.79470311</v>
      </c>
      <c r="X138" s="7">
        <v>268208705.58940622</v>
      </c>
      <c r="Y138" s="7">
        <v>670521763.97351551</v>
      </c>
      <c r="Z138" s="7"/>
      <c r="AA138" s="17">
        <v>137</v>
      </c>
      <c r="AB138" s="18">
        <f t="shared" si="19"/>
        <v>134.10435279470312</v>
      </c>
      <c r="AC138" s="18">
        <f t="shared" si="20"/>
        <v>268.20870558940624</v>
      </c>
      <c r="AD138" s="18">
        <f t="shared" si="21"/>
        <v>670.52176397351548</v>
      </c>
    </row>
    <row r="139" spans="1:30" x14ac:dyDescent="0.25">
      <c r="A139" s="3">
        <v>138</v>
      </c>
      <c r="B139" s="12" t="s">
        <v>167</v>
      </c>
      <c r="C139" s="12" t="s">
        <v>167</v>
      </c>
      <c r="D139" s="12" t="s">
        <v>167</v>
      </c>
      <c r="E139" s="12" t="s">
        <v>167</v>
      </c>
      <c r="F139" s="12" t="s">
        <v>167</v>
      </c>
      <c r="G139" s="12" t="s">
        <v>168</v>
      </c>
      <c r="H139" s="3" t="str">
        <f t="shared" si="22"/>
        <v>(1386)</v>
      </c>
      <c r="I139" s="3" t="str">
        <f t="shared" si="16"/>
        <v>(138</v>
      </c>
      <c r="J139" s="3" t="str">
        <f t="shared" si="17"/>
        <v>6)</v>
      </c>
      <c r="K139" s="3" t="str">
        <f t="shared" si="18"/>
        <v>(138,6)</v>
      </c>
      <c r="N139">
        <v>67450000</v>
      </c>
      <c r="O139">
        <v>134900000</v>
      </c>
      <c r="P139">
        <v>337250000</v>
      </c>
      <c r="R139" s="3">
        <v>138</v>
      </c>
      <c r="S139" s="15">
        <v>2.2583333333333324</v>
      </c>
      <c r="T139" s="15">
        <v>1.6937499999999992</v>
      </c>
      <c r="U139" s="15">
        <v>1.1291666666666662</v>
      </c>
      <c r="W139" s="7">
        <v>67450000</v>
      </c>
      <c r="X139" s="7">
        <v>134900000</v>
      </c>
      <c r="Y139" s="7">
        <v>337250000</v>
      </c>
      <c r="Z139" s="7"/>
      <c r="AA139" s="17">
        <v>138</v>
      </c>
      <c r="AB139" s="18">
        <f t="shared" si="19"/>
        <v>67.45</v>
      </c>
      <c r="AC139" s="18">
        <f t="shared" si="20"/>
        <v>134.9</v>
      </c>
      <c r="AD139" s="18">
        <f t="shared" si="21"/>
        <v>337.25</v>
      </c>
    </row>
    <row r="140" spans="1:30" x14ac:dyDescent="0.25">
      <c r="A1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E2" sqref="E2"/>
    </sheetView>
  </sheetViews>
  <sheetFormatPr defaultRowHeight="15" x14ac:dyDescent="0.25"/>
  <cols>
    <col min="1" max="1" width="28.85546875" bestFit="1" customWidth="1"/>
    <col min="2" max="2" width="24.7109375" bestFit="1" customWidth="1"/>
    <col min="3" max="3" width="12" bestFit="1" customWidth="1"/>
    <col min="4" max="4" width="9.85546875" bestFit="1" customWidth="1"/>
    <col min="5" max="5" width="37" bestFit="1" customWidth="1"/>
  </cols>
  <sheetData>
    <row r="1" spans="1:6" s="3" customFormat="1" x14ac:dyDescent="0.25">
      <c r="A1" s="3" t="s">
        <v>0</v>
      </c>
      <c r="B1" s="3" t="s">
        <v>63</v>
      </c>
      <c r="C1" s="3" t="s">
        <v>62</v>
      </c>
      <c r="D1" s="3" t="s">
        <v>1</v>
      </c>
      <c r="E1" s="3" t="s">
        <v>61</v>
      </c>
    </row>
    <row r="2" spans="1:6" x14ac:dyDescent="0.25">
      <c r="A2" t="s">
        <v>2</v>
      </c>
      <c r="B2" t="s">
        <v>64</v>
      </c>
      <c r="C2">
        <v>20309671014.623577</v>
      </c>
      <c r="D2">
        <v>2.65</v>
      </c>
      <c r="E2">
        <v>0.36049999999999999</v>
      </c>
      <c r="F2" s="14"/>
    </row>
    <row r="3" spans="1:6" x14ac:dyDescent="0.25">
      <c r="A3" t="s">
        <v>103</v>
      </c>
      <c r="B3" s="3" t="s">
        <v>65</v>
      </c>
      <c r="C3" s="3">
        <v>12923240278.341646</v>
      </c>
      <c r="D3" s="3">
        <v>1</v>
      </c>
      <c r="E3" s="3">
        <v>0.1507</v>
      </c>
    </row>
    <row r="4" spans="1:6" x14ac:dyDescent="0.25">
      <c r="A4" t="s">
        <v>140</v>
      </c>
      <c r="B4" s="3" t="s">
        <v>152</v>
      </c>
      <c r="C4" s="3">
        <v>210183410526.10361</v>
      </c>
      <c r="D4">
        <v>1</v>
      </c>
      <c r="E4">
        <v>0.23</v>
      </c>
    </row>
    <row r="5" spans="1:6" x14ac:dyDescent="0.25">
      <c r="A5" t="s">
        <v>85</v>
      </c>
      <c r="B5" s="3" t="s">
        <v>81</v>
      </c>
      <c r="C5" s="3">
        <v>575000000</v>
      </c>
      <c r="D5" s="3">
        <v>1</v>
      </c>
      <c r="E5" s="3">
        <v>0.25469999999999998</v>
      </c>
    </row>
    <row r="6" spans="1:6" x14ac:dyDescent="0.25">
      <c r="A6" t="s">
        <v>3</v>
      </c>
      <c r="B6" s="3" t="s">
        <v>165</v>
      </c>
      <c r="C6" s="3">
        <v>124178241815.73714</v>
      </c>
      <c r="D6" s="3">
        <v>2.67</v>
      </c>
      <c r="E6" s="3">
        <v>0.36599999999999999</v>
      </c>
    </row>
    <row r="7" spans="1:6" x14ac:dyDescent="0.25">
      <c r="A7" t="s">
        <v>116</v>
      </c>
      <c r="B7" s="3" t="s">
        <v>66</v>
      </c>
      <c r="C7" s="3">
        <v>609888971036.19568</v>
      </c>
      <c r="D7" s="3">
        <v>1</v>
      </c>
      <c r="E7" s="3">
        <v>0.3</v>
      </c>
    </row>
    <row r="8" spans="1:6" x14ac:dyDescent="0.25">
      <c r="A8" t="s">
        <v>4</v>
      </c>
      <c r="B8" s="3" t="s">
        <v>65</v>
      </c>
      <c r="C8" s="3">
        <v>10432169571.24996</v>
      </c>
      <c r="D8" s="3">
        <v>4.1333333333333329</v>
      </c>
      <c r="E8" s="3">
        <v>0.32816666666666672</v>
      </c>
      <c r="F8" s="14"/>
    </row>
    <row r="9" spans="1:6" x14ac:dyDescent="0.25">
      <c r="A9" t="s">
        <v>105</v>
      </c>
      <c r="B9" s="3" t="s">
        <v>65</v>
      </c>
      <c r="C9" s="3">
        <v>73560484384.958572</v>
      </c>
      <c r="D9" s="3">
        <v>1</v>
      </c>
      <c r="E9" s="3">
        <v>9.7000000000000003E-2</v>
      </c>
      <c r="F9" s="14"/>
    </row>
    <row r="10" spans="1:6" x14ac:dyDescent="0.25">
      <c r="A10" t="s">
        <v>8</v>
      </c>
      <c r="B10" s="3" t="s">
        <v>64</v>
      </c>
      <c r="C10" s="3">
        <v>149990454541.47394</v>
      </c>
      <c r="D10" s="3">
        <v>3.2666666666666675</v>
      </c>
      <c r="E10" s="3">
        <v>0.35755000000000003</v>
      </c>
    </row>
    <row r="11" spans="1:6" x14ac:dyDescent="0.25">
      <c r="A11" t="s">
        <v>107</v>
      </c>
      <c r="B11" s="3" t="s">
        <v>65</v>
      </c>
      <c r="C11" s="3">
        <v>71709513654.339325</v>
      </c>
      <c r="D11" s="3">
        <v>1</v>
      </c>
      <c r="E11" s="3">
        <v>8.5099999999999995E-2</v>
      </c>
      <c r="F11" s="14"/>
    </row>
    <row r="12" spans="1:6" x14ac:dyDescent="0.25">
      <c r="A12" t="s">
        <v>118</v>
      </c>
      <c r="B12" s="3" t="s">
        <v>66</v>
      </c>
      <c r="C12" s="3">
        <v>1624294250</v>
      </c>
      <c r="D12" s="3">
        <v>1</v>
      </c>
      <c r="E12" s="3">
        <v>0.41</v>
      </c>
      <c r="F12" s="14"/>
    </row>
    <row r="13" spans="1:6" x14ac:dyDescent="0.25">
      <c r="A13" t="s">
        <v>6</v>
      </c>
      <c r="B13" s="3" t="s">
        <v>165</v>
      </c>
      <c r="C13" s="3">
        <v>8307222087.2803822</v>
      </c>
      <c r="D13" s="3">
        <v>3.5083333333333324</v>
      </c>
      <c r="E13" s="3">
        <v>0.35475000000000001</v>
      </c>
    </row>
    <row r="14" spans="1:6" x14ac:dyDescent="0.25">
      <c r="A14" t="s">
        <v>11</v>
      </c>
      <c r="B14" s="3" t="s">
        <v>64</v>
      </c>
      <c r="C14" s="3">
        <v>1781261412.5444982</v>
      </c>
      <c r="D14" s="3">
        <v>3.6833333333333349</v>
      </c>
      <c r="E14" s="3">
        <v>0.17600000000000002</v>
      </c>
      <c r="F14" s="14"/>
    </row>
    <row r="15" spans="1:6" x14ac:dyDescent="0.25">
      <c r="A15" t="s">
        <v>10</v>
      </c>
      <c r="B15" s="3" t="s">
        <v>66</v>
      </c>
      <c r="C15" s="3">
        <v>30601157742.402313</v>
      </c>
      <c r="D15" s="3">
        <v>3.5583333333333327</v>
      </c>
      <c r="E15" s="3">
        <v>0.56748440714285708</v>
      </c>
      <c r="F15" s="14"/>
    </row>
    <row r="16" spans="1:6" x14ac:dyDescent="0.25">
      <c r="A16" t="s">
        <v>9</v>
      </c>
      <c r="B16" s="3" t="s">
        <v>65</v>
      </c>
      <c r="C16" s="3">
        <v>17851326454.415855</v>
      </c>
      <c r="D16" s="3">
        <v>3.6</v>
      </c>
      <c r="E16" s="3">
        <v>0.18049999999999997</v>
      </c>
    </row>
    <row r="17" spans="1:6" x14ac:dyDescent="0.25">
      <c r="A17" t="s">
        <v>154</v>
      </c>
      <c r="B17" s="3" t="s">
        <v>165</v>
      </c>
      <c r="C17" s="3">
        <v>14784707345.238094</v>
      </c>
      <c r="D17" s="3">
        <v>1</v>
      </c>
      <c r="E17" s="3">
        <v>0.193</v>
      </c>
      <c r="F17" s="14"/>
    </row>
    <row r="18" spans="1:6" x14ac:dyDescent="0.25">
      <c r="A18" t="s">
        <v>120</v>
      </c>
      <c r="B18" s="3" t="s">
        <v>66</v>
      </c>
      <c r="C18" s="3">
        <v>2245673032353.7593</v>
      </c>
      <c r="D18" s="3">
        <v>1</v>
      </c>
      <c r="E18" s="3">
        <v>0.1479</v>
      </c>
    </row>
    <row r="19" spans="1:6" x14ac:dyDescent="0.25">
      <c r="A19" t="s">
        <v>110</v>
      </c>
      <c r="B19" s="3" t="s">
        <v>65</v>
      </c>
      <c r="C19" s="3">
        <v>54479873099.891418</v>
      </c>
      <c r="D19" s="3">
        <v>1</v>
      </c>
      <c r="E19" s="3">
        <v>0.21079999999999999</v>
      </c>
      <c r="F19" s="14"/>
    </row>
    <row r="20" spans="1:6" x14ac:dyDescent="0.25">
      <c r="A20" t="s">
        <v>7</v>
      </c>
      <c r="B20" s="3" t="s">
        <v>165</v>
      </c>
      <c r="C20" s="3">
        <v>11582556068.334547</v>
      </c>
      <c r="D20" s="3">
        <v>3.7666666666666675</v>
      </c>
      <c r="E20" s="3">
        <v>0.46700000000000003</v>
      </c>
      <c r="F20" s="14"/>
    </row>
    <row r="21" spans="1:6" x14ac:dyDescent="0.25">
      <c r="A21" t="s">
        <v>5</v>
      </c>
      <c r="B21" s="3" t="s">
        <v>165</v>
      </c>
      <c r="C21" s="3">
        <v>2714507030.9756994</v>
      </c>
      <c r="D21" s="3">
        <v>3.2416666666666649</v>
      </c>
      <c r="E21" s="3">
        <v>0.66900000000000004</v>
      </c>
    </row>
    <row r="22" spans="1:6" x14ac:dyDescent="0.25">
      <c r="A22" t="s">
        <v>16</v>
      </c>
      <c r="B22" s="3" t="s">
        <v>165</v>
      </c>
      <c r="C22" s="3">
        <v>1879402553.601542</v>
      </c>
      <c r="D22" s="3">
        <v>3.94</v>
      </c>
      <c r="E22" s="3">
        <v>0.26600000000000001</v>
      </c>
    </row>
    <row r="23" spans="1:6" x14ac:dyDescent="0.25">
      <c r="A23" t="s">
        <v>27</v>
      </c>
      <c r="B23" s="3" t="s">
        <v>81</v>
      </c>
      <c r="C23" s="3">
        <v>15238689686.436152</v>
      </c>
      <c r="D23" s="3">
        <v>3.4249999999999998</v>
      </c>
      <c r="E23" s="3">
        <v>0.30485714285714283</v>
      </c>
    </row>
    <row r="24" spans="1:6" x14ac:dyDescent="0.25">
      <c r="A24" t="s">
        <v>13</v>
      </c>
      <c r="B24" s="3" t="s">
        <v>165</v>
      </c>
      <c r="C24" s="3">
        <v>29567504655.493481</v>
      </c>
      <c r="D24" s="3">
        <v>3.2250000000000001</v>
      </c>
      <c r="E24" s="3">
        <v>0.39899999999999997</v>
      </c>
    </row>
    <row r="25" spans="1:6" x14ac:dyDescent="0.25">
      <c r="A25" t="s">
        <v>157</v>
      </c>
      <c r="B25" s="3" t="s">
        <v>165</v>
      </c>
      <c r="C25" s="3">
        <v>1538175744.0777485</v>
      </c>
      <c r="D25" s="3">
        <v>2.5</v>
      </c>
      <c r="E25" s="3">
        <v>0.62</v>
      </c>
    </row>
    <row r="26" spans="1:6" x14ac:dyDescent="0.25">
      <c r="A26" t="s">
        <v>158</v>
      </c>
      <c r="B26" t="s">
        <v>165</v>
      </c>
      <c r="C26" s="3">
        <v>13513552424.904865</v>
      </c>
      <c r="D26" s="3">
        <v>2.6</v>
      </c>
      <c r="E26" s="3">
        <v>0.46700000000000003</v>
      </c>
      <c r="F26" s="14"/>
    </row>
    <row r="27" spans="1:6" x14ac:dyDescent="0.25">
      <c r="A27" t="s">
        <v>88</v>
      </c>
      <c r="B27" s="3" t="s">
        <v>81</v>
      </c>
      <c r="C27" s="3">
        <v>9240270452046.9863</v>
      </c>
      <c r="D27" s="3">
        <v>1</v>
      </c>
      <c r="E27" s="3">
        <v>6.0999999999999999E-2</v>
      </c>
      <c r="F27" s="14"/>
    </row>
    <row r="28" spans="1:6" x14ac:dyDescent="0.25">
      <c r="A28" t="s">
        <v>122</v>
      </c>
      <c r="B28" s="3" t="s">
        <v>66</v>
      </c>
      <c r="C28" s="3">
        <v>378415326790.08124</v>
      </c>
      <c r="D28" s="3">
        <v>1</v>
      </c>
      <c r="E28" s="3">
        <v>0.3866</v>
      </c>
    </row>
    <row r="29" spans="1:6" x14ac:dyDescent="0.25">
      <c r="A29" t="s">
        <v>15</v>
      </c>
      <c r="B29" s="3" t="s">
        <v>165</v>
      </c>
      <c r="C29" s="3">
        <v>598925862.9530673</v>
      </c>
      <c r="D29" s="3">
        <v>2.76</v>
      </c>
      <c r="E29" s="3">
        <v>0.44799999999999995</v>
      </c>
    </row>
    <row r="30" spans="1:6" x14ac:dyDescent="0.25">
      <c r="A30" t="s">
        <v>58</v>
      </c>
      <c r="B30" s="3" t="s">
        <v>165</v>
      </c>
      <c r="C30" s="3">
        <v>32690896872.764435</v>
      </c>
      <c r="D30" s="3">
        <v>2.8833333333333324</v>
      </c>
      <c r="E30" s="3">
        <v>0.71299999999999997</v>
      </c>
      <c r="F30" s="14"/>
    </row>
    <row r="31" spans="1:6" x14ac:dyDescent="0.25">
      <c r="A31" t="s">
        <v>14</v>
      </c>
      <c r="B31" s="3" t="s">
        <v>165</v>
      </c>
      <c r="C31" s="3">
        <v>14085852120.476074</v>
      </c>
      <c r="D31" s="3">
        <v>3.0416666666666674</v>
      </c>
      <c r="E31" s="3">
        <v>0.48599999999999999</v>
      </c>
      <c r="F31" s="14"/>
    </row>
    <row r="32" spans="1:6" x14ac:dyDescent="0.25">
      <c r="A32" t="s">
        <v>124</v>
      </c>
      <c r="B32" s="3" t="s">
        <v>66</v>
      </c>
      <c r="C32" s="3">
        <v>49621089476.131668</v>
      </c>
      <c r="D32" s="3">
        <v>1</v>
      </c>
      <c r="E32" s="3">
        <v>0.21049999999999999</v>
      </c>
    </row>
    <row r="33" spans="1:6" x14ac:dyDescent="0.25">
      <c r="A33" t="s">
        <v>12</v>
      </c>
      <c r="B33" s="3" t="s">
        <v>165</v>
      </c>
      <c r="C33" s="3">
        <v>31062026533.150764</v>
      </c>
      <c r="D33" s="3">
        <v>3.1833333333333327</v>
      </c>
      <c r="E33" s="3">
        <v>0.42700000000000005</v>
      </c>
      <c r="F33" s="14"/>
    </row>
    <row r="34" spans="1:6" x14ac:dyDescent="0.25">
      <c r="A34" t="s">
        <v>126</v>
      </c>
      <c r="B34" s="3" t="s">
        <v>66</v>
      </c>
      <c r="C34" s="3">
        <v>72000000000</v>
      </c>
      <c r="D34" s="3">
        <v>1</v>
      </c>
      <c r="E34" s="3">
        <v>0.39589999999999997</v>
      </c>
    </row>
    <row r="35" spans="1:6" x14ac:dyDescent="0.25">
      <c r="A35" t="s">
        <v>142</v>
      </c>
      <c r="B35" s="3" t="s">
        <v>152</v>
      </c>
      <c r="C35" s="3">
        <v>1456344495.023098</v>
      </c>
      <c r="D35" s="3">
        <v>3.0916666666666677</v>
      </c>
      <c r="E35" s="3">
        <v>0.188</v>
      </c>
      <c r="F35" s="14"/>
    </row>
    <row r="36" spans="1:6" x14ac:dyDescent="0.25">
      <c r="A36" t="s">
        <v>128</v>
      </c>
      <c r="B36" s="3" t="s">
        <v>66</v>
      </c>
      <c r="C36" s="3">
        <v>516666666.66666663</v>
      </c>
      <c r="D36" s="3">
        <v>3.7666666666666653</v>
      </c>
      <c r="E36" s="3">
        <v>0.28999999999999998</v>
      </c>
    </row>
    <row r="37" spans="1:6" x14ac:dyDescent="0.25">
      <c r="A37" t="s">
        <v>130</v>
      </c>
      <c r="B37" s="3" t="s">
        <v>66</v>
      </c>
      <c r="C37" s="3">
        <v>61163676804.546623</v>
      </c>
      <c r="D37" s="3">
        <v>1</v>
      </c>
      <c r="E37" s="3">
        <v>0.43569999999999998</v>
      </c>
    </row>
    <row r="38" spans="1:6" x14ac:dyDescent="0.25">
      <c r="A38" t="s">
        <v>132</v>
      </c>
      <c r="B38" s="3" t="s">
        <v>66</v>
      </c>
      <c r="C38" s="3">
        <v>94472679000</v>
      </c>
      <c r="D38" s="3">
        <v>1</v>
      </c>
      <c r="E38" s="3">
        <v>0.34649999999999997</v>
      </c>
    </row>
    <row r="39" spans="1:6" x14ac:dyDescent="0.25">
      <c r="A39" t="s">
        <v>144</v>
      </c>
      <c r="B39" s="3" t="s">
        <v>152</v>
      </c>
      <c r="C39" s="3">
        <v>271972822883.38037</v>
      </c>
      <c r="D39" s="3">
        <v>1</v>
      </c>
      <c r="E39" s="3">
        <v>0.2213</v>
      </c>
      <c r="F39" s="14"/>
    </row>
    <row r="40" spans="1:6" x14ac:dyDescent="0.25">
      <c r="A40" t="s">
        <v>134</v>
      </c>
      <c r="B40" s="3" t="s">
        <v>66</v>
      </c>
      <c r="C40" s="3">
        <v>24259100000</v>
      </c>
      <c r="D40" s="3">
        <v>1</v>
      </c>
      <c r="E40" s="3">
        <v>0.35499999999999998</v>
      </c>
    </row>
    <row r="41" spans="1:6" x14ac:dyDescent="0.25">
      <c r="A41" t="s">
        <v>160</v>
      </c>
      <c r="B41" s="3" t="s">
        <v>165</v>
      </c>
      <c r="C41" s="3">
        <v>3444097560.9756098</v>
      </c>
      <c r="D41" s="3">
        <v>1.9916666666666649</v>
      </c>
      <c r="E41" s="3">
        <v>0.5</v>
      </c>
      <c r="F41" s="14"/>
    </row>
    <row r="42" spans="1:6" x14ac:dyDescent="0.25">
      <c r="A42" t="s">
        <v>17</v>
      </c>
      <c r="B42" s="3" t="s">
        <v>165</v>
      </c>
      <c r="C42" s="3">
        <v>47525186490.051666</v>
      </c>
      <c r="D42" s="3">
        <v>3.4416666666666673</v>
      </c>
      <c r="E42" s="3">
        <v>0.34250000000000003</v>
      </c>
    </row>
    <row r="43" spans="1:6" x14ac:dyDescent="0.25">
      <c r="A43" t="s">
        <v>89</v>
      </c>
      <c r="B43" s="3" t="s">
        <v>81</v>
      </c>
      <c r="C43" s="3">
        <v>3855017106.5493646</v>
      </c>
      <c r="D43" s="3">
        <v>1</v>
      </c>
      <c r="E43" s="3">
        <v>0.35199999999999998</v>
      </c>
      <c r="F43" s="14"/>
    </row>
    <row r="44" spans="1:6" x14ac:dyDescent="0.25">
      <c r="A44" t="s">
        <v>163</v>
      </c>
      <c r="B44" s="3" t="s">
        <v>165</v>
      </c>
      <c r="C44" s="3">
        <v>19343506598.655979</v>
      </c>
      <c r="D44" s="3">
        <v>1</v>
      </c>
      <c r="E44" s="3">
        <v>0.32700000000000001</v>
      </c>
    </row>
    <row r="45" spans="1:6" x14ac:dyDescent="0.25">
      <c r="A45" t="s">
        <v>21</v>
      </c>
      <c r="B45" s="3" t="s">
        <v>165</v>
      </c>
      <c r="C45" s="3">
        <v>903497025.65548348</v>
      </c>
      <c r="D45" s="3">
        <v>3.2666666666666675</v>
      </c>
      <c r="E45" s="3">
        <v>0.48399999999999999</v>
      </c>
    </row>
    <row r="46" spans="1:6" x14ac:dyDescent="0.25">
      <c r="A46" t="s">
        <v>18</v>
      </c>
      <c r="B46" t="s">
        <v>65</v>
      </c>
      <c r="C46" s="3">
        <v>16140047012.143803</v>
      </c>
      <c r="D46" s="3">
        <v>4.4416666666666673</v>
      </c>
      <c r="E46" s="3">
        <v>0.18099999999999997</v>
      </c>
      <c r="F46" s="14"/>
    </row>
    <row r="47" spans="1:6" x14ac:dyDescent="0.25">
      <c r="A47" t="s">
        <v>19</v>
      </c>
      <c r="B47" s="3" t="s">
        <v>165</v>
      </c>
      <c r="C47" s="3">
        <v>48137027487.179489</v>
      </c>
      <c r="D47" s="3">
        <v>3.6749999999999998</v>
      </c>
      <c r="E47" s="3">
        <v>0.28049999999999997</v>
      </c>
      <c r="F47" s="14"/>
    </row>
    <row r="48" spans="1:6" x14ac:dyDescent="0.25">
      <c r="A48" t="s">
        <v>136</v>
      </c>
      <c r="B48" s="3" t="s">
        <v>66</v>
      </c>
      <c r="C48" s="3">
        <v>835581688.9467988</v>
      </c>
      <c r="D48" s="3">
        <v>3.5416666666666674</v>
      </c>
      <c r="E48" s="3">
        <v>0.38</v>
      </c>
      <c r="F48" s="14"/>
    </row>
    <row r="49" spans="1:6" x14ac:dyDescent="0.25">
      <c r="A49" t="s">
        <v>138</v>
      </c>
      <c r="B49" s="3" t="s">
        <v>66</v>
      </c>
      <c r="C49" s="3">
        <v>53796709474.595253</v>
      </c>
      <c r="D49" s="3">
        <v>1</v>
      </c>
      <c r="E49" s="3">
        <v>0.52349999999999997</v>
      </c>
      <c r="F49" s="14"/>
    </row>
    <row r="50" spans="1:6" x14ac:dyDescent="0.25">
      <c r="A50" t="s">
        <v>20</v>
      </c>
      <c r="B50" s="3" t="s">
        <v>165</v>
      </c>
      <c r="C50" s="3">
        <v>6144131903.013833</v>
      </c>
      <c r="D50" s="3">
        <v>2.9666666666666655</v>
      </c>
      <c r="E50" s="3">
        <v>0.54100000000000004</v>
      </c>
    </row>
    <row r="51" spans="1:6" x14ac:dyDescent="0.25">
      <c r="A51" t="s">
        <v>22</v>
      </c>
      <c r="B51" s="3" t="s">
        <v>165</v>
      </c>
      <c r="C51" s="3">
        <v>960778479.47534609</v>
      </c>
      <c r="D51" s="3">
        <v>2.5250000000000004</v>
      </c>
      <c r="E51" s="3">
        <v>0.69299999999999995</v>
      </c>
    </row>
    <row r="52" spans="1:6" x14ac:dyDescent="0.25">
      <c r="A52" t="s">
        <v>117</v>
      </c>
      <c r="B52" s="3" t="s">
        <v>66</v>
      </c>
      <c r="C52" s="3">
        <v>2990128820.9798341</v>
      </c>
      <c r="D52" s="3">
        <v>3.35</v>
      </c>
      <c r="E52" s="3">
        <v>0.35</v>
      </c>
    </row>
    <row r="53" spans="1:6" x14ac:dyDescent="0.25">
      <c r="A53" t="s">
        <v>119</v>
      </c>
      <c r="B53" s="3" t="s">
        <v>66</v>
      </c>
      <c r="C53" s="3">
        <v>8459326659.7565689</v>
      </c>
      <c r="D53" s="3">
        <v>2.8333333333333348</v>
      </c>
      <c r="E53" s="3">
        <v>0.58499999999999996</v>
      </c>
    </row>
    <row r="54" spans="1:6" x14ac:dyDescent="0.25">
      <c r="A54" t="s">
        <v>23</v>
      </c>
      <c r="B54" s="3" t="s">
        <v>66</v>
      </c>
      <c r="C54" s="3">
        <v>18550026034.758862</v>
      </c>
      <c r="D54" s="3">
        <v>3.3166666666666673</v>
      </c>
      <c r="E54" s="3">
        <v>0.61729999999999996</v>
      </c>
      <c r="F54" s="14"/>
    </row>
    <row r="55" spans="1:6" x14ac:dyDescent="0.25">
      <c r="A55" t="s">
        <v>24</v>
      </c>
      <c r="B55" s="3" t="s">
        <v>64</v>
      </c>
      <c r="C55" s="3">
        <v>1876797199132.5964</v>
      </c>
      <c r="D55" s="3">
        <v>3.7</v>
      </c>
      <c r="E55" s="3">
        <v>0.29633333333333334</v>
      </c>
    </row>
    <row r="56" spans="1:6" x14ac:dyDescent="0.25">
      <c r="A56" t="s">
        <v>91</v>
      </c>
      <c r="B56" s="3" t="s">
        <v>81</v>
      </c>
      <c r="C56" s="3">
        <v>868345652474.89783</v>
      </c>
      <c r="D56" s="3">
        <v>1</v>
      </c>
      <c r="E56" s="3">
        <v>0.1459</v>
      </c>
      <c r="F56" s="14"/>
    </row>
    <row r="57" spans="1:6" x14ac:dyDescent="0.25">
      <c r="A57" t="s">
        <v>146</v>
      </c>
      <c r="B57" s="3" t="s">
        <v>152</v>
      </c>
      <c r="C57" s="3">
        <v>368904351626.50543</v>
      </c>
      <c r="D57" s="3">
        <v>1</v>
      </c>
      <c r="E57" s="3">
        <v>0.187</v>
      </c>
      <c r="F57" s="14"/>
    </row>
    <row r="58" spans="1:6" x14ac:dyDescent="0.25">
      <c r="A58" t="s">
        <v>148</v>
      </c>
      <c r="B58" s="3" t="s">
        <v>152</v>
      </c>
      <c r="C58" s="3">
        <v>229327284734.13379</v>
      </c>
      <c r="D58" s="3">
        <v>1</v>
      </c>
      <c r="E58" s="3">
        <v>0.20649999999999999</v>
      </c>
    </row>
    <row r="59" spans="1:6" x14ac:dyDescent="0.25">
      <c r="A59" t="s">
        <v>121</v>
      </c>
      <c r="B59" s="3" t="s">
        <v>66</v>
      </c>
      <c r="C59" s="3">
        <v>14362262584.907787</v>
      </c>
      <c r="D59" s="3">
        <v>1</v>
      </c>
      <c r="E59" s="3">
        <v>0.15279999999999999</v>
      </c>
    </row>
    <row r="60" spans="1:6" x14ac:dyDescent="0.25">
      <c r="A60" t="s">
        <v>150</v>
      </c>
      <c r="B60" s="3" t="s">
        <v>152</v>
      </c>
      <c r="C60" s="3">
        <v>33678500147.999996</v>
      </c>
      <c r="D60" s="3">
        <v>1</v>
      </c>
      <c r="E60" s="3">
        <v>0.14399999999999999</v>
      </c>
    </row>
    <row r="61" spans="1:6" x14ac:dyDescent="0.25">
      <c r="A61" t="s">
        <v>112</v>
      </c>
      <c r="B61" s="3" t="s">
        <v>65</v>
      </c>
      <c r="C61" s="3">
        <v>231876282133.87042</v>
      </c>
      <c r="D61" s="3">
        <v>1</v>
      </c>
      <c r="E61" s="3">
        <v>0.13539999999999999</v>
      </c>
      <c r="F61" s="14"/>
    </row>
    <row r="62" spans="1:6" x14ac:dyDescent="0.25">
      <c r="A62" t="s">
        <v>25</v>
      </c>
      <c r="B62" s="3" t="s">
        <v>165</v>
      </c>
      <c r="C62" s="3">
        <v>55243056200.650253</v>
      </c>
      <c r="D62" s="3">
        <v>3.8583333333333325</v>
      </c>
      <c r="E62" s="3">
        <v>0.45899999999999996</v>
      </c>
    </row>
    <row r="63" spans="1:6" x14ac:dyDescent="0.25">
      <c r="A63" t="s">
        <v>93</v>
      </c>
      <c r="B63" s="3" t="s">
        <v>81</v>
      </c>
      <c r="C63" s="3">
        <v>168951535.04537556</v>
      </c>
      <c r="D63" s="3">
        <v>2.908333333333335</v>
      </c>
      <c r="E63" s="3">
        <v>0.25469999999999998</v>
      </c>
      <c r="F63" s="14"/>
    </row>
    <row r="64" spans="1:6" x14ac:dyDescent="0.25">
      <c r="A64" t="s">
        <v>94</v>
      </c>
      <c r="B64" s="3" t="s">
        <v>81</v>
      </c>
      <c r="C64" s="3">
        <v>28000000000</v>
      </c>
      <c r="D64" s="3">
        <v>1</v>
      </c>
      <c r="E64" s="3">
        <v>0.25469999999999998</v>
      </c>
      <c r="F64" s="14"/>
    </row>
    <row r="65" spans="1:6" x14ac:dyDescent="0.25">
      <c r="A65" t="s">
        <v>28</v>
      </c>
      <c r="B65" s="3" t="s">
        <v>65</v>
      </c>
      <c r="C65" s="3">
        <v>7071959240.5735531</v>
      </c>
      <c r="D65" s="3">
        <v>3.59</v>
      </c>
      <c r="E65" s="3">
        <v>0.36166666666666664</v>
      </c>
    </row>
    <row r="66" spans="1:6" x14ac:dyDescent="0.25">
      <c r="A66" t="s">
        <v>26</v>
      </c>
      <c r="B66" s="3" t="s">
        <v>65</v>
      </c>
      <c r="C66" s="3">
        <v>7226303261.2757311</v>
      </c>
      <c r="D66" s="3">
        <v>3.55</v>
      </c>
      <c r="E66" s="3">
        <v>0.35257142857142859</v>
      </c>
      <c r="F66" s="14"/>
    </row>
    <row r="67" spans="1:6" x14ac:dyDescent="0.25">
      <c r="A67" t="s">
        <v>29</v>
      </c>
      <c r="B67" s="3" t="s">
        <v>81</v>
      </c>
      <c r="C67" s="3">
        <v>11242526454.037046</v>
      </c>
      <c r="D67" s="3">
        <v>3.3583333333333325</v>
      </c>
      <c r="E67" s="3">
        <v>0.254</v>
      </c>
      <c r="F67" s="14"/>
    </row>
    <row r="68" spans="1:6" x14ac:dyDescent="0.25">
      <c r="A68" t="s">
        <v>151</v>
      </c>
      <c r="B68" s="3" t="s">
        <v>152</v>
      </c>
      <c r="C68" s="3">
        <v>44352418120.437744</v>
      </c>
      <c r="D68" s="3">
        <v>1</v>
      </c>
      <c r="E68" s="3">
        <v>0.28599999999999998</v>
      </c>
    </row>
    <row r="69" spans="1:6" x14ac:dyDescent="0.25">
      <c r="A69" t="s">
        <v>32</v>
      </c>
      <c r="B69" s="3" t="s">
        <v>165</v>
      </c>
      <c r="C69" s="3">
        <v>2334989648.0331264</v>
      </c>
      <c r="D69" s="3">
        <v>3.4666666666666677</v>
      </c>
      <c r="E69" s="3">
        <v>0.57100000000000006</v>
      </c>
      <c r="F69" s="14"/>
    </row>
    <row r="70" spans="1:6" x14ac:dyDescent="0.25">
      <c r="A70" t="s">
        <v>30</v>
      </c>
      <c r="B70" s="3" t="s">
        <v>165</v>
      </c>
      <c r="C70" s="3">
        <v>1950960137.7301018</v>
      </c>
      <c r="D70" s="3">
        <v>3.125</v>
      </c>
      <c r="E70" s="3">
        <v>0.63800000000000001</v>
      </c>
      <c r="F70" s="14"/>
    </row>
    <row r="71" spans="1:6" x14ac:dyDescent="0.25">
      <c r="A71" t="s">
        <v>141</v>
      </c>
      <c r="B71" s="3" t="s">
        <v>152</v>
      </c>
      <c r="C71" s="3">
        <v>74199528672.427338</v>
      </c>
      <c r="D71" s="3">
        <v>1</v>
      </c>
      <c r="E71" s="3">
        <v>0.22489999999999999</v>
      </c>
      <c r="F71" s="14"/>
    </row>
    <row r="72" spans="1:6" x14ac:dyDescent="0.25">
      <c r="A72" t="s">
        <v>104</v>
      </c>
      <c r="B72" t="s">
        <v>65</v>
      </c>
      <c r="C72" s="3">
        <v>10195404131.452971</v>
      </c>
      <c r="D72" s="3">
        <v>1</v>
      </c>
      <c r="E72" s="3">
        <v>0.27200000000000002</v>
      </c>
      <c r="F72" s="14"/>
    </row>
    <row r="73" spans="1:6" x14ac:dyDescent="0.25">
      <c r="A73" t="s">
        <v>34</v>
      </c>
      <c r="B73" s="3" t="s">
        <v>165</v>
      </c>
      <c r="C73" s="3">
        <v>10613494031.383247</v>
      </c>
      <c r="D73" s="3">
        <v>3.0166666666666675</v>
      </c>
      <c r="E73" s="3">
        <v>0.75150000000000006</v>
      </c>
      <c r="F73" s="14"/>
    </row>
    <row r="74" spans="1:6" x14ac:dyDescent="0.25">
      <c r="A74" t="s">
        <v>39</v>
      </c>
      <c r="B74" s="3" t="s">
        <v>165</v>
      </c>
      <c r="C74" s="3">
        <v>3705386789.6051149</v>
      </c>
      <c r="D74" s="3">
        <v>3.0666666666666673</v>
      </c>
      <c r="E74" s="3">
        <v>0.51549999999999996</v>
      </c>
    </row>
    <row r="75" spans="1:6" x14ac:dyDescent="0.25">
      <c r="A75" t="s">
        <v>97</v>
      </c>
      <c r="B75" s="3" t="s">
        <v>81</v>
      </c>
      <c r="C75" s="3">
        <v>313159097400.74261</v>
      </c>
      <c r="D75" s="3">
        <v>1</v>
      </c>
      <c r="E75" s="3">
        <v>3.6999999999999998E-2</v>
      </c>
      <c r="F75" s="14"/>
    </row>
    <row r="76" spans="1:6" x14ac:dyDescent="0.25">
      <c r="A76" t="s">
        <v>153</v>
      </c>
      <c r="B76" s="3" t="s">
        <v>64</v>
      </c>
      <c r="C76" s="3">
        <v>2299843167.3684006</v>
      </c>
      <c r="D76" s="3">
        <v>3.2333333333333347</v>
      </c>
      <c r="E76" s="3">
        <v>0.16</v>
      </c>
      <c r="F76" s="14"/>
    </row>
    <row r="77" spans="1:6" x14ac:dyDescent="0.25">
      <c r="A77" t="s">
        <v>35</v>
      </c>
      <c r="B77" s="3" t="s">
        <v>165</v>
      </c>
      <c r="C77" s="3">
        <v>10942727309.529593</v>
      </c>
      <c r="D77" s="3">
        <v>3.3833333333333324</v>
      </c>
      <c r="E77" s="3">
        <v>0.45549999999999996</v>
      </c>
    </row>
    <row r="78" spans="1:6" x14ac:dyDescent="0.25">
      <c r="A78" t="s">
        <v>99</v>
      </c>
      <c r="B78" s="3" t="s">
        <v>81</v>
      </c>
      <c r="C78" s="3">
        <v>190914600</v>
      </c>
      <c r="D78" s="3">
        <v>2.6416666666666648</v>
      </c>
      <c r="E78" s="3">
        <v>0.25469999999999998</v>
      </c>
      <c r="F78" s="14"/>
    </row>
    <row r="79" spans="1:6" x14ac:dyDescent="0.25">
      <c r="A79" t="s">
        <v>38</v>
      </c>
      <c r="B79" s="3" t="s">
        <v>165</v>
      </c>
      <c r="C79" s="3">
        <v>4158182904.2454085</v>
      </c>
      <c r="D79" s="3">
        <v>3.2916666666666674</v>
      </c>
      <c r="E79" s="3">
        <v>0.44350000000000001</v>
      </c>
    </row>
    <row r="80" spans="1:6" x14ac:dyDescent="0.25">
      <c r="A80" t="s">
        <v>155</v>
      </c>
      <c r="B80" s="3" t="s">
        <v>165</v>
      </c>
      <c r="C80" s="3">
        <v>11929250814.332249</v>
      </c>
      <c r="D80" s="3">
        <v>1</v>
      </c>
      <c r="E80" s="3">
        <v>0.4894</v>
      </c>
    </row>
    <row r="81" spans="1:6" x14ac:dyDescent="0.25">
      <c r="A81" t="s">
        <v>123</v>
      </c>
      <c r="B81" s="3" t="s">
        <v>66</v>
      </c>
      <c r="C81" s="3">
        <v>1260914660977.1375</v>
      </c>
      <c r="D81" s="3">
        <v>1</v>
      </c>
      <c r="E81" s="3">
        <v>0.48049999999999998</v>
      </c>
    </row>
    <row r="82" spans="1:6" x14ac:dyDescent="0.25">
      <c r="A82" t="s">
        <v>101</v>
      </c>
      <c r="B82" s="3" t="s">
        <v>81</v>
      </c>
      <c r="C82" s="3">
        <v>316245700</v>
      </c>
      <c r="D82" s="3">
        <v>2.6916666666666651</v>
      </c>
      <c r="E82" s="3">
        <v>0.25469999999999998</v>
      </c>
      <c r="F82" s="14"/>
    </row>
    <row r="83" spans="1:6" x14ac:dyDescent="0.25">
      <c r="A83" t="s">
        <v>33</v>
      </c>
      <c r="B83" s="3" t="s">
        <v>65</v>
      </c>
      <c r="C83" s="3">
        <v>7969618965.9007845</v>
      </c>
      <c r="D83" s="3">
        <v>3.8583333333333325</v>
      </c>
      <c r="E83" s="3">
        <v>0.2329</v>
      </c>
    </row>
    <row r="84" spans="1:6" x14ac:dyDescent="0.25">
      <c r="A84" t="s">
        <v>36</v>
      </c>
      <c r="B84" s="3" t="s">
        <v>81</v>
      </c>
      <c r="C84" s="3">
        <v>11516409581.298849</v>
      </c>
      <c r="D84" s="3">
        <v>3.3583333333333325</v>
      </c>
      <c r="E84" s="3">
        <v>0.33266666666666672</v>
      </c>
      <c r="F84" s="14"/>
    </row>
    <row r="85" spans="1:6" x14ac:dyDescent="0.25">
      <c r="A85" t="s">
        <v>106</v>
      </c>
      <c r="B85" t="s">
        <v>65</v>
      </c>
      <c r="C85" s="3">
        <v>4416083089.9920368</v>
      </c>
      <c r="D85" s="3">
        <v>1</v>
      </c>
      <c r="E85" s="3">
        <v>8.6800000000000002E-2</v>
      </c>
    </row>
    <row r="86" spans="1:6" x14ac:dyDescent="0.25">
      <c r="A86" t="s">
        <v>143</v>
      </c>
      <c r="B86" s="3" t="s">
        <v>152</v>
      </c>
      <c r="C86" s="3">
        <v>103835702813.63393</v>
      </c>
      <c r="D86" s="3">
        <v>1</v>
      </c>
      <c r="E86" s="3">
        <v>8.8999999999999996E-2</v>
      </c>
      <c r="F86" s="14"/>
    </row>
    <row r="87" spans="1:6" x14ac:dyDescent="0.25">
      <c r="A87" t="s">
        <v>37</v>
      </c>
      <c r="B87" s="3" t="s">
        <v>165</v>
      </c>
      <c r="C87" s="3">
        <v>15630302813.953487</v>
      </c>
      <c r="D87" s="3">
        <v>3.6166666666666671</v>
      </c>
      <c r="E87" s="3">
        <v>0.54700000000000004</v>
      </c>
    </row>
    <row r="88" spans="1:6" x14ac:dyDescent="0.25">
      <c r="A88" t="s">
        <v>86</v>
      </c>
      <c r="B88" s="3" t="s">
        <v>81</v>
      </c>
      <c r="C88" s="3">
        <v>65000000000</v>
      </c>
      <c r="D88" s="3">
        <v>2.95</v>
      </c>
      <c r="E88" s="3">
        <v>0.32700000000000001</v>
      </c>
    </row>
    <row r="89" spans="1:6" x14ac:dyDescent="0.25">
      <c r="A89" t="s">
        <v>156</v>
      </c>
      <c r="B89" s="3" t="s">
        <v>165</v>
      </c>
      <c r="C89" s="3">
        <v>13113069776.594753</v>
      </c>
      <c r="D89" s="3">
        <v>1</v>
      </c>
      <c r="E89" s="3">
        <v>0.33200000000000002</v>
      </c>
    </row>
    <row r="90" spans="1:6" x14ac:dyDescent="0.25">
      <c r="A90" t="s">
        <v>42</v>
      </c>
      <c r="B90" s="3" t="s">
        <v>64</v>
      </c>
      <c r="C90" s="3">
        <v>19294348174.002647</v>
      </c>
      <c r="D90" s="3">
        <v>3.375</v>
      </c>
      <c r="E90" s="3">
        <v>0.252</v>
      </c>
    </row>
    <row r="91" spans="1:6" x14ac:dyDescent="0.25">
      <c r="A91" t="s">
        <v>125</v>
      </c>
      <c r="B91" s="3" t="s">
        <v>66</v>
      </c>
      <c r="C91" s="3">
        <v>11255608410.050642</v>
      </c>
      <c r="D91" s="3">
        <v>3.7583333333333351</v>
      </c>
      <c r="E91" s="3">
        <v>0.45400000000000001</v>
      </c>
    </row>
    <row r="92" spans="1:6" x14ac:dyDescent="0.25">
      <c r="A92" t="s">
        <v>40</v>
      </c>
      <c r="B92" s="3" t="s">
        <v>165</v>
      </c>
      <c r="C92" s="3">
        <v>7407418427.6576796</v>
      </c>
      <c r="D92" s="3">
        <v>3.4583333333333326</v>
      </c>
      <c r="E92" s="3">
        <v>0.59499999999999997</v>
      </c>
    </row>
    <row r="93" spans="1:6" x14ac:dyDescent="0.25">
      <c r="A93" t="s">
        <v>41</v>
      </c>
      <c r="B93" t="s">
        <v>165</v>
      </c>
      <c r="C93" s="3">
        <v>521803314653.78424</v>
      </c>
      <c r="D93" s="3">
        <v>3.5750000000000002</v>
      </c>
      <c r="E93" s="3">
        <v>0.47200000000000003</v>
      </c>
    </row>
    <row r="94" spans="1:6" x14ac:dyDescent="0.25">
      <c r="A94" t="s">
        <v>43</v>
      </c>
      <c r="B94" s="3" t="s">
        <v>64</v>
      </c>
      <c r="C94" s="3">
        <v>232286781110.56024</v>
      </c>
      <c r="D94" s="3">
        <v>3.0666666666666651</v>
      </c>
      <c r="E94" s="3">
        <v>0.19533333333333336</v>
      </c>
    </row>
    <row r="95" spans="1:6" x14ac:dyDescent="0.25">
      <c r="A95" t="s">
        <v>87</v>
      </c>
      <c r="B95" s="3" t="s">
        <v>81</v>
      </c>
      <c r="C95" s="3">
        <v>247043400</v>
      </c>
      <c r="D95" s="3">
        <v>1</v>
      </c>
      <c r="E95" s="3">
        <v>0.25469999999999998</v>
      </c>
    </row>
    <row r="96" spans="1:6" x14ac:dyDescent="0.25">
      <c r="A96" t="s">
        <v>127</v>
      </c>
      <c r="B96" s="3" t="s">
        <v>66</v>
      </c>
      <c r="C96" s="3">
        <v>42648100000</v>
      </c>
      <c r="D96" s="3">
        <v>1</v>
      </c>
      <c r="E96" s="3">
        <v>0.31459999999999999</v>
      </c>
    </row>
    <row r="97" spans="1:6" x14ac:dyDescent="0.25">
      <c r="A97" t="s">
        <v>44</v>
      </c>
      <c r="B97" s="3" t="s">
        <v>81</v>
      </c>
      <c r="C97" s="3">
        <v>15289374025.395411</v>
      </c>
      <c r="D97" s="3">
        <v>3.25</v>
      </c>
      <c r="E97" s="3">
        <v>0.39899999999999997</v>
      </c>
      <c r="F97" s="14"/>
    </row>
    <row r="98" spans="1:6" x14ac:dyDescent="0.25">
      <c r="A98" t="s">
        <v>129</v>
      </c>
      <c r="B98" s="3" t="s">
        <v>66</v>
      </c>
      <c r="C98" s="3">
        <v>29009411737.917473</v>
      </c>
      <c r="D98" s="3">
        <v>1</v>
      </c>
      <c r="E98" s="3">
        <v>0.35560000000000003</v>
      </c>
    </row>
    <row r="99" spans="1:6" x14ac:dyDescent="0.25">
      <c r="A99" t="s">
        <v>131</v>
      </c>
      <c r="B99" s="3" t="s">
        <v>66</v>
      </c>
      <c r="C99" s="3">
        <v>202349846974.37076</v>
      </c>
      <c r="D99" s="3">
        <v>1</v>
      </c>
      <c r="E99" s="3">
        <v>0.38500000000000001</v>
      </c>
    </row>
    <row r="100" spans="1:6" x14ac:dyDescent="0.25">
      <c r="A100" t="s">
        <v>90</v>
      </c>
      <c r="B100" s="3" t="s">
        <v>81</v>
      </c>
      <c r="C100" s="3">
        <v>272066554885.94977</v>
      </c>
      <c r="D100" s="3">
        <v>1</v>
      </c>
      <c r="E100" s="3">
        <v>0.26029999999999998</v>
      </c>
    </row>
    <row r="101" spans="1:6" x14ac:dyDescent="0.25">
      <c r="A101" t="s">
        <v>108</v>
      </c>
      <c r="B101" s="3" t="s">
        <v>65</v>
      </c>
      <c r="C101" s="3">
        <v>189638162013.27139</v>
      </c>
      <c r="D101" s="3">
        <v>1</v>
      </c>
      <c r="E101" s="3">
        <v>0.22700000000000001</v>
      </c>
    </row>
    <row r="102" spans="1:6" x14ac:dyDescent="0.25">
      <c r="A102" t="s">
        <v>45</v>
      </c>
      <c r="B102" s="3" t="s">
        <v>165</v>
      </c>
      <c r="C102" s="3">
        <v>7521261790.6293488</v>
      </c>
      <c r="D102" s="3">
        <v>3.9249999999999998</v>
      </c>
      <c r="E102" s="3">
        <v>0.50800000000000001</v>
      </c>
    </row>
    <row r="103" spans="1:6" x14ac:dyDescent="0.25">
      <c r="A103" t="s">
        <v>92</v>
      </c>
      <c r="B103" s="3" t="s">
        <v>81</v>
      </c>
      <c r="C103" s="3">
        <v>801916057.59551847</v>
      </c>
      <c r="D103" s="3">
        <v>4</v>
      </c>
      <c r="E103" s="3">
        <v>0.25469999999999998</v>
      </c>
    </row>
    <row r="104" spans="1:6" x14ac:dyDescent="0.25">
      <c r="A104" t="s">
        <v>51</v>
      </c>
      <c r="B104" s="3" t="s">
        <v>165</v>
      </c>
      <c r="C104" s="3">
        <v>310684635.73614019</v>
      </c>
      <c r="D104" s="3">
        <v>3.05</v>
      </c>
      <c r="E104" s="3">
        <v>0.61699999999999999</v>
      </c>
      <c r="F104" s="14"/>
    </row>
    <row r="105" spans="1:6" x14ac:dyDescent="0.25">
      <c r="A105" t="s">
        <v>47</v>
      </c>
      <c r="B105" s="3" t="s">
        <v>165</v>
      </c>
      <c r="C105" s="3">
        <v>14791699008.5823</v>
      </c>
      <c r="D105" s="3">
        <v>3.8166666666666673</v>
      </c>
      <c r="E105" s="3">
        <v>0.47499999999999998</v>
      </c>
    </row>
    <row r="106" spans="1:6" x14ac:dyDescent="0.25">
      <c r="A106" t="s">
        <v>109</v>
      </c>
      <c r="B106" s="3" t="s">
        <v>65</v>
      </c>
      <c r="C106" s="3">
        <v>45519650911.413841</v>
      </c>
      <c r="D106" s="3">
        <v>1</v>
      </c>
      <c r="E106" s="3">
        <v>0.246</v>
      </c>
    </row>
    <row r="107" spans="1:6" x14ac:dyDescent="0.25">
      <c r="A107" t="s">
        <v>159</v>
      </c>
      <c r="B107" s="3" t="s">
        <v>165</v>
      </c>
      <c r="C107" s="3">
        <v>1443345214.376982</v>
      </c>
      <c r="D107" s="3">
        <v>1</v>
      </c>
      <c r="E107" s="3">
        <v>0.378</v>
      </c>
      <c r="F107" s="14"/>
    </row>
    <row r="108" spans="1:6" x14ac:dyDescent="0.25">
      <c r="A108" t="s">
        <v>49</v>
      </c>
      <c r="B108" s="3" t="s">
        <v>165</v>
      </c>
      <c r="C108" s="3">
        <v>4136280752.0369301</v>
      </c>
      <c r="D108" s="3">
        <v>3.2666666666666675</v>
      </c>
      <c r="E108" s="3">
        <v>0.52900000000000003</v>
      </c>
    </row>
    <row r="109" spans="1:6" x14ac:dyDescent="0.25">
      <c r="A109" t="s">
        <v>48</v>
      </c>
      <c r="B109" s="3" t="s">
        <v>81</v>
      </c>
      <c r="C109" s="3">
        <v>1096396926.9114363</v>
      </c>
      <c r="D109" s="3">
        <v>2.93</v>
      </c>
      <c r="E109" s="3">
        <v>0.22699999999999998</v>
      </c>
    </row>
    <row r="110" spans="1:6" x14ac:dyDescent="0.25">
      <c r="A110" t="s">
        <v>161</v>
      </c>
      <c r="B110" s="3" t="s">
        <v>165</v>
      </c>
      <c r="C110" s="3">
        <v>2300000000</v>
      </c>
      <c r="D110" s="3">
        <v>1</v>
      </c>
      <c r="E110" s="3">
        <v>0.4894</v>
      </c>
    </row>
    <row r="111" spans="1:6" x14ac:dyDescent="0.25">
      <c r="A111" t="s">
        <v>162</v>
      </c>
      <c r="B111" s="3" t="s">
        <v>165</v>
      </c>
      <c r="C111" s="3">
        <v>366057913367.13654</v>
      </c>
      <c r="D111" s="3">
        <v>1</v>
      </c>
      <c r="E111" s="3">
        <v>0.60199999999999998</v>
      </c>
    </row>
    <row r="112" spans="1:6" x14ac:dyDescent="0.25">
      <c r="A112" t="s">
        <v>50</v>
      </c>
      <c r="B112" s="3" t="s">
        <v>165</v>
      </c>
      <c r="C112" s="3">
        <v>11804406779.661016</v>
      </c>
      <c r="D112" s="3">
        <v>2.09</v>
      </c>
      <c r="E112" s="3">
        <v>0.50600000000000001</v>
      </c>
    </row>
    <row r="113" spans="1:6" x14ac:dyDescent="0.25">
      <c r="A113" t="s">
        <v>31</v>
      </c>
      <c r="B113" s="3" t="s">
        <v>64</v>
      </c>
      <c r="C113" s="3">
        <v>67182015335.760201</v>
      </c>
      <c r="D113" s="3">
        <v>3.52</v>
      </c>
      <c r="E113" s="3">
        <v>0.10266666666666667</v>
      </c>
    </row>
    <row r="114" spans="1:6" x14ac:dyDescent="0.25">
      <c r="A114" t="s">
        <v>133</v>
      </c>
      <c r="B114" s="3" t="s">
        <v>66</v>
      </c>
      <c r="C114" s="3">
        <v>1335764111.1111109</v>
      </c>
      <c r="D114" s="3">
        <v>3.65</v>
      </c>
      <c r="E114" s="3">
        <v>0.39589999999999997</v>
      </c>
    </row>
    <row r="115" spans="1:6" x14ac:dyDescent="0.25">
      <c r="A115" t="s">
        <v>135</v>
      </c>
      <c r="B115" s="3" t="s">
        <v>66</v>
      </c>
      <c r="C115" s="3">
        <v>709358185.18518519</v>
      </c>
      <c r="D115" s="3">
        <v>3.7249999999999996</v>
      </c>
      <c r="E115" s="3">
        <v>0.39589999999999997</v>
      </c>
    </row>
    <row r="116" spans="1:6" x14ac:dyDescent="0.25">
      <c r="A116" t="s">
        <v>46</v>
      </c>
      <c r="B116" s="3" t="s">
        <v>165</v>
      </c>
      <c r="C116" s="3">
        <v>66565889416.870102</v>
      </c>
      <c r="D116" s="3">
        <v>2.36</v>
      </c>
      <c r="E116" s="3">
        <v>0.46500000000000002</v>
      </c>
    </row>
    <row r="117" spans="1:6" x14ac:dyDescent="0.25">
      <c r="A117" t="s">
        <v>137</v>
      </c>
      <c r="B117" s="3" t="s">
        <v>66</v>
      </c>
      <c r="C117" s="3">
        <v>5298787878.787879</v>
      </c>
      <c r="D117" s="3">
        <v>1</v>
      </c>
      <c r="E117" s="3">
        <v>0.7</v>
      </c>
    </row>
    <row r="118" spans="1:6" x14ac:dyDescent="0.25">
      <c r="A118" t="s">
        <v>164</v>
      </c>
      <c r="B118" s="3" t="s">
        <v>165</v>
      </c>
      <c r="C118" s="3">
        <v>3791304347.826087</v>
      </c>
      <c r="D118" s="3">
        <v>1</v>
      </c>
      <c r="E118" s="3">
        <v>0.63</v>
      </c>
    </row>
    <row r="119" spans="1:6" x14ac:dyDescent="0.25">
      <c r="A119" t="s">
        <v>145</v>
      </c>
      <c r="B119" s="3" t="s">
        <v>152</v>
      </c>
      <c r="C119" s="3">
        <v>64000000000</v>
      </c>
      <c r="D119" s="3">
        <v>1</v>
      </c>
      <c r="E119" s="3">
        <v>0.32650000000000001</v>
      </c>
      <c r="F119" s="14"/>
    </row>
    <row r="120" spans="1:6" x14ac:dyDescent="0.25">
      <c r="A120" t="s">
        <v>53</v>
      </c>
      <c r="B120" s="3" t="s">
        <v>65</v>
      </c>
      <c r="C120" s="3">
        <v>8508103455.5149689</v>
      </c>
      <c r="D120" s="3">
        <v>3.3083333333333327</v>
      </c>
      <c r="E120" s="3">
        <v>0.50150000000000006</v>
      </c>
      <c r="F120" s="14"/>
    </row>
    <row r="121" spans="1:6" x14ac:dyDescent="0.25">
      <c r="A121" t="s">
        <v>54</v>
      </c>
      <c r="B121" s="3" t="s">
        <v>165</v>
      </c>
      <c r="C121" s="3">
        <v>33225037489.690334</v>
      </c>
      <c r="D121" s="3">
        <v>3.7583333333333324</v>
      </c>
      <c r="E121" s="3">
        <v>0.28199999999999997</v>
      </c>
    </row>
    <row r="122" spans="1:6" x14ac:dyDescent="0.25">
      <c r="A122" t="s">
        <v>95</v>
      </c>
      <c r="B122" s="3" t="s">
        <v>81</v>
      </c>
      <c r="C122" s="3">
        <v>387252164290.82861</v>
      </c>
      <c r="D122" s="3">
        <v>1</v>
      </c>
      <c r="E122" s="3">
        <v>0.19189999999999999</v>
      </c>
    </row>
    <row r="123" spans="1:6" x14ac:dyDescent="0.25">
      <c r="A123" t="s">
        <v>96</v>
      </c>
      <c r="B123" s="3" t="s">
        <v>81</v>
      </c>
      <c r="C123" s="3">
        <v>4500000000</v>
      </c>
      <c r="D123" s="3">
        <v>3.0583333333333327</v>
      </c>
      <c r="E123" s="3">
        <v>0.499</v>
      </c>
      <c r="F123" s="14"/>
    </row>
    <row r="124" spans="1:6" x14ac:dyDescent="0.25">
      <c r="A124" t="s">
        <v>52</v>
      </c>
      <c r="B124" s="3" t="s">
        <v>165</v>
      </c>
      <c r="C124" s="3">
        <v>4338575823.8199339</v>
      </c>
      <c r="D124" s="3">
        <v>2.9666666666666672</v>
      </c>
      <c r="E124" s="3">
        <v>0.60199999999999998</v>
      </c>
    </row>
    <row r="125" spans="1:6" x14ac:dyDescent="0.25">
      <c r="A125" t="s">
        <v>98</v>
      </c>
      <c r="B125" s="3" t="s">
        <v>81</v>
      </c>
      <c r="C125" s="3">
        <v>466259084.09274423</v>
      </c>
      <c r="D125" s="3">
        <v>3.4583333333333321</v>
      </c>
      <c r="E125" s="3">
        <v>0.24</v>
      </c>
    </row>
    <row r="126" spans="1:6" x14ac:dyDescent="0.25">
      <c r="A126" t="s">
        <v>147</v>
      </c>
      <c r="B126" s="3" t="s">
        <v>152</v>
      </c>
      <c r="C126" s="3">
        <v>46993598818.24337</v>
      </c>
      <c r="D126" s="3">
        <v>1</v>
      </c>
      <c r="E126" s="3">
        <v>0.19400000000000001</v>
      </c>
    </row>
    <row r="127" spans="1:6" x14ac:dyDescent="0.25">
      <c r="A127" t="s">
        <v>111</v>
      </c>
      <c r="B127" s="3" t="s">
        <v>65</v>
      </c>
      <c r="C127" s="3">
        <v>822135183159.99585</v>
      </c>
      <c r="D127" s="3">
        <v>1</v>
      </c>
      <c r="E127" s="3">
        <v>8.7800000000000003E-2</v>
      </c>
    </row>
    <row r="128" spans="1:6" x14ac:dyDescent="0.25">
      <c r="A128" t="s">
        <v>113</v>
      </c>
      <c r="B128" s="3" t="s">
        <v>65</v>
      </c>
      <c r="C128" s="3">
        <v>41850877192.982452</v>
      </c>
      <c r="D128" s="3">
        <v>1</v>
      </c>
      <c r="E128" s="3">
        <v>0.3</v>
      </c>
      <c r="F128" s="14"/>
    </row>
    <row r="129" spans="1:5" x14ac:dyDescent="0.25">
      <c r="A129" t="s">
        <v>100</v>
      </c>
      <c r="B129" s="3" t="s">
        <v>81</v>
      </c>
      <c r="C129" s="3">
        <v>38322359.528866574</v>
      </c>
      <c r="D129" s="3">
        <v>2.7666666666666675</v>
      </c>
      <c r="E129" s="3">
        <v>0.25469999999999998</v>
      </c>
    </row>
    <row r="130" spans="1:5" x14ac:dyDescent="0.25">
      <c r="A130" t="s">
        <v>55</v>
      </c>
      <c r="B130" s="3" t="s">
        <v>165</v>
      </c>
      <c r="C130" s="3">
        <v>21493615478.372974</v>
      </c>
      <c r="D130" s="3">
        <v>3.7166666666666677</v>
      </c>
      <c r="E130" s="3">
        <v>0.27800000000000002</v>
      </c>
    </row>
    <row r="131" spans="1:5" x14ac:dyDescent="0.25">
      <c r="A131" t="s">
        <v>114</v>
      </c>
      <c r="B131" s="3" t="s">
        <v>65</v>
      </c>
      <c r="C131" s="3">
        <v>177430609756.09756</v>
      </c>
      <c r="D131" s="3">
        <v>1</v>
      </c>
      <c r="E131" s="3">
        <v>8.5300000000000001E-2</v>
      </c>
    </row>
    <row r="132" spans="1:5" x14ac:dyDescent="0.25">
      <c r="A132" t="s">
        <v>115</v>
      </c>
      <c r="B132" s="3" t="s">
        <v>65</v>
      </c>
      <c r="C132" s="3">
        <v>56795656324.582336</v>
      </c>
      <c r="D132" s="3">
        <v>3.3833333333333324</v>
      </c>
      <c r="E132" s="3">
        <v>0.16850000000000001</v>
      </c>
    </row>
    <row r="133" spans="1:5" x14ac:dyDescent="0.25">
      <c r="A133" t="s">
        <v>102</v>
      </c>
      <c r="B133" s="3" t="s">
        <v>81</v>
      </c>
      <c r="C133" s="3">
        <v>828237181.13311028</v>
      </c>
      <c r="D133" s="3">
        <v>3.4416666666666651</v>
      </c>
      <c r="E133" s="3">
        <v>0.25469999999999998</v>
      </c>
    </row>
    <row r="134" spans="1:5" x14ac:dyDescent="0.25">
      <c r="A134" t="s">
        <v>139</v>
      </c>
      <c r="B134" s="3" t="s">
        <v>66</v>
      </c>
      <c r="C134" s="3">
        <v>438283564814.81482</v>
      </c>
      <c r="D134" s="3">
        <v>1</v>
      </c>
      <c r="E134" s="3">
        <v>0.35709999999999997</v>
      </c>
    </row>
    <row r="135" spans="1:5" x14ac:dyDescent="0.25">
      <c r="A135" t="s">
        <v>56</v>
      </c>
      <c r="B135" s="3" t="s">
        <v>81</v>
      </c>
      <c r="C135" s="3">
        <v>171390003299.39893</v>
      </c>
      <c r="D135" s="3">
        <v>3.7916666666666674</v>
      </c>
      <c r="E135" s="3">
        <v>0.1895</v>
      </c>
    </row>
    <row r="136" spans="1:5" x14ac:dyDescent="0.25">
      <c r="A136" t="s">
        <v>149</v>
      </c>
      <c r="B136" s="3" t="s">
        <v>152</v>
      </c>
      <c r="C136" s="3">
        <v>6600000000</v>
      </c>
      <c r="D136" s="3">
        <v>1</v>
      </c>
      <c r="E136" s="3">
        <v>0.27829999999999999</v>
      </c>
    </row>
    <row r="137" spans="1:5" x14ac:dyDescent="0.25">
      <c r="A137" t="s">
        <v>57</v>
      </c>
      <c r="B137" s="3" t="s">
        <v>152</v>
      </c>
      <c r="C137" s="3">
        <v>35954502303.50412</v>
      </c>
      <c r="D137" s="3">
        <v>2.9916666666666671</v>
      </c>
      <c r="E137" s="3">
        <v>0.34799999999999998</v>
      </c>
    </row>
    <row r="138" spans="1:5" x14ac:dyDescent="0.25">
      <c r="A138" t="s">
        <v>59</v>
      </c>
      <c r="B138" s="3" t="s">
        <v>165</v>
      </c>
      <c r="C138" s="3">
        <v>26820870558.94062</v>
      </c>
      <c r="D138" s="3">
        <v>3.4166666666666674</v>
      </c>
      <c r="E138" s="3">
        <v>0.60499999999999998</v>
      </c>
    </row>
    <row r="139" spans="1:5" x14ac:dyDescent="0.25">
      <c r="A139" t="s">
        <v>60</v>
      </c>
      <c r="B139" s="3" t="s">
        <v>165</v>
      </c>
      <c r="C139" s="3">
        <v>13490000000</v>
      </c>
      <c r="D139" s="3">
        <v>2.2583333333333324</v>
      </c>
      <c r="E139" s="3">
        <v>0.72299999999999998</v>
      </c>
    </row>
    <row r="147" spans="1:8" x14ac:dyDescent="0.25">
      <c r="A147" s="3" t="s">
        <v>103</v>
      </c>
      <c r="B147" s="3">
        <v>12923240278.341646</v>
      </c>
      <c r="C147" t="s">
        <v>166</v>
      </c>
      <c r="D147" t="s">
        <v>166</v>
      </c>
      <c r="E147" t="s">
        <v>166</v>
      </c>
      <c r="F147" t="s">
        <v>166</v>
      </c>
      <c r="G147" t="e">
        <f t="shared" ref="G147:G156" si="0">AVERAGE(C147:F147)</f>
        <v>#DIV/0!</v>
      </c>
      <c r="H147">
        <v>15.066666666666668</v>
      </c>
    </row>
    <row r="148" spans="1:8" x14ac:dyDescent="0.25">
      <c r="A148" s="3" t="s">
        <v>140</v>
      </c>
      <c r="B148" s="3">
        <v>210183410526.10361</v>
      </c>
      <c r="C148" t="s">
        <v>166</v>
      </c>
      <c r="D148" t="s">
        <v>166</v>
      </c>
      <c r="E148" t="s">
        <v>166</v>
      </c>
      <c r="F148" t="s">
        <v>166</v>
      </c>
      <c r="G148" s="3" t="e">
        <f t="shared" si="0"/>
        <v>#DIV/0!</v>
      </c>
      <c r="H148" t="e">
        <v>#DIV/0!</v>
      </c>
    </row>
    <row r="149" spans="1:8" x14ac:dyDescent="0.25">
      <c r="A149" s="3" t="s">
        <v>85</v>
      </c>
      <c r="B149" s="3" t="s">
        <v>166</v>
      </c>
      <c r="C149" t="s">
        <v>166</v>
      </c>
      <c r="D149" t="s">
        <v>166</v>
      </c>
      <c r="E149" t="s">
        <v>166</v>
      </c>
      <c r="F149" t="s">
        <v>166</v>
      </c>
      <c r="G149" s="3" t="e">
        <f t="shared" si="0"/>
        <v>#DIV/0!</v>
      </c>
      <c r="H149" t="e">
        <v>#DIV/0!</v>
      </c>
    </row>
    <row r="150" spans="1:8" x14ac:dyDescent="0.25">
      <c r="A150" s="3" t="s">
        <v>116</v>
      </c>
      <c r="B150" s="3">
        <v>609888971036.19568</v>
      </c>
      <c r="C150" t="s">
        <v>166</v>
      </c>
      <c r="D150" t="s">
        <v>166</v>
      </c>
      <c r="E150" t="s">
        <v>166</v>
      </c>
      <c r="F150" t="s">
        <v>166</v>
      </c>
      <c r="G150" s="3" t="e">
        <f t="shared" si="0"/>
        <v>#DIV/0!</v>
      </c>
      <c r="H150" t="e">
        <v>#DIV/0!</v>
      </c>
    </row>
    <row r="151" spans="1:8" x14ac:dyDescent="0.25">
      <c r="A151" s="3" t="s">
        <v>105</v>
      </c>
      <c r="B151" s="3">
        <v>73560484384.958572</v>
      </c>
      <c r="C151" t="s">
        <v>166</v>
      </c>
      <c r="D151" t="s">
        <v>166</v>
      </c>
      <c r="E151" t="s">
        <v>166</v>
      </c>
      <c r="F151" t="s">
        <v>166</v>
      </c>
      <c r="G151" s="3" t="e">
        <f t="shared" si="0"/>
        <v>#DIV/0!</v>
      </c>
      <c r="H151">
        <v>9.7000000000000011</v>
      </c>
    </row>
    <row r="152" spans="1:8" x14ac:dyDescent="0.25">
      <c r="A152" s="3" t="s">
        <v>107</v>
      </c>
      <c r="B152" s="3">
        <v>71709513654.339325</v>
      </c>
      <c r="C152" t="s">
        <v>166</v>
      </c>
      <c r="D152" t="s">
        <v>166</v>
      </c>
      <c r="E152" t="s">
        <v>166</v>
      </c>
      <c r="F152" t="s">
        <v>166</v>
      </c>
      <c r="G152" s="3" t="e">
        <f t="shared" si="0"/>
        <v>#DIV/0!</v>
      </c>
      <c r="H152">
        <v>8.51</v>
      </c>
    </row>
    <row r="153" spans="1:8" x14ac:dyDescent="0.25">
      <c r="A153" s="3" t="s">
        <v>118</v>
      </c>
      <c r="B153" s="3">
        <v>1624294250</v>
      </c>
      <c r="C153" t="s">
        <v>166</v>
      </c>
      <c r="D153" t="s">
        <v>166</v>
      </c>
      <c r="E153" t="s">
        <v>166</v>
      </c>
      <c r="F153" t="s">
        <v>166</v>
      </c>
      <c r="G153" s="3" t="e">
        <f t="shared" si="0"/>
        <v>#DIV/0!</v>
      </c>
      <c r="H153" t="e">
        <v>#DIV/0!</v>
      </c>
    </row>
    <row r="154" spans="1:8" x14ac:dyDescent="0.25">
      <c r="A154" s="3" t="s">
        <v>154</v>
      </c>
      <c r="B154" s="3">
        <v>14784707345.238094</v>
      </c>
      <c r="C154" t="s">
        <v>166</v>
      </c>
      <c r="D154" t="s">
        <v>166</v>
      </c>
      <c r="E154" t="s">
        <v>166</v>
      </c>
      <c r="F154" t="s">
        <v>166</v>
      </c>
      <c r="G154" s="3" t="e">
        <f t="shared" si="0"/>
        <v>#DIV/0!</v>
      </c>
      <c r="H154">
        <v>19.3</v>
      </c>
    </row>
    <row r="155" spans="1:8" x14ac:dyDescent="0.25">
      <c r="A155" s="3" t="s">
        <v>120</v>
      </c>
      <c r="B155" s="3">
        <v>2245673032353.7593</v>
      </c>
      <c r="C155" t="s">
        <v>166</v>
      </c>
      <c r="D155" t="s">
        <v>166</v>
      </c>
      <c r="E155" t="s">
        <v>166</v>
      </c>
      <c r="F155" t="s">
        <v>166</v>
      </c>
      <c r="G155" s="3" t="e">
        <f t="shared" si="0"/>
        <v>#DIV/0!</v>
      </c>
      <c r="H155">
        <v>14.793985622222221</v>
      </c>
    </row>
    <row r="156" spans="1:8" x14ac:dyDescent="0.25">
      <c r="A156" s="3" t="s">
        <v>110</v>
      </c>
      <c r="B156" s="3">
        <v>54479873099.891418</v>
      </c>
      <c r="C156" t="s">
        <v>166</v>
      </c>
      <c r="D156" t="s">
        <v>166</v>
      </c>
      <c r="E156" t="s">
        <v>166</v>
      </c>
      <c r="F156" t="s">
        <v>166</v>
      </c>
      <c r="G156" s="3" t="e">
        <f t="shared" si="0"/>
        <v>#DIV/0!</v>
      </c>
      <c r="H156">
        <v>21.077777777777776</v>
      </c>
    </row>
    <row r="157" spans="1:8" x14ac:dyDescent="0.25">
      <c r="A157" s="3" t="s">
        <v>157</v>
      </c>
      <c r="B157" s="3">
        <v>1538175744.0777485</v>
      </c>
      <c r="C157">
        <v>3</v>
      </c>
      <c r="D157">
        <v>2.2999999999999998</v>
      </c>
      <c r="E157">
        <v>2.2000000000000002</v>
      </c>
      <c r="F157">
        <v>2.5</v>
      </c>
      <c r="G157" s="3">
        <f t="shared" ref="G157:G210" si="1">AVERAGE(C157:F157)</f>
        <v>2.5</v>
      </c>
      <c r="H157">
        <v>62</v>
      </c>
    </row>
    <row r="158" spans="1:8" x14ac:dyDescent="0.25">
      <c r="A158" s="3" t="s">
        <v>158</v>
      </c>
      <c r="B158" s="3">
        <v>13513552424.904865</v>
      </c>
      <c r="C158">
        <v>2.8333333333333299</v>
      </c>
      <c r="D158">
        <v>2.5</v>
      </c>
      <c r="E158">
        <v>2.4</v>
      </c>
      <c r="F158">
        <v>2.6666666666666701</v>
      </c>
      <c r="G158" s="3">
        <f t="shared" si="1"/>
        <v>2.6</v>
      </c>
      <c r="H158">
        <v>46.7</v>
      </c>
    </row>
    <row r="159" spans="1:8" x14ac:dyDescent="0.25">
      <c r="A159" s="3" t="s">
        <v>88</v>
      </c>
      <c r="B159" s="3">
        <v>9240270452046.9863</v>
      </c>
      <c r="C159" t="s">
        <v>166</v>
      </c>
      <c r="D159" t="s">
        <v>166</v>
      </c>
      <c r="E159" t="s">
        <v>166</v>
      </c>
      <c r="F159" t="s">
        <v>166</v>
      </c>
      <c r="G159" s="3" t="e">
        <f>AVERAGE(C159:F159)</f>
        <v>#DIV/0!</v>
      </c>
      <c r="H159" t="e">
        <v>#DIV/0!</v>
      </c>
    </row>
    <row r="160" spans="1:8" x14ac:dyDescent="0.25">
      <c r="A160" s="3" t="s">
        <v>122</v>
      </c>
      <c r="B160" s="3">
        <v>378415326790.08124</v>
      </c>
      <c r="C160" t="s">
        <v>166</v>
      </c>
      <c r="D160" t="s">
        <v>166</v>
      </c>
      <c r="E160" t="s">
        <v>166</v>
      </c>
      <c r="F160" t="s">
        <v>166</v>
      </c>
      <c r="G160" s="3" t="e">
        <f>AVERAGE(C160:F160)</f>
        <v>#DIV/0!</v>
      </c>
      <c r="H160">
        <v>38.662500000000001</v>
      </c>
    </row>
    <row r="161" spans="1:8" x14ac:dyDescent="0.25">
      <c r="A161" s="3" t="s">
        <v>124</v>
      </c>
      <c r="B161" s="3">
        <v>49621089476.131668</v>
      </c>
      <c r="C161" t="s">
        <v>166</v>
      </c>
      <c r="D161" t="s">
        <v>166</v>
      </c>
      <c r="E161" t="s">
        <v>166</v>
      </c>
      <c r="F161" t="s">
        <v>166</v>
      </c>
      <c r="G161" s="3" t="e">
        <f>AVERAGE(C161:F161)</f>
        <v>#DIV/0!</v>
      </c>
      <c r="H161">
        <v>21.05</v>
      </c>
    </row>
    <row r="162" spans="1:8" x14ac:dyDescent="0.25">
      <c r="A162" s="3" t="s">
        <v>126</v>
      </c>
      <c r="B162" s="3" t="s">
        <v>166</v>
      </c>
      <c r="C162" t="s">
        <v>166</v>
      </c>
      <c r="D162" t="s">
        <v>166</v>
      </c>
      <c r="E162" t="s">
        <v>166</v>
      </c>
      <c r="F162" t="s">
        <v>166</v>
      </c>
      <c r="G162" s="3" t="e">
        <f>AVERAGE(C162:F162)</f>
        <v>#DIV/0!</v>
      </c>
      <c r="H162" t="e">
        <v>#DIV/0!</v>
      </c>
    </row>
    <row r="163" spans="1:8" x14ac:dyDescent="0.25">
      <c r="A163" s="3" t="s">
        <v>142</v>
      </c>
      <c r="B163" s="3">
        <v>1456344495.023098</v>
      </c>
      <c r="C163">
        <v>3.1666666666666701</v>
      </c>
      <c r="D163">
        <v>3</v>
      </c>
      <c r="E163">
        <v>2.7</v>
      </c>
      <c r="F163">
        <v>3.5</v>
      </c>
      <c r="G163" s="3">
        <f t="shared" si="1"/>
        <v>3.0916666666666677</v>
      </c>
      <c r="H163" t="e">
        <v>#DIV/0!</v>
      </c>
    </row>
    <row r="164" spans="1:8" x14ac:dyDescent="0.25">
      <c r="A164" s="3" t="s">
        <v>128</v>
      </c>
      <c r="B164" s="3">
        <v>516666666.66666663</v>
      </c>
      <c r="C164">
        <v>3.8333333333333299</v>
      </c>
      <c r="D164">
        <v>3.6</v>
      </c>
      <c r="E164">
        <v>3.8</v>
      </c>
      <c r="F164">
        <v>3.8333333333333299</v>
      </c>
      <c r="G164" s="3">
        <f t="shared" si="1"/>
        <v>3.7666666666666653</v>
      </c>
      <c r="H164" t="e">
        <v>#DIV/0!</v>
      </c>
    </row>
    <row r="165" spans="1:8" x14ac:dyDescent="0.25">
      <c r="A165" s="3" t="s">
        <v>130</v>
      </c>
      <c r="B165" s="3">
        <v>61163676804.546623</v>
      </c>
      <c r="C165" t="s">
        <v>166</v>
      </c>
      <c r="D165" t="s">
        <v>166</v>
      </c>
      <c r="E165" t="s">
        <v>166</v>
      </c>
      <c r="F165" t="s">
        <v>166</v>
      </c>
      <c r="G165" s="3" t="e">
        <f>AVERAGE(C165:F165)</f>
        <v>#DIV/0!</v>
      </c>
      <c r="H165">
        <v>43.570000000000007</v>
      </c>
    </row>
    <row r="166" spans="1:8" x14ac:dyDescent="0.25">
      <c r="A166" s="3" t="s">
        <v>132</v>
      </c>
      <c r="B166" s="3">
        <v>94472679000</v>
      </c>
      <c r="C166" t="s">
        <v>166</v>
      </c>
      <c r="D166" t="s">
        <v>166</v>
      </c>
      <c r="E166" t="s">
        <v>166</v>
      </c>
      <c r="F166" t="s">
        <v>166</v>
      </c>
      <c r="G166" s="3" t="e">
        <f>AVERAGE(C166:F166)</f>
        <v>#DIV/0!</v>
      </c>
      <c r="H166">
        <v>34.650000000000006</v>
      </c>
    </row>
    <row r="167" spans="1:8" x14ac:dyDescent="0.25">
      <c r="A167" s="3" t="s">
        <v>144</v>
      </c>
      <c r="B167" s="3">
        <v>271972822883.38037</v>
      </c>
      <c r="C167" t="s">
        <v>166</v>
      </c>
      <c r="D167" t="s">
        <v>166</v>
      </c>
      <c r="E167" t="s">
        <v>166</v>
      </c>
      <c r="F167" t="s">
        <v>166</v>
      </c>
      <c r="G167" s="3" t="e">
        <f>AVERAGE(C167:F167)</f>
        <v>#DIV/0!</v>
      </c>
      <c r="H167">
        <v>22.133333333333336</v>
      </c>
    </row>
    <row r="168" spans="1:8" x14ac:dyDescent="0.25">
      <c r="A168" s="3" t="s">
        <v>134</v>
      </c>
      <c r="B168" s="3">
        <v>24259100000</v>
      </c>
      <c r="C168" t="s">
        <v>166</v>
      </c>
      <c r="D168" t="s">
        <v>166</v>
      </c>
      <c r="E168" t="s">
        <v>166</v>
      </c>
      <c r="F168" t="s">
        <v>166</v>
      </c>
      <c r="G168" s="3" t="e">
        <f>AVERAGE(C168:F168)</f>
        <v>#DIV/0!</v>
      </c>
      <c r="H168">
        <v>35.5</v>
      </c>
    </row>
    <row r="169" spans="1:8" x14ac:dyDescent="0.25">
      <c r="A169" s="3" t="s">
        <v>160</v>
      </c>
      <c r="B169" s="3">
        <v>3444097560.9756098</v>
      </c>
      <c r="C169">
        <v>1.3333333333333299</v>
      </c>
      <c r="D169">
        <v>2.7</v>
      </c>
      <c r="E169">
        <v>2.6</v>
      </c>
      <c r="F169">
        <v>1.3333333333333299</v>
      </c>
      <c r="G169" s="3">
        <f t="shared" si="1"/>
        <v>1.9916666666666649</v>
      </c>
      <c r="H169" t="e">
        <v>#DIV/0!</v>
      </c>
    </row>
    <row r="170" spans="1:8" x14ac:dyDescent="0.25">
      <c r="A170" s="3" t="s">
        <v>89</v>
      </c>
      <c r="B170" s="3">
        <v>3855017106.5493646</v>
      </c>
      <c r="C170" t="s">
        <v>166</v>
      </c>
      <c r="D170" t="s">
        <v>166</v>
      </c>
      <c r="E170" t="s">
        <v>166</v>
      </c>
      <c r="F170" t="s">
        <v>166</v>
      </c>
      <c r="G170" s="3" t="e">
        <f>AVERAGE(C170:F170)</f>
        <v>#DIV/0!</v>
      </c>
      <c r="H170">
        <v>35.200000000000003</v>
      </c>
    </row>
    <row r="171" spans="1:8" x14ac:dyDescent="0.25">
      <c r="A171" s="3" t="s">
        <v>163</v>
      </c>
      <c r="B171" s="3">
        <v>19343506598.655979</v>
      </c>
      <c r="C171" t="s">
        <v>166</v>
      </c>
      <c r="D171" t="s">
        <v>166</v>
      </c>
      <c r="E171" t="s">
        <v>166</v>
      </c>
      <c r="F171" t="s">
        <v>166</v>
      </c>
      <c r="G171" s="3" t="e">
        <f>AVERAGE(C171:F171)</f>
        <v>#DIV/0!</v>
      </c>
      <c r="H171">
        <v>32.700000000000003</v>
      </c>
    </row>
    <row r="172" spans="1:8" x14ac:dyDescent="0.25">
      <c r="A172" s="3" t="s">
        <v>136</v>
      </c>
      <c r="B172" s="3">
        <v>835581688.9467988</v>
      </c>
      <c r="C172">
        <v>2.6666666666666701</v>
      </c>
      <c r="D172">
        <v>3.9</v>
      </c>
      <c r="E172">
        <v>3.6</v>
      </c>
      <c r="F172">
        <v>4</v>
      </c>
      <c r="G172" s="3">
        <f t="shared" si="1"/>
        <v>3.5416666666666674</v>
      </c>
      <c r="H172" t="e">
        <v>#DIV/0!</v>
      </c>
    </row>
    <row r="173" spans="1:8" x14ac:dyDescent="0.25">
      <c r="A173" s="3" t="s">
        <v>138</v>
      </c>
      <c r="B173" s="3">
        <v>53796709474.595253</v>
      </c>
      <c r="C173" t="s">
        <v>166</v>
      </c>
      <c r="D173" t="s">
        <v>166</v>
      </c>
      <c r="E173" t="s">
        <v>166</v>
      </c>
      <c r="F173" t="s">
        <v>166</v>
      </c>
      <c r="G173" s="3" t="e">
        <f>AVERAGE(C173:F173)</f>
        <v>#DIV/0!</v>
      </c>
      <c r="H173">
        <v>52.35</v>
      </c>
    </row>
    <row r="174" spans="1:8" x14ac:dyDescent="0.25">
      <c r="A174" s="3" t="s">
        <v>117</v>
      </c>
      <c r="B174" s="3">
        <v>2990128820.9798341</v>
      </c>
      <c r="C174">
        <v>3.6666666666666701</v>
      </c>
      <c r="D174">
        <v>3.3</v>
      </c>
      <c r="E174">
        <v>3.1</v>
      </c>
      <c r="F174">
        <v>3.3333333333333299</v>
      </c>
      <c r="G174" s="3">
        <f t="shared" si="1"/>
        <v>3.35</v>
      </c>
      <c r="H174" t="e">
        <v>#DIV/0!</v>
      </c>
    </row>
    <row r="175" spans="1:8" x14ac:dyDescent="0.25">
      <c r="A175" s="3" t="s">
        <v>119</v>
      </c>
      <c r="B175" s="3">
        <v>8459326659.7565689</v>
      </c>
      <c r="C175">
        <v>3.1666666666666701</v>
      </c>
      <c r="D175">
        <v>2.6</v>
      </c>
      <c r="E175">
        <v>2.4</v>
      </c>
      <c r="F175">
        <v>3.1666666666666701</v>
      </c>
      <c r="G175" s="3">
        <f t="shared" si="1"/>
        <v>2.8333333333333348</v>
      </c>
      <c r="H175">
        <v>58.5</v>
      </c>
    </row>
    <row r="176" spans="1:8" x14ac:dyDescent="0.25">
      <c r="A176" s="3" t="s">
        <v>91</v>
      </c>
      <c r="B176" s="3">
        <v>868345652474.89783</v>
      </c>
      <c r="C176" t="s">
        <v>166</v>
      </c>
      <c r="D176" t="s">
        <v>166</v>
      </c>
      <c r="E176" t="s">
        <v>166</v>
      </c>
      <c r="F176" t="s">
        <v>166</v>
      </c>
      <c r="G176" s="3" t="e">
        <f t="shared" ref="G176:G181" si="2">AVERAGE(C176:F176)</f>
        <v>#DIV/0!</v>
      </c>
      <c r="H176">
        <v>14.59</v>
      </c>
    </row>
    <row r="177" spans="1:8" x14ac:dyDescent="0.25">
      <c r="A177" s="3" t="s">
        <v>146</v>
      </c>
      <c r="B177" s="3">
        <v>368904351626.50543</v>
      </c>
      <c r="C177" t="s">
        <v>166</v>
      </c>
      <c r="D177" t="s">
        <v>166</v>
      </c>
      <c r="E177" t="s">
        <v>166</v>
      </c>
      <c r="F177" t="s">
        <v>166</v>
      </c>
      <c r="G177" s="3" t="e">
        <f t="shared" si="2"/>
        <v>#DIV/0!</v>
      </c>
      <c r="H177" t="e">
        <v>#DIV/0!</v>
      </c>
    </row>
    <row r="178" spans="1:8" x14ac:dyDescent="0.25">
      <c r="A178" s="3" t="s">
        <v>148</v>
      </c>
      <c r="B178" s="3">
        <v>229327284734.13379</v>
      </c>
      <c r="C178" t="s">
        <v>166</v>
      </c>
      <c r="D178" t="s">
        <v>166</v>
      </c>
      <c r="E178" t="s">
        <v>166</v>
      </c>
      <c r="F178" t="s">
        <v>166</v>
      </c>
      <c r="G178" s="3" t="e">
        <f t="shared" si="2"/>
        <v>#DIV/0!</v>
      </c>
      <c r="H178">
        <v>20.65</v>
      </c>
    </row>
    <row r="179" spans="1:8" x14ac:dyDescent="0.25">
      <c r="A179" s="3" t="s">
        <v>121</v>
      </c>
      <c r="B179" s="3">
        <v>14362262584.907787</v>
      </c>
      <c r="C179" t="s">
        <v>166</v>
      </c>
      <c r="D179" t="s">
        <v>166</v>
      </c>
      <c r="E179" t="s">
        <v>166</v>
      </c>
      <c r="F179" t="s">
        <v>166</v>
      </c>
      <c r="G179" s="3" t="e">
        <f t="shared" si="2"/>
        <v>#DIV/0!</v>
      </c>
      <c r="H179">
        <v>15.275000000000002</v>
      </c>
    </row>
    <row r="180" spans="1:8" x14ac:dyDescent="0.25">
      <c r="A180" s="3" t="s">
        <v>150</v>
      </c>
      <c r="B180" s="3">
        <v>33678500147.999996</v>
      </c>
      <c r="C180" t="s">
        <v>166</v>
      </c>
      <c r="D180" t="s">
        <v>166</v>
      </c>
      <c r="E180" t="s">
        <v>166</v>
      </c>
      <c r="F180" t="s">
        <v>166</v>
      </c>
      <c r="G180" s="3" t="e">
        <f t="shared" si="2"/>
        <v>#DIV/0!</v>
      </c>
      <c r="H180">
        <v>14.4</v>
      </c>
    </row>
    <row r="181" spans="1:8" x14ac:dyDescent="0.25">
      <c r="A181" s="3" t="s">
        <v>112</v>
      </c>
      <c r="B181" s="3">
        <v>231876282133.87042</v>
      </c>
      <c r="C181" t="s">
        <v>166</v>
      </c>
      <c r="D181" t="s">
        <v>166</v>
      </c>
      <c r="E181" t="s">
        <v>166</v>
      </c>
      <c r="F181" t="s">
        <v>166</v>
      </c>
      <c r="G181" s="3" t="e">
        <f t="shared" si="2"/>
        <v>#DIV/0!</v>
      </c>
      <c r="H181">
        <v>13.540000000000001</v>
      </c>
    </row>
    <row r="182" spans="1:8" x14ac:dyDescent="0.25">
      <c r="A182" s="3" t="s">
        <v>93</v>
      </c>
      <c r="B182" s="3">
        <v>168951535.04537556</v>
      </c>
      <c r="C182">
        <v>2.6666666666666701</v>
      </c>
      <c r="D182">
        <v>3.1</v>
      </c>
      <c r="E182">
        <v>3.2</v>
      </c>
      <c r="F182">
        <v>2.6666666666666701</v>
      </c>
      <c r="G182" s="3">
        <f t="shared" si="1"/>
        <v>2.908333333333335</v>
      </c>
      <c r="H182" t="e">
        <v>#DIV/0!</v>
      </c>
    </row>
    <row r="183" spans="1:8" x14ac:dyDescent="0.25">
      <c r="A183" s="3" t="s">
        <v>94</v>
      </c>
      <c r="B183" s="3" t="s">
        <v>166</v>
      </c>
      <c r="C183" t="s">
        <v>166</v>
      </c>
      <c r="D183" t="s">
        <v>166</v>
      </c>
      <c r="E183" t="s">
        <v>166</v>
      </c>
      <c r="F183" t="s">
        <v>166</v>
      </c>
      <c r="G183" s="3" t="e">
        <f>AVERAGE(C183:F183)</f>
        <v>#DIV/0!</v>
      </c>
      <c r="H183" t="e">
        <v>#DIV/0!</v>
      </c>
    </row>
    <row r="184" spans="1:8" x14ac:dyDescent="0.25">
      <c r="A184" s="3" t="s">
        <v>151</v>
      </c>
      <c r="B184" s="3">
        <v>44352418120.437744</v>
      </c>
      <c r="C184" t="s">
        <v>166</v>
      </c>
      <c r="D184" t="s">
        <v>166</v>
      </c>
      <c r="E184" t="s">
        <v>166</v>
      </c>
      <c r="F184" t="s">
        <v>166</v>
      </c>
      <c r="G184" s="3" t="e">
        <f>AVERAGE(C184:F184)</f>
        <v>#DIV/0!</v>
      </c>
      <c r="H184">
        <v>28.6</v>
      </c>
    </row>
    <row r="185" spans="1:8" x14ac:dyDescent="0.25">
      <c r="A185" s="3" t="s">
        <v>141</v>
      </c>
      <c r="B185" s="3">
        <v>74199528672.427338</v>
      </c>
      <c r="C185" t="s">
        <v>166</v>
      </c>
      <c r="D185" t="s">
        <v>166</v>
      </c>
      <c r="E185" t="s">
        <v>166</v>
      </c>
      <c r="F185" t="s">
        <v>166</v>
      </c>
      <c r="G185" s="3" t="e">
        <f>AVERAGE(C185:F185)</f>
        <v>#DIV/0!</v>
      </c>
      <c r="H185" t="e">
        <v>#DIV/0!</v>
      </c>
    </row>
    <row r="186" spans="1:8" x14ac:dyDescent="0.25">
      <c r="A186" s="3" t="s">
        <v>104</v>
      </c>
      <c r="B186" s="3">
        <v>10195404131.452971</v>
      </c>
      <c r="C186" t="s">
        <v>166</v>
      </c>
      <c r="D186" t="s">
        <v>166</v>
      </c>
      <c r="E186" t="s">
        <v>166</v>
      </c>
      <c r="F186" t="s">
        <v>166</v>
      </c>
      <c r="G186" s="3" t="e">
        <f>AVERAGE(C186:F186)</f>
        <v>#DIV/0!</v>
      </c>
      <c r="H186">
        <v>27.200000000000003</v>
      </c>
    </row>
    <row r="187" spans="1:8" x14ac:dyDescent="0.25">
      <c r="A187" s="3" t="s">
        <v>97</v>
      </c>
      <c r="B187" s="3">
        <v>313159097400.74261</v>
      </c>
      <c r="C187" t="s">
        <v>166</v>
      </c>
      <c r="D187" t="s">
        <v>166</v>
      </c>
      <c r="E187" t="s">
        <v>166</v>
      </c>
      <c r="F187" t="s">
        <v>166</v>
      </c>
      <c r="G187" s="3" t="e">
        <f>AVERAGE(C187:F187)</f>
        <v>#DIV/0!</v>
      </c>
      <c r="H187">
        <v>3.7</v>
      </c>
    </row>
    <row r="188" spans="1:8" x14ac:dyDescent="0.25">
      <c r="A188" s="3" t="s">
        <v>153</v>
      </c>
      <c r="B188" s="3">
        <v>2299843167.3684006</v>
      </c>
      <c r="C188">
        <v>2.1666666666666701</v>
      </c>
      <c r="D188">
        <v>3.9</v>
      </c>
      <c r="E188">
        <v>3.2</v>
      </c>
      <c r="F188">
        <v>3.6666666666666701</v>
      </c>
      <c r="G188" s="3">
        <f t="shared" si="1"/>
        <v>3.2333333333333347</v>
      </c>
      <c r="H188" t="e">
        <v>#DIV/0!</v>
      </c>
    </row>
    <row r="189" spans="1:8" x14ac:dyDescent="0.25">
      <c r="A189" s="3" t="s">
        <v>99</v>
      </c>
      <c r="B189" s="3">
        <v>190914600</v>
      </c>
      <c r="C189">
        <v>2.3333333333333299</v>
      </c>
      <c r="D189">
        <v>2.6</v>
      </c>
      <c r="E189">
        <v>2.8</v>
      </c>
      <c r="F189">
        <v>2.8333333333333299</v>
      </c>
      <c r="G189" s="3">
        <f t="shared" si="1"/>
        <v>2.6416666666666648</v>
      </c>
      <c r="H189" t="e">
        <v>#DIV/0!</v>
      </c>
    </row>
    <row r="190" spans="1:8" x14ac:dyDescent="0.25">
      <c r="A190" s="3" t="s">
        <v>155</v>
      </c>
      <c r="B190" s="3">
        <v>11929250814.332249</v>
      </c>
      <c r="C190" t="s">
        <v>166</v>
      </c>
      <c r="D190" t="s">
        <v>166</v>
      </c>
      <c r="E190" t="s">
        <v>166</v>
      </c>
      <c r="F190" t="s">
        <v>166</v>
      </c>
      <c r="G190" s="3" t="e">
        <f>AVERAGE(C190:F190)</f>
        <v>#DIV/0!</v>
      </c>
      <c r="H190" t="e">
        <v>#DIV/0!</v>
      </c>
    </row>
    <row r="191" spans="1:8" x14ac:dyDescent="0.25">
      <c r="A191" s="3" t="s">
        <v>123</v>
      </c>
      <c r="B191" s="3">
        <v>1260914660977.1375</v>
      </c>
      <c r="C191" t="s">
        <v>166</v>
      </c>
      <c r="D191" t="s">
        <v>166</v>
      </c>
      <c r="E191" t="s">
        <v>166</v>
      </c>
      <c r="F191" t="s">
        <v>166</v>
      </c>
      <c r="G191" s="3" t="e">
        <f>AVERAGE(C191:F191)</f>
        <v>#DIV/0!</v>
      </c>
      <c r="H191">
        <v>48.04999999999999</v>
      </c>
    </row>
    <row r="192" spans="1:8" x14ac:dyDescent="0.25">
      <c r="A192" s="3" t="s">
        <v>101</v>
      </c>
      <c r="B192" s="3">
        <v>316245700</v>
      </c>
      <c r="C192">
        <v>2.3333333333333299</v>
      </c>
      <c r="D192">
        <v>2.7</v>
      </c>
      <c r="E192">
        <v>2.9</v>
      </c>
      <c r="F192">
        <v>2.8333333333333299</v>
      </c>
      <c r="G192" s="3">
        <f t="shared" si="1"/>
        <v>2.6916666666666651</v>
      </c>
      <c r="H192" t="e">
        <v>#DIV/0!</v>
      </c>
    </row>
    <row r="193" spans="1:8" x14ac:dyDescent="0.25">
      <c r="A193" s="3" t="s">
        <v>106</v>
      </c>
      <c r="B193" s="3">
        <v>4416083089.9920368</v>
      </c>
      <c r="C193" t="s">
        <v>166</v>
      </c>
      <c r="D193" t="s">
        <v>166</v>
      </c>
      <c r="E193" t="s">
        <v>166</v>
      </c>
      <c r="F193" t="s">
        <v>166</v>
      </c>
      <c r="G193" s="3" t="e">
        <f>AVERAGE(C193:F193)</f>
        <v>#DIV/0!</v>
      </c>
      <c r="H193">
        <v>8.6749999999999989</v>
      </c>
    </row>
    <row r="194" spans="1:8" x14ac:dyDescent="0.25">
      <c r="A194" s="3" t="s">
        <v>143</v>
      </c>
      <c r="B194" s="3">
        <v>103835702813.63393</v>
      </c>
      <c r="C194" t="s">
        <v>166</v>
      </c>
      <c r="D194" t="s">
        <v>166</v>
      </c>
      <c r="E194" t="s">
        <v>166</v>
      </c>
      <c r="F194" t="s">
        <v>166</v>
      </c>
      <c r="G194" s="3" t="e">
        <f>AVERAGE(C194:F194)</f>
        <v>#DIV/0!</v>
      </c>
      <c r="H194">
        <v>8.9</v>
      </c>
    </row>
    <row r="195" spans="1:8" x14ac:dyDescent="0.25">
      <c r="A195" s="3" t="s">
        <v>86</v>
      </c>
      <c r="B195" s="3" t="s">
        <v>166</v>
      </c>
      <c r="C195">
        <v>3.6666666666666701</v>
      </c>
      <c r="D195">
        <v>2.6</v>
      </c>
      <c r="E195">
        <v>2.7</v>
      </c>
      <c r="F195">
        <v>2.8333333333333299</v>
      </c>
      <c r="G195" s="3">
        <f t="shared" si="1"/>
        <v>2.95</v>
      </c>
      <c r="H195" t="e">
        <v>#DIV/0!</v>
      </c>
    </row>
    <row r="196" spans="1:8" x14ac:dyDescent="0.25">
      <c r="A196" s="3" t="s">
        <v>156</v>
      </c>
      <c r="B196" s="3">
        <v>13113069776.594753</v>
      </c>
      <c r="C196" t="s">
        <v>166</v>
      </c>
      <c r="D196" t="s">
        <v>166</v>
      </c>
      <c r="E196" t="s">
        <v>166</v>
      </c>
      <c r="F196" t="s">
        <v>166</v>
      </c>
      <c r="G196" s="3" t="e">
        <f>AVERAGE(C196:F196)</f>
        <v>#DIV/0!</v>
      </c>
      <c r="H196">
        <v>33.200000000000003</v>
      </c>
    </row>
    <row r="197" spans="1:8" x14ac:dyDescent="0.25">
      <c r="A197" s="3" t="s">
        <v>125</v>
      </c>
      <c r="B197" s="3">
        <v>11255608410.050642</v>
      </c>
      <c r="C197">
        <v>4.1666666666666696</v>
      </c>
      <c r="D197">
        <v>3.9</v>
      </c>
      <c r="E197">
        <v>3.3</v>
      </c>
      <c r="F197">
        <v>3.6666666666666701</v>
      </c>
      <c r="G197" s="3">
        <f t="shared" si="1"/>
        <v>3.7583333333333351</v>
      </c>
      <c r="H197">
        <v>45.4</v>
      </c>
    </row>
    <row r="198" spans="1:8" x14ac:dyDescent="0.25">
      <c r="A198" s="3" t="s">
        <v>87</v>
      </c>
      <c r="B198" s="3">
        <v>247043400</v>
      </c>
      <c r="C198" t="s">
        <v>166</v>
      </c>
      <c r="D198" t="s">
        <v>166</v>
      </c>
      <c r="E198" t="s">
        <v>166</v>
      </c>
      <c r="F198" t="s">
        <v>166</v>
      </c>
      <c r="G198" s="3" t="e">
        <f t="shared" ref="G198:G203" si="3">AVERAGE(C198:F198)</f>
        <v>#DIV/0!</v>
      </c>
      <c r="H198" t="e">
        <v>#DIV/0!</v>
      </c>
    </row>
    <row r="199" spans="1:8" x14ac:dyDescent="0.25">
      <c r="A199" s="3" t="s">
        <v>127</v>
      </c>
      <c r="B199" s="3">
        <v>42648100000</v>
      </c>
      <c r="C199" t="s">
        <v>166</v>
      </c>
      <c r="D199" t="s">
        <v>166</v>
      </c>
      <c r="E199" t="s">
        <v>166</v>
      </c>
      <c r="F199" t="s">
        <v>166</v>
      </c>
      <c r="G199" s="3" t="e">
        <f t="shared" si="3"/>
        <v>#DIV/0!</v>
      </c>
      <c r="H199">
        <v>31.462500000000002</v>
      </c>
    </row>
    <row r="200" spans="1:8" x14ac:dyDescent="0.25">
      <c r="A200" s="3" t="s">
        <v>129</v>
      </c>
      <c r="B200" s="3">
        <v>29009411737.917473</v>
      </c>
      <c r="C200" t="s">
        <v>166</v>
      </c>
      <c r="D200" t="s">
        <v>166</v>
      </c>
      <c r="E200" t="s">
        <v>166</v>
      </c>
      <c r="F200" t="s">
        <v>166</v>
      </c>
      <c r="G200" s="3" t="e">
        <f t="shared" si="3"/>
        <v>#DIV/0!</v>
      </c>
      <c r="H200">
        <v>35.559999999999995</v>
      </c>
    </row>
    <row r="201" spans="1:8" x14ac:dyDescent="0.25">
      <c r="A201" s="3" t="s">
        <v>131</v>
      </c>
      <c r="B201" s="3">
        <v>202349846974.37076</v>
      </c>
      <c r="C201" t="s">
        <v>166</v>
      </c>
      <c r="D201" t="s">
        <v>166</v>
      </c>
      <c r="E201" t="s">
        <v>166</v>
      </c>
      <c r="F201" t="s">
        <v>166</v>
      </c>
      <c r="G201" s="3" t="e">
        <f t="shared" si="3"/>
        <v>#DIV/0!</v>
      </c>
      <c r="H201">
        <v>38.5</v>
      </c>
    </row>
    <row r="202" spans="1:8" x14ac:dyDescent="0.25">
      <c r="A202" s="3" t="s">
        <v>90</v>
      </c>
      <c r="B202" s="3">
        <v>272066554885.94977</v>
      </c>
      <c r="C202" t="s">
        <v>166</v>
      </c>
      <c r="D202" t="s">
        <v>166</v>
      </c>
      <c r="E202" t="s">
        <v>166</v>
      </c>
      <c r="F202" t="s">
        <v>166</v>
      </c>
      <c r="G202" s="3" t="e">
        <f t="shared" si="3"/>
        <v>#DIV/0!</v>
      </c>
      <c r="H202">
        <v>26.033333333333335</v>
      </c>
    </row>
    <row r="203" spans="1:8" x14ac:dyDescent="0.25">
      <c r="A203" s="3" t="s">
        <v>108</v>
      </c>
      <c r="B203" s="3">
        <v>189638162013.27139</v>
      </c>
      <c r="C203" t="s">
        <v>166</v>
      </c>
      <c r="D203" t="s">
        <v>166</v>
      </c>
      <c r="E203" t="s">
        <v>166</v>
      </c>
      <c r="F203" t="s">
        <v>166</v>
      </c>
      <c r="G203" s="3" t="e">
        <f t="shared" si="3"/>
        <v>#DIV/0!</v>
      </c>
      <c r="H203">
        <v>22.7</v>
      </c>
    </row>
    <row r="204" spans="1:8" x14ac:dyDescent="0.25">
      <c r="A204" s="3" t="s">
        <v>92</v>
      </c>
      <c r="B204" s="3">
        <v>801916057.59551847</v>
      </c>
      <c r="C204">
        <v>4.1666666666666696</v>
      </c>
      <c r="D204">
        <v>3.9</v>
      </c>
      <c r="E204">
        <v>4.0999999999999996</v>
      </c>
      <c r="F204">
        <v>3.8333333333333299</v>
      </c>
      <c r="G204" s="3">
        <f t="shared" si="1"/>
        <v>4</v>
      </c>
      <c r="H204" t="e">
        <v>#DIV/0!</v>
      </c>
    </row>
    <row r="205" spans="1:8" x14ac:dyDescent="0.25">
      <c r="A205" s="3" t="s">
        <v>109</v>
      </c>
      <c r="B205" s="3">
        <v>45519650911.413841</v>
      </c>
      <c r="C205" t="s">
        <v>166</v>
      </c>
      <c r="D205" t="s">
        <v>166</v>
      </c>
      <c r="E205" t="s">
        <v>166</v>
      </c>
      <c r="F205" t="s">
        <v>166</v>
      </c>
      <c r="G205" s="3" t="e">
        <f>AVERAGE(C205:F205)</f>
        <v>#DIV/0!</v>
      </c>
      <c r="H205">
        <v>24.6</v>
      </c>
    </row>
    <row r="206" spans="1:8" x14ac:dyDescent="0.25">
      <c r="A206" s="3" t="s">
        <v>159</v>
      </c>
      <c r="B206" s="3">
        <v>1443345214.376982</v>
      </c>
      <c r="C206" t="s">
        <v>166</v>
      </c>
      <c r="D206" t="s">
        <v>166</v>
      </c>
      <c r="E206" t="s">
        <v>166</v>
      </c>
      <c r="F206" t="s">
        <v>166</v>
      </c>
      <c r="G206" s="3" t="e">
        <f>AVERAGE(C206:F206)</f>
        <v>#DIV/0!</v>
      </c>
      <c r="H206">
        <v>37.799999999999997</v>
      </c>
    </row>
    <row r="207" spans="1:8" x14ac:dyDescent="0.25">
      <c r="A207" s="3" t="s">
        <v>161</v>
      </c>
      <c r="B207" s="3" t="s">
        <v>166</v>
      </c>
      <c r="C207" t="s">
        <v>166</v>
      </c>
      <c r="D207" t="s">
        <v>166</v>
      </c>
      <c r="E207" t="s">
        <v>166</v>
      </c>
      <c r="F207" t="s">
        <v>166</v>
      </c>
      <c r="G207" s="3" t="e">
        <f>AVERAGE(C207:F207)</f>
        <v>#DIV/0!</v>
      </c>
      <c r="H207" t="e">
        <v>#DIV/0!</v>
      </c>
    </row>
    <row r="208" spans="1:8" x14ac:dyDescent="0.25">
      <c r="A208" s="3" t="s">
        <v>162</v>
      </c>
      <c r="B208" s="3">
        <v>366057913367.13654</v>
      </c>
      <c r="C208" t="s">
        <v>166</v>
      </c>
      <c r="D208" t="s">
        <v>166</v>
      </c>
      <c r="E208" t="s">
        <v>166</v>
      </c>
      <c r="F208" t="s">
        <v>166</v>
      </c>
      <c r="G208" s="3" t="e">
        <f>AVERAGE(C208:F208)</f>
        <v>#DIV/0!</v>
      </c>
      <c r="H208">
        <v>60.199999999999996</v>
      </c>
    </row>
    <row r="209" spans="1:8" x14ac:dyDescent="0.25">
      <c r="A209" s="3" t="s">
        <v>133</v>
      </c>
      <c r="B209" s="3">
        <v>1335764111.1111109</v>
      </c>
      <c r="C209">
        <v>3.1666666666666701</v>
      </c>
      <c r="D209">
        <v>3.6</v>
      </c>
      <c r="E209">
        <v>4</v>
      </c>
      <c r="F209">
        <v>3.8333333333333299</v>
      </c>
      <c r="G209" s="3">
        <f t="shared" si="1"/>
        <v>3.65</v>
      </c>
      <c r="H209" t="e">
        <v>#DIV/0!</v>
      </c>
    </row>
    <row r="210" spans="1:8" x14ac:dyDescent="0.25">
      <c r="A210" s="3" t="s">
        <v>135</v>
      </c>
      <c r="B210" s="3">
        <v>709358185.18518519</v>
      </c>
      <c r="C210">
        <v>3.5</v>
      </c>
      <c r="D210">
        <v>3.6</v>
      </c>
      <c r="E210">
        <v>3.8</v>
      </c>
      <c r="F210">
        <v>4</v>
      </c>
      <c r="G210" s="3">
        <f t="shared" si="1"/>
        <v>3.7249999999999996</v>
      </c>
      <c r="H210" t="e">
        <v>#DIV/0!</v>
      </c>
    </row>
    <row r="211" spans="1:8" x14ac:dyDescent="0.25">
      <c r="A211" s="3" t="s">
        <v>137</v>
      </c>
      <c r="B211" s="3">
        <v>5298787878.787879</v>
      </c>
      <c r="C211" t="s">
        <v>166</v>
      </c>
      <c r="D211" t="s">
        <v>166</v>
      </c>
      <c r="E211" t="s">
        <v>166</v>
      </c>
      <c r="F211" t="s">
        <v>166</v>
      </c>
      <c r="G211" s="3" t="e">
        <f>AVERAGE(C211:F211)</f>
        <v>#DIV/0!</v>
      </c>
      <c r="H211" t="e">
        <v>#DIV/0!</v>
      </c>
    </row>
    <row r="212" spans="1:8" x14ac:dyDescent="0.25">
      <c r="A212" s="3" t="s">
        <v>164</v>
      </c>
      <c r="B212" s="3">
        <v>3791304347.826087</v>
      </c>
      <c r="C212" t="s">
        <v>166</v>
      </c>
      <c r="D212" t="s">
        <v>166</v>
      </c>
      <c r="E212" t="s">
        <v>166</v>
      </c>
      <c r="F212" t="s">
        <v>166</v>
      </c>
      <c r="G212" s="3" t="e">
        <f>AVERAGE(C212:F212)</f>
        <v>#DIV/0!</v>
      </c>
      <c r="H212">
        <v>63</v>
      </c>
    </row>
    <row r="213" spans="1:8" x14ac:dyDescent="0.25">
      <c r="A213" s="3" t="s">
        <v>145</v>
      </c>
      <c r="B213" s="3" t="s">
        <v>166</v>
      </c>
      <c r="C213" t="s">
        <v>166</v>
      </c>
      <c r="D213" t="s">
        <v>166</v>
      </c>
      <c r="E213" t="s">
        <v>166</v>
      </c>
      <c r="F213" t="s">
        <v>166</v>
      </c>
      <c r="G213" s="3" t="e">
        <f>AVERAGE(C213:F213)</f>
        <v>#DIV/0!</v>
      </c>
      <c r="H213">
        <v>32.650000000000006</v>
      </c>
    </row>
    <row r="214" spans="1:8" x14ac:dyDescent="0.25">
      <c r="A214" s="3" t="s">
        <v>95</v>
      </c>
      <c r="B214" s="3">
        <v>387252164290.82861</v>
      </c>
      <c r="C214" t="s">
        <v>166</v>
      </c>
      <c r="D214" t="s">
        <v>166</v>
      </c>
      <c r="E214" t="s">
        <v>166</v>
      </c>
      <c r="F214" t="s">
        <v>166</v>
      </c>
      <c r="G214" s="3" t="e">
        <f>AVERAGE(C214:F214)</f>
        <v>#DIV/0!</v>
      </c>
      <c r="H214">
        <v>19.187499999999996</v>
      </c>
    </row>
    <row r="215" spans="1:8" x14ac:dyDescent="0.25">
      <c r="A215" s="3" t="s">
        <v>96</v>
      </c>
      <c r="B215" s="3" t="s">
        <v>166</v>
      </c>
      <c r="C215">
        <v>3.8333333333333299</v>
      </c>
      <c r="D215">
        <v>2.9</v>
      </c>
      <c r="E215">
        <v>2.5</v>
      </c>
      <c r="F215">
        <v>3</v>
      </c>
      <c r="G215" s="3">
        <f t="shared" ref="G215:G223" si="4">AVERAGE(C215:F215)</f>
        <v>3.0583333333333327</v>
      </c>
      <c r="H215">
        <v>49.9</v>
      </c>
    </row>
    <row r="216" spans="1:8" x14ac:dyDescent="0.25">
      <c r="A216" s="3" t="s">
        <v>98</v>
      </c>
      <c r="B216" s="3">
        <v>466259084.09274423</v>
      </c>
      <c r="C216">
        <v>3.3333333333333299</v>
      </c>
      <c r="D216">
        <v>3.3</v>
      </c>
      <c r="E216">
        <v>3.7</v>
      </c>
      <c r="F216">
        <v>3.5</v>
      </c>
      <c r="G216" s="3">
        <f t="shared" si="4"/>
        <v>3.4583333333333321</v>
      </c>
      <c r="H216" t="e">
        <v>#DIV/0!</v>
      </c>
    </row>
    <row r="217" spans="1:8" x14ac:dyDescent="0.25">
      <c r="A217" s="3" t="s">
        <v>147</v>
      </c>
      <c r="B217" s="3">
        <v>46993598818.24337</v>
      </c>
      <c r="C217" t="s">
        <v>166</v>
      </c>
      <c r="D217" t="s">
        <v>166</v>
      </c>
      <c r="E217" t="s">
        <v>166</v>
      </c>
      <c r="F217" t="s">
        <v>166</v>
      </c>
      <c r="G217" s="3" t="e">
        <f>AVERAGE(C217:F217)</f>
        <v>#DIV/0!</v>
      </c>
      <c r="H217">
        <v>19.399999999999999</v>
      </c>
    </row>
    <row r="218" spans="1:8" x14ac:dyDescent="0.25">
      <c r="A218" s="3" t="s">
        <v>111</v>
      </c>
      <c r="B218" s="3">
        <v>822135183159.99585</v>
      </c>
      <c r="C218" t="s">
        <v>166</v>
      </c>
      <c r="D218" t="s">
        <v>166</v>
      </c>
      <c r="E218" t="s">
        <v>166</v>
      </c>
      <c r="F218" t="s">
        <v>166</v>
      </c>
      <c r="G218" s="3" t="e">
        <f>AVERAGE(C218:F218)</f>
        <v>#DIV/0!</v>
      </c>
      <c r="H218">
        <v>8.7777777777777786</v>
      </c>
    </row>
    <row r="219" spans="1:8" x14ac:dyDescent="0.25">
      <c r="A219" s="3" t="s">
        <v>113</v>
      </c>
      <c r="B219" s="3">
        <v>41850877192.982452</v>
      </c>
      <c r="C219" t="s">
        <v>166</v>
      </c>
      <c r="D219" t="s">
        <v>166</v>
      </c>
      <c r="E219" t="s">
        <v>166</v>
      </c>
      <c r="F219" t="s">
        <v>166</v>
      </c>
      <c r="G219" s="3" t="e">
        <f>AVERAGE(C219:F219)</f>
        <v>#DIV/0!</v>
      </c>
      <c r="H219" t="e">
        <v>#DIV/0!</v>
      </c>
    </row>
    <row r="220" spans="1:8" x14ac:dyDescent="0.25">
      <c r="A220" s="3" t="s">
        <v>100</v>
      </c>
      <c r="B220" s="3">
        <v>38322359.528866574</v>
      </c>
      <c r="C220">
        <v>2.5</v>
      </c>
      <c r="D220">
        <v>2.9</v>
      </c>
      <c r="E220">
        <v>3</v>
      </c>
      <c r="F220">
        <v>2.6666666666666701</v>
      </c>
      <c r="G220" s="3">
        <f t="shared" si="4"/>
        <v>2.7666666666666675</v>
      </c>
      <c r="H220" t="e">
        <v>#DIV/0!</v>
      </c>
    </row>
    <row r="221" spans="1:8" x14ac:dyDescent="0.25">
      <c r="A221" s="3" t="s">
        <v>114</v>
      </c>
      <c r="B221" s="3">
        <v>177430609756.09756</v>
      </c>
      <c r="C221" t="s">
        <v>166</v>
      </c>
      <c r="D221" t="s">
        <v>166</v>
      </c>
      <c r="E221" t="s">
        <v>166</v>
      </c>
      <c r="F221" t="s">
        <v>166</v>
      </c>
      <c r="G221" s="3" t="e">
        <f>AVERAGE(C221:F221)</f>
        <v>#DIV/0!</v>
      </c>
      <c r="H221">
        <v>8.5285714285714285</v>
      </c>
    </row>
    <row r="222" spans="1:8" x14ac:dyDescent="0.25">
      <c r="A222" s="3" t="s">
        <v>115</v>
      </c>
      <c r="B222" s="3">
        <v>56795656324.582336</v>
      </c>
      <c r="C222">
        <v>4</v>
      </c>
      <c r="D222">
        <v>3.8</v>
      </c>
      <c r="E222">
        <v>2.9</v>
      </c>
      <c r="F222">
        <v>2.8333333333333299</v>
      </c>
      <c r="G222" s="3">
        <f t="shared" si="4"/>
        <v>3.3833333333333324</v>
      </c>
      <c r="H222">
        <v>16.850000000000001</v>
      </c>
    </row>
    <row r="223" spans="1:8" x14ac:dyDescent="0.25">
      <c r="A223" s="3" t="s">
        <v>102</v>
      </c>
      <c r="B223" s="3">
        <v>828237181.13311028</v>
      </c>
      <c r="C223">
        <v>3.8333333333333299</v>
      </c>
      <c r="D223">
        <v>3.1</v>
      </c>
      <c r="E223">
        <v>3.5</v>
      </c>
      <c r="F223">
        <v>3.3333333333333299</v>
      </c>
      <c r="G223" s="3">
        <f t="shared" si="4"/>
        <v>3.4416666666666651</v>
      </c>
      <c r="H223" t="e">
        <v>#DIV/0!</v>
      </c>
    </row>
    <row r="224" spans="1:8" x14ac:dyDescent="0.25">
      <c r="A224" s="3" t="s">
        <v>139</v>
      </c>
      <c r="B224" s="3">
        <v>438283564814.81482</v>
      </c>
      <c r="C224" t="s">
        <v>166</v>
      </c>
      <c r="D224" t="s">
        <v>166</v>
      </c>
      <c r="E224" t="s">
        <v>166</v>
      </c>
      <c r="F224" t="s">
        <v>166</v>
      </c>
      <c r="G224" s="3" t="e">
        <f>AVERAGE(C224:F224)</f>
        <v>#DIV/0!</v>
      </c>
      <c r="H224">
        <v>35.711111111111109</v>
      </c>
    </row>
    <row r="225" spans="1:8" x14ac:dyDescent="0.25">
      <c r="A225" s="3" t="s">
        <v>149</v>
      </c>
      <c r="B225" s="3" t="s">
        <v>166</v>
      </c>
      <c r="C225" t="s">
        <v>166</v>
      </c>
      <c r="D225" t="s">
        <v>166</v>
      </c>
      <c r="E225" t="s">
        <v>166</v>
      </c>
      <c r="F225" t="s">
        <v>166</v>
      </c>
      <c r="G225" s="3" t="e">
        <f>AVERAGE(C225:F225)</f>
        <v>#DIV/0!</v>
      </c>
      <c r="H225">
        <v>27.828571428571429</v>
      </c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4:5" x14ac:dyDescent="0.25">
      <c r="E369" s="3"/>
    </row>
    <row r="370" spans="4:5" x14ac:dyDescent="0.25">
      <c r="E370" s="3"/>
    </row>
    <row r="371" spans="4:5" x14ac:dyDescent="0.25">
      <c r="E371" s="3"/>
    </row>
    <row r="372" spans="4:5" x14ac:dyDescent="0.25">
      <c r="E372" s="3"/>
    </row>
    <row r="373" spans="4:5" x14ac:dyDescent="0.25">
      <c r="E373" s="3"/>
    </row>
    <row r="374" spans="4:5" x14ac:dyDescent="0.25">
      <c r="E374" s="3"/>
    </row>
    <row r="375" spans="4:5" x14ac:dyDescent="0.25">
      <c r="E375" s="3"/>
    </row>
    <row r="376" spans="4:5" x14ac:dyDescent="0.25">
      <c r="E376" s="3"/>
    </row>
    <row r="377" spans="4:5" x14ac:dyDescent="0.25">
      <c r="E377" s="3"/>
    </row>
    <row r="378" spans="4:5" x14ac:dyDescent="0.25">
      <c r="E378" s="3"/>
    </row>
    <row r="379" spans="4:5" x14ac:dyDescent="0.25">
      <c r="E379" s="3"/>
    </row>
    <row r="380" spans="4:5" x14ac:dyDescent="0.25">
      <c r="E380" s="3"/>
    </row>
    <row r="381" spans="4:5" x14ac:dyDescent="0.25">
      <c r="E381" s="3"/>
    </row>
    <row r="382" spans="4:5" x14ac:dyDescent="0.25">
      <c r="E382" s="3"/>
    </row>
    <row r="383" spans="4:5" x14ac:dyDescent="0.25">
      <c r="E383" s="3"/>
    </row>
    <row r="384" spans="4:5" x14ac:dyDescent="0.25">
      <c r="D384" s="3"/>
      <c r="E384" s="3"/>
    </row>
    <row r="385" spans="4:5" x14ac:dyDescent="0.25">
      <c r="D385" s="3"/>
      <c r="E385" s="3"/>
    </row>
    <row r="386" spans="4:5" x14ac:dyDescent="0.25">
      <c r="D386" s="3"/>
      <c r="E386" s="3"/>
    </row>
    <row r="387" spans="4:5" x14ac:dyDescent="0.25">
      <c r="D387" s="3"/>
      <c r="E387" s="3"/>
    </row>
    <row r="388" spans="4:5" x14ac:dyDescent="0.25">
      <c r="D388" s="3"/>
      <c r="E388" s="3"/>
    </row>
    <row r="389" spans="4:5" x14ac:dyDescent="0.25">
      <c r="D389" s="3"/>
      <c r="E389" s="3"/>
    </row>
    <row r="390" spans="4:5" x14ac:dyDescent="0.25">
      <c r="D390" s="3"/>
      <c r="E390" s="3"/>
    </row>
    <row r="391" spans="4:5" x14ac:dyDescent="0.25">
      <c r="D391" s="3"/>
      <c r="E391" s="3"/>
    </row>
    <row r="392" spans="4:5" x14ac:dyDescent="0.25">
      <c r="D392" s="3"/>
      <c r="E392" s="3"/>
    </row>
    <row r="393" spans="4:5" x14ac:dyDescent="0.25">
      <c r="D393" s="3"/>
      <c r="E393" s="3"/>
    </row>
    <row r="394" spans="4:5" x14ac:dyDescent="0.25">
      <c r="D394" s="3"/>
      <c r="E394" s="3"/>
    </row>
    <row r="395" spans="4:5" x14ac:dyDescent="0.25">
      <c r="D395" s="3"/>
      <c r="E395" s="3"/>
    </row>
    <row r="396" spans="4:5" x14ac:dyDescent="0.25">
      <c r="D396" s="3"/>
      <c r="E396" s="3"/>
    </row>
    <row r="397" spans="4:5" x14ac:dyDescent="0.25">
      <c r="D397" s="3"/>
      <c r="E397" s="3"/>
    </row>
    <row r="398" spans="4:5" x14ac:dyDescent="0.25">
      <c r="D398" s="3"/>
      <c r="E398" s="3"/>
    </row>
    <row r="399" spans="4:5" x14ac:dyDescent="0.25">
      <c r="D399" s="3"/>
      <c r="E399" s="3"/>
    </row>
    <row r="400" spans="4:5" x14ac:dyDescent="0.25">
      <c r="D400" s="3"/>
      <c r="E400" s="3"/>
    </row>
    <row r="401" spans="4:5" x14ac:dyDescent="0.25">
      <c r="D401" s="3"/>
      <c r="E401" s="3"/>
    </row>
    <row r="402" spans="4:5" x14ac:dyDescent="0.25">
      <c r="D402" s="3"/>
      <c r="E402" s="3"/>
    </row>
    <row r="403" spans="4:5" x14ac:dyDescent="0.25">
      <c r="D403" s="3"/>
      <c r="E403" s="3"/>
    </row>
    <row r="404" spans="4:5" x14ac:dyDescent="0.25">
      <c r="D404" s="3"/>
      <c r="E404" s="3"/>
    </row>
    <row r="405" spans="4:5" x14ac:dyDescent="0.25">
      <c r="D405" s="3"/>
      <c r="E405" s="3"/>
    </row>
    <row r="406" spans="4:5" x14ac:dyDescent="0.25">
      <c r="D406" s="3"/>
      <c r="E406" s="3"/>
    </row>
    <row r="407" spans="4:5" x14ac:dyDescent="0.25">
      <c r="D407" s="3"/>
      <c r="E407" s="3"/>
    </row>
    <row r="408" spans="4:5" x14ac:dyDescent="0.25">
      <c r="D408" s="3"/>
      <c r="E408" s="3"/>
    </row>
    <row r="409" spans="4:5" x14ac:dyDescent="0.25">
      <c r="D409" s="3"/>
      <c r="E409" s="3"/>
    </row>
    <row r="410" spans="4:5" x14ac:dyDescent="0.25">
      <c r="D410" s="3"/>
      <c r="E410" s="3"/>
    </row>
    <row r="411" spans="4:5" x14ac:dyDescent="0.25">
      <c r="D411" s="3"/>
      <c r="E411" s="3"/>
    </row>
    <row r="412" spans="4:5" x14ac:dyDescent="0.25">
      <c r="D412" s="3"/>
      <c r="E412" s="3"/>
    </row>
    <row r="413" spans="4:5" x14ac:dyDescent="0.25">
      <c r="D413" s="3"/>
      <c r="E413" s="3"/>
    </row>
    <row r="414" spans="4:5" x14ac:dyDescent="0.25">
      <c r="D414" s="3"/>
      <c r="E414" s="3"/>
    </row>
    <row r="415" spans="4:5" x14ac:dyDescent="0.25">
      <c r="D415" s="3"/>
      <c r="E415" s="3"/>
    </row>
    <row r="416" spans="4:5" x14ac:dyDescent="0.25">
      <c r="D416" s="3"/>
      <c r="E416" s="3"/>
    </row>
    <row r="417" spans="4:5" x14ac:dyDescent="0.25">
      <c r="D417" s="3"/>
      <c r="E417" s="3"/>
    </row>
    <row r="418" spans="4:5" x14ac:dyDescent="0.25">
      <c r="D418" s="3"/>
      <c r="E418" s="3"/>
    </row>
    <row r="419" spans="4:5" x14ac:dyDescent="0.25">
      <c r="D419" s="3"/>
      <c r="E419" s="3"/>
    </row>
    <row r="420" spans="4:5" x14ac:dyDescent="0.25">
      <c r="D420" s="3"/>
      <c r="E420" s="3"/>
    </row>
    <row r="421" spans="4:5" x14ac:dyDescent="0.25">
      <c r="D421" s="3"/>
      <c r="E421" s="3"/>
    </row>
    <row r="422" spans="4:5" x14ac:dyDescent="0.25">
      <c r="D422" s="3"/>
      <c r="E422" s="3"/>
    </row>
    <row r="423" spans="4:5" x14ac:dyDescent="0.25">
      <c r="D423" s="3"/>
      <c r="E423" s="3"/>
    </row>
    <row r="424" spans="4:5" x14ac:dyDescent="0.25">
      <c r="D424" s="3"/>
      <c r="E424" s="3"/>
    </row>
    <row r="425" spans="4:5" x14ac:dyDescent="0.25">
      <c r="D425" s="3"/>
      <c r="E425" s="3"/>
    </row>
    <row r="426" spans="4:5" x14ac:dyDescent="0.25">
      <c r="D426" s="3"/>
      <c r="E426" s="3"/>
    </row>
    <row r="427" spans="4:5" x14ac:dyDescent="0.25">
      <c r="D427" s="3"/>
      <c r="E427" s="3"/>
    </row>
    <row r="428" spans="4:5" x14ac:dyDescent="0.25">
      <c r="D428" s="3"/>
      <c r="E428" s="3"/>
    </row>
    <row r="429" spans="4:5" x14ac:dyDescent="0.25">
      <c r="D429" s="3"/>
      <c r="E429" s="3"/>
    </row>
    <row r="430" spans="4:5" x14ac:dyDescent="0.25">
      <c r="D430" s="3"/>
      <c r="E430" s="3"/>
    </row>
    <row r="431" spans="4:5" x14ac:dyDescent="0.25">
      <c r="D431" s="3"/>
      <c r="E431" s="3"/>
    </row>
    <row r="432" spans="4:5" x14ac:dyDescent="0.25">
      <c r="D432" s="3"/>
      <c r="E432" s="3"/>
    </row>
    <row r="433" spans="4:5" x14ac:dyDescent="0.25">
      <c r="D433" s="3"/>
      <c r="E433" s="3"/>
    </row>
    <row r="434" spans="4:5" x14ac:dyDescent="0.25">
      <c r="D434" s="3"/>
      <c r="E434" s="3"/>
    </row>
    <row r="435" spans="4:5" x14ac:dyDescent="0.25">
      <c r="D435" s="3"/>
      <c r="E435" s="3"/>
    </row>
    <row r="436" spans="4:5" x14ac:dyDescent="0.25">
      <c r="D436" s="3"/>
      <c r="E436" s="3"/>
    </row>
    <row r="437" spans="4:5" x14ac:dyDescent="0.25">
      <c r="D437" s="3"/>
      <c r="E437" s="3"/>
    </row>
    <row r="438" spans="4:5" x14ac:dyDescent="0.25">
      <c r="D438" s="3"/>
      <c r="E438" s="3"/>
    </row>
    <row r="439" spans="4:5" x14ac:dyDescent="0.25">
      <c r="D439" s="3"/>
      <c r="E439" s="3"/>
    </row>
    <row r="440" spans="4:5" x14ac:dyDescent="0.25">
      <c r="D440" s="3"/>
      <c r="E440" s="3"/>
    </row>
    <row r="441" spans="4:5" x14ac:dyDescent="0.25">
      <c r="D441" s="3"/>
      <c r="E441" s="3"/>
    </row>
    <row r="442" spans="4:5" x14ac:dyDescent="0.25">
      <c r="D442" s="3"/>
      <c r="E442" s="3"/>
    </row>
    <row r="443" spans="4:5" x14ac:dyDescent="0.25">
      <c r="D443" s="3"/>
      <c r="E443" s="3"/>
    </row>
    <row r="444" spans="4:5" x14ac:dyDescent="0.25">
      <c r="D444" s="3"/>
      <c r="E444" s="3"/>
    </row>
    <row r="445" spans="4:5" x14ac:dyDescent="0.25">
      <c r="D445" s="3"/>
      <c r="E445" s="3"/>
    </row>
    <row r="446" spans="4:5" x14ac:dyDescent="0.25">
      <c r="D446" s="3"/>
      <c r="E446" s="3"/>
    </row>
    <row r="447" spans="4:5" x14ac:dyDescent="0.25">
      <c r="D447" s="3"/>
      <c r="E447" s="3"/>
    </row>
    <row r="448" spans="4:5" x14ac:dyDescent="0.25">
      <c r="D448" s="3"/>
      <c r="E448" s="3"/>
    </row>
    <row r="449" spans="4:5" x14ac:dyDescent="0.25">
      <c r="D449" s="3"/>
      <c r="E449" s="3"/>
    </row>
    <row r="450" spans="4:5" x14ac:dyDescent="0.25">
      <c r="D450" s="3"/>
      <c r="E450" s="3"/>
    </row>
    <row r="451" spans="4:5" x14ac:dyDescent="0.25">
      <c r="D451" s="3"/>
      <c r="E451" s="3"/>
    </row>
    <row r="452" spans="4:5" x14ac:dyDescent="0.25">
      <c r="D452" s="3"/>
      <c r="E452" s="3"/>
    </row>
    <row r="453" spans="4:5" x14ac:dyDescent="0.25">
      <c r="D453" s="3"/>
      <c r="E453" s="3"/>
    </row>
    <row r="454" spans="4:5" x14ac:dyDescent="0.25">
      <c r="D454" s="3"/>
      <c r="E454" s="3"/>
    </row>
    <row r="455" spans="4:5" x14ac:dyDescent="0.25">
      <c r="D455" s="3"/>
      <c r="E455" s="3"/>
    </row>
    <row r="456" spans="4:5" x14ac:dyDescent="0.25">
      <c r="D456" s="3"/>
      <c r="E456" s="3"/>
    </row>
    <row r="457" spans="4:5" x14ac:dyDescent="0.25">
      <c r="D457" s="3"/>
      <c r="E457" s="3"/>
    </row>
    <row r="458" spans="4:5" x14ac:dyDescent="0.25">
      <c r="D458" s="3"/>
      <c r="E458" s="3"/>
    </row>
    <row r="459" spans="4:5" x14ac:dyDescent="0.25">
      <c r="D459" s="3"/>
      <c r="E459" s="3"/>
    </row>
    <row r="460" spans="4:5" x14ac:dyDescent="0.25">
      <c r="D460" s="3"/>
      <c r="E460" s="3"/>
    </row>
    <row r="461" spans="4:5" x14ac:dyDescent="0.25">
      <c r="D461" s="3"/>
      <c r="E461" s="3"/>
    </row>
    <row r="462" spans="4:5" x14ac:dyDescent="0.25">
      <c r="D462" s="3"/>
      <c r="E462" s="3"/>
    </row>
  </sheetData>
  <sortState ref="A2:E139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d="http://www.w3.org/2001/XMLSchema" xmlns:xsi="http://www.w3.org/2001/XMLSchema-instance" xmlns="http://opensolver.org" xml:space="preserve" Version="01.00">
  <StoredFiles>
    <StoredFile>
      <FileName>Untitled</FileName>
      <LanguageName>AMPL</LanguageName>
      <ModelPaneVisible>false</ModelPaneVisible>
      <ModelSettings/>
      <FileText/>
      <ParentWorksheetName>Sheet1</ParentWorksheetName>
    </StoredFile>
    <StoredFile>
      <FileName>Untitled</FileName>
      <LanguageName>PuLP</LanguageName>
      <ModelPaneVisible>false</ModelPaneVisible>
      <ModelSettings/>
      <FileText/>
      <ParentWorksheetName>Sheet2</ParentWorksheetName>
    </StoredFile>
    <StoredFile>
      <FileName>Untitled</FileName>
      <LanguageName>PuLP</LanguageName>
      <ModelPaneVisible>false</ModelPaneVisible>
      <ModelSettings/>
      <FileText/>
      <ParentWorksheetName>Sheet3</ParentWorksheetName>
    </StoredFile>
  </StoredFiles>
</StoredFilesList>
</file>

<file path=customXml/itemProps1.xml><?xml version="1.0" encoding="utf-8"?>
<ds:datastoreItem xmlns:ds="http://schemas.openxmlformats.org/officeDocument/2006/customXml" ds:itemID="{FB8F3D8E-E5A8-4719-B80A-C5D855E12390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CountryStats</vt:lpstr>
      <vt:lpstr>RegionSummary</vt:lpstr>
      <vt:lpstr>InterestRates</vt:lpstr>
      <vt:lpstr>Sheet4</vt:lpstr>
      <vt:lpstr>Sheet2</vt:lpstr>
      <vt:lpstr>Sheet3</vt:lpstr>
      <vt:lpstr>CountryStats!GDP</vt:lpstr>
      <vt:lpstr>CountryStats!Max_Loan_Amounts</vt:lpstr>
      <vt:lpstr>CountryStats!Poverty</vt:lpstr>
      <vt:lpstr>CountryStats!Risk_Score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Flom</dc:creator>
  <cp:lastModifiedBy>Josh Winters</cp:lastModifiedBy>
  <dcterms:created xsi:type="dcterms:W3CDTF">2015-04-08T17:52:49Z</dcterms:created>
  <dcterms:modified xsi:type="dcterms:W3CDTF">2015-05-27T14:41:22Z</dcterms:modified>
</cp:coreProperties>
</file>