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obins64/Documents/git_repos/dried-fish/data/rni/"/>
    </mc:Choice>
  </mc:AlternateContent>
  <xr:revisionPtr revIDLastSave="0" documentId="13_ncr:1_{967EFDE1-8F1B-AC47-B98D-1D06434196F7}" xr6:coauthVersionLast="47" xr6:coauthVersionMax="47" xr10:uidLastSave="{00000000-0000-0000-0000-000000000000}"/>
  <bookViews>
    <workbookView xWindow="0" yWindow="500" windowWidth="51200" windowHeight="28300" activeTab="3" xr2:uid="{66914EE4-61BB-FD4A-B1A7-56CAE0E408D6}"/>
  </bookViews>
  <sheets>
    <sheet name="Intro" sheetId="1" r:id="rId1"/>
    <sheet name="Nutrient req age groups" sheetId="3" r:id="rId2"/>
    <sheet name="Nutrient requirements year age" sheetId="2" r:id="rId3"/>
    <sheet name="Nutrient req age groups_Selec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 i="4" l="1"/>
  <c r="AC15" i="4"/>
  <c r="AB16" i="4"/>
  <c r="AA16" i="4"/>
  <c r="AB15" i="4"/>
  <c r="AA15" i="4"/>
  <c r="AA14" i="4"/>
  <c r="AB14" i="4"/>
  <c r="AB13" i="4"/>
  <c r="AA13" i="4"/>
  <c r="AB12" i="4"/>
  <c r="AA12" i="4"/>
  <c r="AA11" i="4"/>
  <c r="AB11" i="4"/>
  <c r="AB10" i="4"/>
  <c r="AA10" i="4"/>
  <c r="AA9" i="4"/>
  <c r="AB9" i="4"/>
  <c r="AB8" i="4"/>
  <c r="AA8" i="4"/>
  <c r="AB7" i="4"/>
  <c r="AA7" i="4"/>
  <c r="Z16" i="4"/>
  <c r="Z15" i="4"/>
  <c r="Z14" i="4"/>
  <c r="Z13" i="4"/>
  <c r="Z12" i="4"/>
  <c r="Z11" i="4"/>
  <c r="Z10" i="4"/>
  <c r="Z9" i="4"/>
  <c r="Z8" i="4"/>
  <c r="Z7" i="4"/>
  <c r="U32" i="4"/>
  <c r="U39" i="4"/>
  <c r="BG39" i="3"/>
  <c r="BG32" i="3"/>
  <c r="E86" i="2" l="1"/>
  <c r="E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alcChain>
</file>

<file path=xl/sharedStrings.xml><?xml version="1.0" encoding="utf-8"?>
<sst xmlns="http://schemas.openxmlformats.org/spreadsheetml/2006/main" count="515" uniqueCount="205">
  <si>
    <t>Analysis Steps</t>
  </si>
  <si>
    <t>Extrated recommended individual intake of 28 micronutrients according to life stage from two main sources: EFSA and IOM.</t>
  </si>
  <si>
    <t>Average requirements (AR) for energy intake by life stage were obtained from EFSA</t>
  </si>
  <si>
    <t>Areas for improvement</t>
  </si>
  <si>
    <t>No AR for energy is available for adults 80+, thus, they are excluded even if some of the recommended nutrient intakes are for adults 18+</t>
  </si>
  <si>
    <t>PLW: calculations based on number of births by a single mother (UN Pop). Excludes pregnancies that are terminated early. Lactating women assumes 6 months of breastfeeding, excluding women who breastfeed for longer. Energy requirements for PW are provided by trimester of pregnancy, while recommendations are not. Energy requirements are provided for 6 months of lactation, while women may continue to breastfeed for longer, with varying nutrient requirements into the complementary feeding and weaning periods.</t>
  </si>
  <si>
    <t>Acronyms</t>
  </si>
  <si>
    <t>Definition (EFSA/IOM)</t>
  </si>
  <si>
    <t>AI</t>
  </si>
  <si>
    <t>Adequate intake</t>
  </si>
  <si>
    <t>"the value estimated when a Population Reference Intake cannot be established because an average requirement cannot be determined. An Adequate Intake is the average observed daily level of intake by a population group (or groups) of apparently healthy people that is assumed to be adequate."</t>
  </si>
  <si>
    <t>AR</t>
  </si>
  <si>
    <t>Average requirement</t>
  </si>
  <si>
    <t>"the level of (nutrient) intake that is adequate for half of the people in a population group, given a normal distribution of requirement."</t>
  </si>
  <si>
    <t>PAL</t>
  </si>
  <si>
    <t>Physical activity level</t>
  </si>
  <si>
    <t>PRI</t>
  </si>
  <si>
    <t xml:space="preserve">Population reference intake </t>
  </si>
  <si>
    <t>"the level of (nutrient) intake that is adequate for virtually all people in a population group."</t>
  </si>
  <si>
    <t>RDA</t>
  </si>
  <si>
    <t>Recommended dietary allowances</t>
  </si>
  <si>
    <t>"the average daily nutrient intake level that is sufficient to meet the nutrient requirements of nearly all (97-98 percent) healthy individuals in a particular life stage and gender group."</t>
  </si>
  <si>
    <t>Source</t>
  </si>
  <si>
    <t>EFSA</t>
  </si>
  <si>
    <t>IOM 1998</t>
  </si>
  <si>
    <t>AR for Energy</t>
  </si>
  <si>
    <t>Calcium</t>
  </si>
  <si>
    <r>
      <t>PRI (</t>
    </r>
    <r>
      <rPr>
        <b/>
        <sz val="12"/>
        <color rgb="FF000000"/>
        <rFont val="Calibri"/>
        <family val="2"/>
        <scheme val="minor"/>
      </rPr>
      <t>AI</t>
    </r>
    <r>
      <rPr>
        <sz val="12"/>
        <color rgb="FF000000"/>
        <rFont val="Calibri"/>
        <family val="2"/>
        <scheme val="minor"/>
      </rPr>
      <t>)</t>
    </r>
  </si>
  <si>
    <t>Cobalamin (B12)</t>
  </si>
  <si>
    <r>
      <t>RDA (</t>
    </r>
    <r>
      <rPr>
        <b/>
        <sz val="12"/>
        <color rgb="FF000000"/>
        <rFont val="Calibri"/>
        <family val="2"/>
        <scheme val="minor"/>
      </rPr>
      <t>AI</t>
    </r>
    <r>
      <rPr>
        <sz val="12"/>
        <color rgb="FF000000"/>
        <rFont val="Calibri"/>
        <family val="2"/>
        <scheme val="minor"/>
      </rPr>
      <t>)</t>
    </r>
  </si>
  <si>
    <t>Folate</t>
  </si>
  <si>
    <t>Iron</t>
  </si>
  <si>
    <t>Vitamin A</t>
  </si>
  <si>
    <t>Zinc</t>
  </si>
  <si>
    <t>Age</t>
  </si>
  <si>
    <t>kcal/day</t>
  </si>
  <si>
    <t>mg/day</t>
  </si>
  <si>
    <t xml:space="preserve"> μg/day</t>
  </si>
  <si>
    <t xml:space="preserve"> μg DFE/day</t>
  </si>
  <si>
    <t xml:space="preserve"> mg/day</t>
  </si>
  <si>
    <t xml:space="preserve">  μg/day RE</t>
  </si>
  <si>
    <t xml:space="preserve">  mg/day</t>
  </si>
  <si>
    <t>M</t>
  </si>
  <si>
    <t>F</t>
  </si>
  <si>
    <t>Both</t>
  </si>
  <si>
    <t>7 -11 mo</t>
  </si>
  <si>
    <t>1 y</t>
  </si>
  <si>
    <t>2 y</t>
  </si>
  <si>
    <t>3 y</t>
  </si>
  <si>
    <t>4 y</t>
  </si>
  <si>
    <t>5 y</t>
  </si>
  <si>
    <t>6 y</t>
  </si>
  <si>
    <t>7 y</t>
  </si>
  <si>
    <t>8 y</t>
  </si>
  <si>
    <t>9 y</t>
  </si>
  <si>
    <t>10 y</t>
  </si>
  <si>
    <t>11 y</t>
  </si>
  <si>
    <t>12 y</t>
  </si>
  <si>
    <t>13 y</t>
  </si>
  <si>
    <t>14 y</t>
  </si>
  <si>
    <t>15 y</t>
  </si>
  <si>
    <t>16 y</t>
  </si>
  <si>
    <t>17 y</t>
  </si>
  <si>
    <t>18 y</t>
  </si>
  <si>
    <t>19 y</t>
  </si>
  <si>
    <t>20 y</t>
  </si>
  <si>
    <t>21 y</t>
  </si>
  <si>
    <t>22 y</t>
  </si>
  <si>
    <t>23 y</t>
  </si>
  <si>
    <t>24 y</t>
  </si>
  <si>
    <t>25 y</t>
  </si>
  <si>
    <t>26 y</t>
  </si>
  <si>
    <t>27 y</t>
  </si>
  <si>
    <t>28 y</t>
  </si>
  <si>
    <t>29 y</t>
  </si>
  <si>
    <t>30 y</t>
  </si>
  <si>
    <t>31 y</t>
  </si>
  <si>
    <t>32 y</t>
  </si>
  <si>
    <t>33 y</t>
  </si>
  <si>
    <t>34 y</t>
  </si>
  <si>
    <t>35 y</t>
  </si>
  <si>
    <t>36 y</t>
  </si>
  <si>
    <t>37 y</t>
  </si>
  <si>
    <t>38 y</t>
  </si>
  <si>
    <t>39 y</t>
  </si>
  <si>
    <t>40 y</t>
  </si>
  <si>
    <t>41 y</t>
  </si>
  <si>
    <t>42 y</t>
  </si>
  <si>
    <t>43 y</t>
  </si>
  <si>
    <t>44 y</t>
  </si>
  <si>
    <t>45 y</t>
  </si>
  <si>
    <t>46 y</t>
  </si>
  <si>
    <t>47 y</t>
  </si>
  <si>
    <t>48 y</t>
  </si>
  <si>
    <t>49 y</t>
  </si>
  <si>
    <t>50 y</t>
  </si>
  <si>
    <t>51 y</t>
  </si>
  <si>
    <t>52 y</t>
  </si>
  <si>
    <t>53 y</t>
  </si>
  <si>
    <t>54 y</t>
  </si>
  <si>
    <t>55 y</t>
  </si>
  <si>
    <t>56 y</t>
  </si>
  <si>
    <t>57 y</t>
  </si>
  <si>
    <t>58 y</t>
  </si>
  <si>
    <t>59 y</t>
  </si>
  <si>
    <t>60 y</t>
  </si>
  <si>
    <t>61 y</t>
  </si>
  <si>
    <t>62 y</t>
  </si>
  <si>
    <t>63 y</t>
  </si>
  <si>
    <t>64 y</t>
  </si>
  <si>
    <t>65 y</t>
  </si>
  <si>
    <t>66 y</t>
  </si>
  <si>
    <t>67 y</t>
  </si>
  <si>
    <t>68 y</t>
  </si>
  <si>
    <t>69 y</t>
  </si>
  <si>
    <t>70 y</t>
  </si>
  <si>
    <t>71 y</t>
  </si>
  <si>
    <t>72 y</t>
  </si>
  <si>
    <t>73 y</t>
  </si>
  <si>
    <t>74 y</t>
  </si>
  <si>
    <t>75 y</t>
  </si>
  <si>
    <t>76 y</t>
  </si>
  <si>
    <t>77 y</t>
  </si>
  <si>
    <t>78 y</t>
  </si>
  <si>
    <t>79 y</t>
  </si>
  <si>
    <t>Pregnant women</t>
  </si>
  <si>
    <t>Lactating women</t>
  </si>
  <si>
    <t>7-11 mon group is 50% of 0 y pop group</t>
  </si>
  <si>
    <t>Pregnant women assumes 9 months/12 = .75 of births</t>
  </si>
  <si>
    <t>Lactating women assumes 6 months = .5 of births</t>
  </si>
  <si>
    <t>For iron, post-menopausal women have lower reference intakes. We assume women 50 and older are post-menopausal, in line with the 15-49 women of reproductive age lifestage designation.</t>
  </si>
  <si>
    <t>From EFSA: "ARs for energy were not calculated for adults &gt;=80 years because of lack of anthropometric data from EU countries for this age group."</t>
  </si>
  <si>
    <t>Energy for 1-3 yo reflect PAL 1.4 (low active), while for ages 4 and above it reflects PAL 1.6 (moderately active). Only PAL 1.4 is provided for ages 1-3.</t>
  </si>
  <si>
    <t>Energy for pregnant and lactating women reflects average energy requirements for women ages 15-49, plus additional pregnancy/lactation requirements. For pregnancy, additional requirements per trimester were averaged.</t>
  </si>
  <si>
    <t>Source data based on Allen et al. 2020 choices over EFSA/IOM for each micronutrient</t>
  </si>
  <si>
    <t>Zinc PRI assumes level of phytate intake (LPI) of 900 mg/d for ages =&gt;18 y, reflecting a semi-unrefined diet. There is a higher amount of zinc recommended for an unrefined diet and, conversely, lower amounts for semi-refined or refined diets.</t>
  </si>
  <si>
    <t>IOM 2005</t>
  </si>
  <si>
    <t>IOM 2001</t>
  </si>
  <si>
    <t>IOM 1997</t>
  </si>
  <si>
    <t>IOM 2000</t>
  </si>
  <si>
    <t>IOM 2011</t>
  </si>
  <si>
    <t>IOM 2006</t>
  </si>
  <si>
    <t>Biotin</t>
  </si>
  <si>
    <t>Chloride</t>
  </si>
  <si>
    <t>Choline</t>
  </si>
  <si>
    <t>Cobalamine (B12)</t>
  </si>
  <si>
    <t>Copper</t>
  </si>
  <si>
    <t>Fluoride</t>
  </si>
  <si>
    <t>Iodine</t>
  </si>
  <si>
    <t>Magnesium</t>
  </si>
  <si>
    <t>Manganese</t>
  </si>
  <si>
    <t>Molybdenum</t>
  </si>
  <si>
    <t>Niacin</t>
  </si>
  <si>
    <t>Pantothenic acid</t>
  </si>
  <si>
    <t>Phosphorus</t>
  </si>
  <si>
    <t>Potassium</t>
  </si>
  <si>
    <t>Riboflavin</t>
  </si>
  <si>
    <t>Selenium</t>
  </si>
  <si>
    <t>Sodium</t>
  </si>
  <si>
    <t>Thiamin</t>
  </si>
  <si>
    <t>Vitamin B6</t>
  </si>
  <si>
    <t>Vitamin C</t>
  </si>
  <si>
    <t>Vitamin D</t>
  </si>
  <si>
    <t xml:space="preserve">Vitamin E </t>
  </si>
  <si>
    <t>Vitamin K as phylloquinone</t>
  </si>
  <si>
    <t>g/day</t>
  </si>
  <si>
    <t xml:space="preserve">  μg/day</t>
  </si>
  <si>
    <t>mg/day niacin equivalents</t>
  </si>
  <si>
    <t xml:space="preserve">  g/day</t>
  </si>
  <si>
    <t>7-11 mo</t>
  </si>
  <si>
    <t>0.02 - 0.5</t>
  </si>
  <si>
    <t>18-24 y</t>
  </si>
  <si>
    <t>25-29 y</t>
  </si>
  <si>
    <t>30–39 y</t>
  </si>
  <si>
    <t>40–49 y</t>
  </si>
  <si>
    <t>50–59 y</t>
  </si>
  <si>
    <t>60–69 y</t>
  </si>
  <si>
    <t>70–79 y</t>
  </si>
  <si>
    <t xml:space="preserve">80 + y </t>
  </si>
  <si>
    <t>Pregnancy</t>
  </si>
  <si>
    <t>All trimesters</t>
  </si>
  <si>
    <t>14-18</t>
  </si>
  <si>
    <t>19-30</t>
  </si>
  <si>
    <t>31-50</t>
  </si>
  <si>
    <t>≥ 25 y</t>
  </si>
  <si>
    <t>Lactation</t>
  </si>
  <si>
    <t>0-6 mo post partum</t>
  </si>
  <si>
    <t>Menopause</t>
  </si>
  <si>
    <t>Premenopausal women ≥ 18 y</t>
  </si>
  <si>
    <t>Postmenopausal women ≥ 40 y</t>
  </si>
  <si>
    <t>Energy for prenant and lactating women reflects average energy requirements for women ages 15-49, plus additional pregnancy/lactation requirements. For pregnancy, additional requirements per trimester were averaged.</t>
  </si>
  <si>
    <t>Source data based on Allen et al. 2020</t>
  </si>
  <si>
    <t>Zinc PRI assumes level of phytate intake (LPI) of 900 mg/d</t>
  </si>
  <si>
    <t>Sources</t>
  </si>
  <si>
    <t>European Food Safety Authority (EFSA), Dietary Reference Values for nutrients Summary report. EFSA Support. Publ. 14 (2017).</t>
  </si>
  <si>
    <t>Institute of Medicine (US) Standing Committee on the Scientific Evaluation of Dietary Reference Intakes, its Panel on Folate, O. B. Vitamins, Choline, Dietary Reference Intakes for Thiamin, Riboflavin, Niacin, Vitamin B6, Folate, Vitamin B12, Pantothenic Acid, Biotin, and Choline (National Academies Press (US), 1998) (August 28, 2023).</t>
  </si>
  <si>
    <t xml:space="preserve">Nutrient requirement analysis </t>
  </si>
  <si>
    <r>
      <rPr>
        <b/>
        <sz val="12"/>
        <color theme="1"/>
        <rFont val="Calibri"/>
        <family val="2"/>
        <scheme val="minor"/>
      </rPr>
      <t>Last modified:</t>
    </r>
    <r>
      <rPr>
        <sz val="12"/>
        <color theme="1"/>
        <rFont val="Calibri"/>
        <family val="2"/>
        <scheme val="minor"/>
      </rPr>
      <t xml:space="preserve"> November 10, 2023</t>
    </r>
  </si>
  <si>
    <r>
      <rPr>
        <b/>
        <sz val="12"/>
        <color theme="1"/>
        <rFont val="Calibri"/>
        <family val="2"/>
        <scheme val="minor"/>
      </rPr>
      <t>Compiled by</t>
    </r>
    <r>
      <rPr>
        <sz val="12"/>
        <color theme="1"/>
        <rFont val="Calibri"/>
        <family val="2"/>
        <scheme val="minor"/>
      </rPr>
      <t>: Lais Miachon Silva</t>
    </r>
  </si>
  <si>
    <t>0.5-5yrs</t>
  </si>
  <si>
    <t>Adult women</t>
  </si>
  <si>
    <t>Adult men</t>
  </si>
  <si>
    <t>Adult = 18-49y</t>
  </si>
  <si>
    <t>Children using M values (but identical to F)</t>
  </si>
  <si>
    <t>THIS TABLE GOES INTO rda_reader_integrated.R IN DRIED FISH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</si>
</sst>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b/>
      <sz val="12"/>
      <color theme="1"/>
      <name val="Calibri"/>
      <family val="2"/>
      <scheme val="minor"/>
    </font>
    <font>
      <b/>
      <sz val="12"/>
      <color rgb="FF000000"/>
      <name val="Calibri"/>
      <family val="2"/>
      <scheme val="minor"/>
    </font>
    <font>
      <b/>
      <sz val="14"/>
      <color rgb="FF000000"/>
      <name val="Calibri"/>
      <family val="2"/>
      <scheme val="minor"/>
    </font>
    <font>
      <sz val="12"/>
      <color rgb="FF000000"/>
      <name val="Calibri"/>
      <family val="2"/>
      <scheme val="minor"/>
    </font>
    <font>
      <b/>
      <sz val="12"/>
      <name val="Calibri"/>
      <family val="2"/>
      <scheme val="minor"/>
    </font>
    <font>
      <sz val="12"/>
      <name val="Calibri"/>
      <family val="2"/>
      <scheme val="minor"/>
    </font>
    <font>
      <b/>
      <sz val="16"/>
      <color theme="1"/>
      <name val="Calibri"/>
      <family val="2"/>
      <scheme val="minor"/>
    </font>
  </fonts>
  <fills count="6">
    <fill>
      <patternFill patternType="none"/>
    </fill>
    <fill>
      <patternFill patternType="gray125"/>
    </fill>
    <fill>
      <patternFill patternType="solid">
        <fgColor rgb="FFC5D9F0"/>
        <bgColor rgb="FFFFFFFF"/>
      </patternFill>
    </fill>
    <fill>
      <patternFill patternType="solid">
        <fgColor rgb="FFFCE9D9"/>
        <bgColor rgb="FFFFFFFF"/>
      </patternFill>
    </fill>
    <fill>
      <patternFill patternType="solid">
        <fgColor theme="8" tint="0.59999389629810485"/>
        <bgColor rgb="FFFFFFFF"/>
      </patternFill>
    </fill>
    <fill>
      <patternFill patternType="solid">
        <fgColor theme="8" tint="0.59999389629810485"/>
        <bgColor indexed="64"/>
      </patternFill>
    </fill>
  </fills>
  <borders count="8">
    <border>
      <left/>
      <right/>
      <top/>
      <bottom/>
      <diagonal/>
    </border>
    <border>
      <left style="thin">
        <color indexed="64"/>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51">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wrapText="1"/>
    </xf>
    <xf numFmtId="0" fontId="2" fillId="2" borderId="0" xfId="0" applyFont="1" applyFill="1" applyAlignment="1">
      <alignment horizontal="right" vertical="center" wrapText="1"/>
    </xf>
    <xf numFmtId="0" fontId="0" fillId="0" borderId="1" xfId="0" applyBorder="1"/>
    <xf numFmtId="0" fontId="2" fillId="2" borderId="0" xfId="0" applyFont="1" applyFill="1" applyAlignment="1">
      <alignment vertical="center" wrapText="1"/>
    </xf>
    <xf numFmtId="0" fontId="2" fillId="3" borderId="0" xfId="0" applyFont="1" applyFill="1" applyAlignment="1">
      <alignment horizontal="center" vertical="top"/>
    </xf>
    <xf numFmtId="0" fontId="3" fillId="3" borderId="1" xfId="0" applyFont="1" applyFill="1" applyBorder="1" applyAlignment="1">
      <alignment horizontal="left" vertical="top"/>
    </xf>
    <xf numFmtId="0" fontId="4" fillId="3" borderId="0" xfId="0" applyFont="1" applyFill="1" applyAlignment="1">
      <alignment horizontal="center" vertical="top" wrapText="1"/>
    </xf>
    <xf numFmtId="0" fontId="2" fillId="3" borderId="1" xfId="0" applyFont="1" applyFill="1" applyBorder="1" applyAlignment="1">
      <alignment horizontal="left" vertical="top"/>
    </xf>
    <xf numFmtId="0" fontId="1" fillId="0" borderId="0" xfId="0" applyFont="1"/>
    <xf numFmtId="0" fontId="0" fillId="3" borderId="0" xfId="0" applyFill="1" applyAlignment="1">
      <alignment horizontal="center" vertical="top" wrapText="1"/>
    </xf>
    <xf numFmtId="0" fontId="0" fillId="3" borderId="1" xfId="0" applyFill="1" applyBorder="1" applyAlignment="1">
      <alignment horizontal="center" vertical="top" wrapText="1"/>
    </xf>
    <xf numFmtId="0" fontId="0" fillId="2" borderId="0" xfId="0" applyFill="1" applyAlignment="1">
      <alignment vertical="center" wrapText="1"/>
    </xf>
    <xf numFmtId="0" fontId="5" fillId="3" borderId="0" xfId="0" applyFont="1" applyFill="1" applyAlignment="1">
      <alignment horizontal="center" vertical="top" wrapText="1"/>
    </xf>
    <xf numFmtId="0" fontId="5" fillId="3" borderId="1" xfId="0" applyFont="1" applyFill="1" applyBorder="1" applyAlignment="1">
      <alignment horizontal="center" vertical="top" wrapText="1"/>
    </xf>
    <xf numFmtId="0" fontId="6" fillId="2" borderId="0" xfId="0" applyFont="1" applyFill="1" applyAlignment="1">
      <alignment horizontal="center" vertical="top"/>
    </xf>
    <xf numFmtId="164" fontId="0" fillId="0" borderId="0" xfId="0" applyNumberFormat="1"/>
    <xf numFmtId="0" fontId="1" fillId="0" borderId="1" xfId="0" applyFont="1" applyBorder="1"/>
    <xf numFmtId="0" fontId="6" fillId="2" borderId="0" xfId="0" applyFont="1" applyFill="1" applyAlignment="1">
      <alignment horizontal="center" vertical="top" wrapText="1"/>
    </xf>
    <xf numFmtId="164" fontId="4" fillId="0" borderId="0" xfId="0" applyNumberFormat="1" applyFont="1"/>
    <xf numFmtId="0" fontId="2" fillId="2" borderId="2" xfId="0" applyFont="1" applyFill="1" applyBorder="1" applyAlignment="1">
      <alignment horizontal="right" vertical="center" wrapText="1"/>
    </xf>
    <xf numFmtId="0" fontId="2" fillId="2" borderId="2" xfId="0" applyFont="1" applyFill="1" applyBorder="1" applyAlignment="1">
      <alignment vertical="center" wrapText="1"/>
    </xf>
    <xf numFmtId="0" fontId="2" fillId="3" borderId="3" xfId="0" applyFont="1" applyFill="1" applyBorder="1" applyAlignment="1">
      <alignment horizontal="left" vertical="top"/>
    </xf>
    <xf numFmtId="0" fontId="2" fillId="3" borderId="4" xfId="0" applyFont="1" applyFill="1" applyBorder="1" applyAlignment="1">
      <alignment horizontal="center" vertical="top" wrapText="1"/>
    </xf>
    <xf numFmtId="0" fontId="4" fillId="3" borderId="4" xfId="0" applyFont="1"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3" xfId="0" applyFill="1" applyBorder="1" applyAlignment="1">
      <alignment horizontal="left" vertical="top"/>
    </xf>
    <xf numFmtId="0" fontId="0" fillId="2" borderId="5" xfId="0" applyFill="1" applyBorder="1" applyAlignment="1">
      <alignment vertical="center" wrapText="1"/>
    </xf>
    <xf numFmtId="0" fontId="5" fillId="3" borderId="6" xfId="0" applyFont="1" applyFill="1" applyBorder="1" applyAlignment="1">
      <alignment horizontal="center" vertical="top" wrapText="1"/>
    </xf>
    <xf numFmtId="0" fontId="6" fillId="2" borderId="6" xfId="0" applyFont="1" applyFill="1" applyBorder="1" applyAlignment="1">
      <alignment horizontal="center" vertical="top"/>
    </xf>
    <xf numFmtId="0" fontId="0" fillId="0" borderId="0" xfId="0" applyAlignment="1">
      <alignment horizontal="right"/>
    </xf>
    <xf numFmtId="0" fontId="6" fillId="2" borderId="6" xfId="0" applyFont="1" applyFill="1" applyBorder="1" applyAlignment="1">
      <alignment horizontal="center" vertical="top" wrapText="1"/>
    </xf>
    <xf numFmtId="0" fontId="6" fillId="2" borderId="3" xfId="0" applyFont="1" applyFill="1" applyBorder="1" applyAlignment="1">
      <alignment horizontal="center" vertical="top" wrapText="1"/>
    </xf>
    <xf numFmtId="0" fontId="5" fillId="3" borderId="7" xfId="0" applyFont="1" applyFill="1" applyBorder="1" applyAlignment="1">
      <alignment vertical="top" wrapText="1"/>
    </xf>
    <xf numFmtId="0" fontId="6" fillId="2" borderId="7"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7" xfId="0" applyFont="1" applyFill="1" applyBorder="1" applyAlignment="1">
      <alignment horizontal="center" vertical="top" wrapText="1"/>
    </xf>
    <xf numFmtId="0" fontId="0" fillId="2" borderId="6" xfId="0" applyFill="1" applyBorder="1" applyAlignment="1">
      <alignment horizontal="left" vertical="top" wrapText="1"/>
    </xf>
    <xf numFmtId="0" fontId="7" fillId="0" borderId="0" xfId="0" applyFont="1" applyAlignment="1">
      <alignment vertical="top" wrapText="1"/>
    </xf>
    <xf numFmtId="0" fontId="2" fillId="3" borderId="0" xfId="0" applyFont="1" applyFill="1" applyAlignment="1">
      <alignment horizontal="center" vertical="top"/>
    </xf>
    <xf numFmtId="0" fontId="0" fillId="3" borderId="0" xfId="0" applyFill="1" applyAlignment="1">
      <alignment horizontal="center" vertical="top" wrapText="1"/>
    </xf>
    <xf numFmtId="0" fontId="2" fillId="4" borderId="0" xfId="0" applyFont="1" applyFill="1" applyBorder="1" applyAlignment="1">
      <alignment horizontal="right" vertical="top"/>
    </xf>
    <xf numFmtId="0" fontId="1" fillId="0" borderId="0" xfId="0" applyFont="1" applyAlignment="1">
      <alignment horizontal="center" vertical="center"/>
    </xf>
    <xf numFmtId="2" fontId="0" fillId="5" borderId="0" xfId="0" applyNumberFormat="1" applyFill="1" applyBorder="1" applyAlignment="1">
      <alignment horizontal="center" vertical="center"/>
    </xf>
    <xf numFmtId="0" fontId="0" fillId="5" borderId="0" xfId="0" applyFill="1" applyBorder="1" applyAlignment="1">
      <alignment horizontal="center" vertical="center"/>
    </xf>
    <xf numFmtId="0" fontId="0" fillId="5" borderId="0" xfId="0" applyFill="1" applyAlignment="1">
      <alignment horizontal="center" vertical="center"/>
    </xf>
    <xf numFmtId="0" fontId="1" fillId="5" borderId="0" xfId="0" applyFont="1" applyFill="1" applyAlignment="1">
      <alignment horizontal="center" vertical="center"/>
    </xf>
    <xf numFmtId="0" fontId="0"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523F6-A0D9-5B4A-9D4B-204A5D06E5BA}">
  <dimension ref="B1:D19"/>
  <sheetViews>
    <sheetView workbookViewId="0">
      <selection activeCell="D35" sqref="D35"/>
    </sheetView>
  </sheetViews>
  <sheetFormatPr baseColWidth="10" defaultRowHeight="16" x14ac:dyDescent="0.2"/>
  <cols>
    <col min="1" max="1" width="10.83203125" style="1"/>
    <col min="2" max="2" width="4.5" style="1" customWidth="1"/>
    <col min="3" max="3" width="53.1640625" style="1" customWidth="1"/>
    <col min="4" max="4" width="69.33203125" style="1" customWidth="1"/>
    <col min="5" max="8" width="10.83203125" style="1"/>
    <col min="9" max="9" width="27.5" style="1" customWidth="1"/>
    <col min="10" max="10" width="34.33203125" style="1" customWidth="1"/>
    <col min="11" max="16384" width="10.83203125" style="1"/>
  </cols>
  <sheetData>
    <row r="1" spans="2:4" ht="22" x14ac:dyDescent="0.2">
      <c r="C1" s="41" t="s">
        <v>196</v>
      </c>
    </row>
    <row r="2" spans="2:4" ht="17" x14ac:dyDescent="0.2">
      <c r="C2" s="1" t="s">
        <v>198</v>
      </c>
      <c r="D2" s="1" t="s">
        <v>197</v>
      </c>
    </row>
    <row r="4" spans="2:4" ht="17" x14ac:dyDescent="0.2">
      <c r="C4" s="2" t="s">
        <v>0</v>
      </c>
      <c r="D4" s="2" t="s">
        <v>193</v>
      </c>
    </row>
    <row r="5" spans="2:4" ht="39" customHeight="1" x14ac:dyDescent="0.2">
      <c r="B5" s="1">
        <v>1</v>
      </c>
      <c r="C5" s="1" t="s">
        <v>1</v>
      </c>
      <c r="D5" s="1" t="s">
        <v>194</v>
      </c>
    </row>
    <row r="6" spans="2:4" ht="85" x14ac:dyDescent="0.2">
      <c r="B6" s="1">
        <v>2</v>
      </c>
      <c r="C6" s="1" t="s">
        <v>2</v>
      </c>
      <c r="D6" s="1" t="s">
        <v>195</v>
      </c>
    </row>
    <row r="9" spans="2:4" ht="17" x14ac:dyDescent="0.2">
      <c r="C9" s="2" t="s">
        <v>3</v>
      </c>
    </row>
    <row r="10" spans="2:4" ht="51" x14ac:dyDescent="0.2">
      <c r="C10" s="1" t="s">
        <v>4</v>
      </c>
    </row>
    <row r="11" spans="2:4" ht="151" customHeight="1" x14ac:dyDescent="0.2">
      <c r="C11" s="1" t="s">
        <v>5</v>
      </c>
    </row>
    <row r="14" spans="2:4" ht="17" x14ac:dyDescent="0.2">
      <c r="C14" s="2" t="s">
        <v>6</v>
      </c>
      <c r="D14" s="2" t="s">
        <v>7</v>
      </c>
    </row>
    <row r="15" spans="2:4" ht="68" x14ac:dyDescent="0.2">
      <c r="B15" s="3" t="s">
        <v>8</v>
      </c>
      <c r="C15" s="3" t="s">
        <v>9</v>
      </c>
      <c r="D15" s="1" t="s">
        <v>10</v>
      </c>
    </row>
    <row r="16" spans="2:4" ht="34" x14ac:dyDescent="0.2">
      <c r="B16" s="3" t="s">
        <v>11</v>
      </c>
      <c r="C16" s="3" t="s">
        <v>12</v>
      </c>
      <c r="D16" s="1" t="s">
        <v>13</v>
      </c>
    </row>
    <row r="17" spans="2:4" ht="17" x14ac:dyDescent="0.2">
      <c r="B17" s="1" t="s">
        <v>14</v>
      </c>
      <c r="C17" s="1" t="s">
        <v>15</v>
      </c>
    </row>
    <row r="18" spans="2:4" ht="34" x14ac:dyDescent="0.2">
      <c r="B18" s="3" t="s">
        <v>16</v>
      </c>
      <c r="C18" s="3" t="s">
        <v>17</v>
      </c>
      <c r="D18" s="1" t="s">
        <v>18</v>
      </c>
    </row>
    <row r="19" spans="2:4" ht="51" x14ac:dyDescent="0.2">
      <c r="B19" s="3" t="s">
        <v>19</v>
      </c>
      <c r="C19" s="3" t="s">
        <v>20</v>
      </c>
      <c r="D19"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C518-D0D5-5349-B026-97A9A455097D}">
  <dimension ref="A1:BG53"/>
  <sheetViews>
    <sheetView workbookViewId="0">
      <pane xSplit="1" ySplit="4" topLeftCell="B5" activePane="bottomRight" state="frozen"/>
      <selection pane="topRight" activeCell="C1" sqref="C1"/>
      <selection pane="bottomLeft" activeCell="A5" sqref="A5"/>
      <selection pane="bottomRight" activeCell="B46" sqref="B46"/>
    </sheetView>
  </sheetViews>
  <sheetFormatPr baseColWidth="10" defaultRowHeight="16" x14ac:dyDescent="0.2"/>
  <sheetData>
    <row r="1" spans="1:59" ht="17" x14ac:dyDescent="0.2">
      <c r="A1" s="22" t="s">
        <v>22</v>
      </c>
      <c r="B1" t="s">
        <v>23</v>
      </c>
      <c r="D1" t="s">
        <v>23</v>
      </c>
      <c r="F1" t="s">
        <v>23</v>
      </c>
      <c r="H1" t="s">
        <v>136</v>
      </c>
      <c r="J1" t="s">
        <v>23</v>
      </c>
      <c r="L1" t="s">
        <v>24</v>
      </c>
      <c r="N1" t="s">
        <v>23</v>
      </c>
      <c r="P1" t="s">
        <v>23</v>
      </c>
      <c r="R1" t="s">
        <v>23</v>
      </c>
      <c r="T1" t="s">
        <v>137</v>
      </c>
      <c r="V1" t="s">
        <v>23</v>
      </c>
      <c r="X1" t="s">
        <v>138</v>
      </c>
      <c r="Z1" t="s">
        <v>23</v>
      </c>
      <c r="AB1" t="s">
        <v>137</v>
      </c>
      <c r="AD1" t="s">
        <v>24</v>
      </c>
      <c r="AF1" t="s">
        <v>23</v>
      </c>
      <c r="AH1" t="s">
        <v>138</v>
      </c>
      <c r="AJ1" t="s">
        <v>136</v>
      </c>
      <c r="AL1" t="s">
        <v>23</v>
      </c>
      <c r="AN1" t="s">
        <v>139</v>
      </c>
      <c r="AP1" t="s">
        <v>136</v>
      </c>
      <c r="AR1" t="s">
        <v>24</v>
      </c>
      <c r="AT1" t="s">
        <v>23</v>
      </c>
      <c r="AV1" t="s">
        <v>23</v>
      </c>
      <c r="AX1" t="s">
        <v>23</v>
      </c>
      <c r="AZ1" t="s">
        <v>140</v>
      </c>
      <c r="BB1" t="s">
        <v>141</v>
      </c>
      <c r="BD1" t="s">
        <v>141</v>
      </c>
      <c r="BF1" t="s">
        <v>23</v>
      </c>
    </row>
    <row r="2" spans="1:59" s="11" customFormat="1" ht="16" customHeight="1" x14ac:dyDescent="0.2">
      <c r="A2" s="23"/>
      <c r="B2" s="24" t="s">
        <v>25</v>
      </c>
      <c r="C2" s="25"/>
      <c r="D2" s="24" t="s">
        <v>142</v>
      </c>
      <c r="E2" s="26" t="s">
        <v>8</v>
      </c>
      <c r="F2" s="24" t="s">
        <v>26</v>
      </c>
      <c r="G2" s="26" t="s">
        <v>27</v>
      </c>
      <c r="H2" s="24" t="s">
        <v>143</v>
      </c>
      <c r="I2" s="26" t="s">
        <v>8</v>
      </c>
      <c r="J2" s="24" t="s">
        <v>144</v>
      </c>
      <c r="K2" s="26" t="s">
        <v>8</v>
      </c>
      <c r="L2" s="24" t="s">
        <v>145</v>
      </c>
      <c r="M2" s="26" t="s">
        <v>29</v>
      </c>
      <c r="N2" s="24" t="s">
        <v>146</v>
      </c>
      <c r="O2" s="26" t="s">
        <v>8</v>
      </c>
      <c r="P2" s="24" t="s">
        <v>147</v>
      </c>
      <c r="Q2" s="26" t="s">
        <v>8</v>
      </c>
      <c r="R2" s="24" t="s">
        <v>30</v>
      </c>
      <c r="S2" s="26" t="s">
        <v>27</v>
      </c>
      <c r="T2" s="24" t="s">
        <v>148</v>
      </c>
      <c r="U2" s="26" t="s">
        <v>29</v>
      </c>
      <c r="V2" s="24" t="s">
        <v>31</v>
      </c>
      <c r="W2" s="26" t="s">
        <v>16</v>
      </c>
      <c r="X2" s="24" t="s">
        <v>149</v>
      </c>
      <c r="Y2" s="26" t="s">
        <v>29</v>
      </c>
      <c r="Z2" s="24" t="s">
        <v>150</v>
      </c>
      <c r="AA2" s="26" t="s">
        <v>8</v>
      </c>
      <c r="AB2" s="24" t="s">
        <v>151</v>
      </c>
      <c r="AC2" s="26" t="s">
        <v>29</v>
      </c>
      <c r="AD2" s="24" t="s">
        <v>152</v>
      </c>
      <c r="AE2" s="26" t="s">
        <v>29</v>
      </c>
      <c r="AF2" s="24" t="s">
        <v>153</v>
      </c>
      <c r="AG2" s="26" t="s">
        <v>8</v>
      </c>
      <c r="AH2" s="24" t="s">
        <v>154</v>
      </c>
      <c r="AI2" s="26" t="s">
        <v>29</v>
      </c>
      <c r="AJ2" s="24" t="s">
        <v>155</v>
      </c>
      <c r="AK2" s="26" t="s">
        <v>8</v>
      </c>
      <c r="AL2" s="24" t="s">
        <v>156</v>
      </c>
      <c r="AM2" s="26" t="s">
        <v>27</v>
      </c>
      <c r="AN2" s="24" t="s">
        <v>157</v>
      </c>
      <c r="AO2" s="26" t="s">
        <v>29</v>
      </c>
      <c r="AP2" s="24" t="s">
        <v>158</v>
      </c>
      <c r="AQ2" s="26" t="s">
        <v>29</v>
      </c>
      <c r="AR2" s="24" t="s">
        <v>159</v>
      </c>
      <c r="AS2" s="26" t="s">
        <v>29</v>
      </c>
      <c r="AT2" s="24" t="s">
        <v>32</v>
      </c>
      <c r="AU2" s="26" t="s">
        <v>16</v>
      </c>
      <c r="AV2" s="24" t="s">
        <v>160</v>
      </c>
      <c r="AW2" s="26" t="s">
        <v>27</v>
      </c>
      <c r="AX2" s="24" t="s">
        <v>161</v>
      </c>
      <c r="AY2" s="26" t="s">
        <v>16</v>
      </c>
      <c r="AZ2" s="24" t="s">
        <v>162</v>
      </c>
      <c r="BA2" s="26" t="s">
        <v>29</v>
      </c>
      <c r="BB2" s="24" t="s">
        <v>163</v>
      </c>
      <c r="BC2" s="26" t="s">
        <v>29</v>
      </c>
      <c r="BD2" s="24" t="s">
        <v>164</v>
      </c>
      <c r="BE2" s="26" t="s">
        <v>8</v>
      </c>
      <c r="BF2" s="24" t="s">
        <v>33</v>
      </c>
      <c r="BG2" s="26" t="s">
        <v>16</v>
      </c>
    </row>
    <row r="3" spans="1:59" ht="16" customHeight="1" x14ac:dyDescent="0.2">
      <c r="A3" s="23" t="s">
        <v>34</v>
      </c>
      <c r="B3" s="27" t="s">
        <v>35</v>
      </c>
      <c r="C3" s="28"/>
      <c r="D3" s="27" t="s">
        <v>37</v>
      </c>
      <c r="E3" s="28"/>
      <c r="F3" s="27" t="s">
        <v>36</v>
      </c>
      <c r="G3" s="28"/>
      <c r="H3" s="27" t="s">
        <v>165</v>
      </c>
      <c r="I3" s="28"/>
      <c r="J3" s="27" t="s">
        <v>36</v>
      </c>
      <c r="K3" s="28"/>
      <c r="L3" s="27" t="s">
        <v>37</v>
      </c>
      <c r="M3" s="28"/>
      <c r="N3" s="27" t="s">
        <v>36</v>
      </c>
      <c r="O3" s="28"/>
      <c r="P3" s="27" t="s">
        <v>36</v>
      </c>
      <c r="Q3" s="28"/>
      <c r="R3" s="27" t="s">
        <v>38</v>
      </c>
      <c r="S3" s="28"/>
      <c r="T3" s="27" t="s">
        <v>37</v>
      </c>
      <c r="U3" s="28"/>
      <c r="V3" s="27" t="s">
        <v>39</v>
      </c>
      <c r="W3" s="28"/>
      <c r="X3" s="27" t="s">
        <v>39</v>
      </c>
      <c r="Y3" s="28"/>
      <c r="Z3" s="27" t="s">
        <v>39</v>
      </c>
      <c r="AA3" s="28"/>
      <c r="AB3" s="27" t="s">
        <v>166</v>
      </c>
      <c r="AC3" s="28"/>
      <c r="AD3" s="29" t="s">
        <v>167</v>
      </c>
      <c r="AE3" s="28"/>
      <c r="AF3" s="27" t="s">
        <v>41</v>
      </c>
      <c r="AG3" s="28"/>
      <c r="AH3" s="27" t="s">
        <v>41</v>
      </c>
      <c r="AI3" s="28"/>
      <c r="AJ3" s="27" t="s">
        <v>165</v>
      </c>
      <c r="AK3" s="28"/>
      <c r="AL3" s="27" t="s">
        <v>41</v>
      </c>
      <c r="AM3" s="28"/>
      <c r="AN3" s="27" t="s">
        <v>166</v>
      </c>
      <c r="AO3" s="28"/>
      <c r="AP3" s="27" t="s">
        <v>168</v>
      </c>
      <c r="AQ3" s="28"/>
      <c r="AR3" s="27" t="s">
        <v>41</v>
      </c>
      <c r="AS3" s="28"/>
      <c r="AT3" s="27" t="s">
        <v>40</v>
      </c>
      <c r="AU3" s="28"/>
      <c r="AV3" s="27" t="s">
        <v>41</v>
      </c>
      <c r="AW3" s="28"/>
      <c r="AX3" s="27" t="s">
        <v>41</v>
      </c>
      <c r="AY3" s="28"/>
      <c r="AZ3" s="27" t="s">
        <v>166</v>
      </c>
      <c r="BA3" s="28"/>
      <c r="BB3" s="27" t="s">
        <v>41</v>
      </c>
      <c r="BC3" s="28"/>
      <c r="BD3" s="27" t="s">
        <v>166</v>
      </c>
      <c r="BE3" s="28"/>
      <c r="BF3" s="27" t="s">
        <v>41</v>
      </c>
      <c r="BG3" s="28"/>
    </row>
    <row r="4" spans="1:59" ht="17" x14ac:dyDescent="0.2">
      <c r="A4" s="30"/>
      <c r="B4" s="31" t="s">
        <v>42</v>
      </c>
      <c r="C4" s="31" t="s">
        <v>43</v>
      </c>
      <c r="D4" s="31" t="s">
        <v>42</v>
      </c>
      <c r="E4" s="31" t="s">
        <v>43</v>
      </c>
      <c r="F4" s="31" t="s">
        <v>42</v>
      </c>
      <c r="G4" s="31" t="s">
        <v>43</v>
      </c>
      <c r="H4" s="31" t="s">
        <v>42</v>
      </c>
      <c r="I4" s="31" t="s">
        <v>43</v>
      </c>
      <c r="J4" s="31" t="s">
        <v>42</v>
      </c>
      <c r="K4" s="31" t="s">
        <v>43</v>
      </c>
      <c r="L4" s="31" t="s">
        <v>42</v>
      </c>
      <c r="M4" s="31" t="s">
        <v>43</v>
      </c>
      <c r="N4" s="31" t="s">
        <v>42</v>
      </c>
      <c r="O4" s="31" t="s">
        <v>43</v>
      </c>
      <c r="P4" s="31" t="s">
        <v>42</v>
      </c>
      <c r="Q4" s="31" t="s">
        <v>43</v>
      </c>
      <c r="R4" s="31" t="s">
        <v>42</v>
      </c>
      <c r="S4" s="31" t="s">
        <v>43</v>
      </c>
      <c r="T4" s="31" t="s">
        <v>42</v>
      </c>
      <c r="U4" s="31" t="s">
        <v>43</v>
      </c>
      <c r="V4" s="31" t="s">
        <v>42</v>
      </c>
      <c r="W4" s="31" t="s">
        <v>43</v>
      </c>
      <c r="X4" s="31" t="s">
        <v>42</v>
      </c>
      <c r="Y4" s="31" t="s">
        <v>43</v>
      </c>
      <c r="Z4" s="31" t="s">
        <v>42</v>
      </c>
      <c r="AA4" s="31" t="s">
        <v>43</v>
      </c>
      <c r="AB4" s="31" t="s">
        <v>42</v>
      </c>
      <c r="AC4" s="31" t="s">
        <v>43</v>
      </c>
      <c r="AD4" s="31" t="s">
        <v>42</v>
      </c>
      <c r="AE4" s="31" t="s">
        <v>43</v>
      </c>
      <c r="AF4" s="31" t="s">
        <v>42</v>
      </c>
      <c r="AG4" s="31" t="s">
        <v>43</v>
      </c>
      <c r="AH4" s="31" t="s">
        <v>42</v>
      </c>
      <c r="AI4" s="31" t="s">
        <v>43</v>
      </c>
      <c r="AJ4" s="31" t="s">
        <v>42</v>
      </c>
      <c r="AK4" s="31" t="s">
        <v>43</v>
      </c>
      <c r="AL4" s="31" t="s">
        <v>42</v>
      </c>
      <c r="AM4" s="31" t="s">
        <v>43</v>
      </c>
      <c r="AN4" s="31" t="s">
        <v>42</v>
      </c>
      <c r="AO4" s="31" t="s">
        <v>43</v>
      </c>
      <c r="AP4" s="31" t="s">
        <v>42</v>
      </c>
      <c r="AQ4" s="31" t="s">
        <v>43</v>
      </c>
      <c r="AR4" s="31" t="s">
        <v>42</v>
      </c>
      <c r="AS4" s="31" t="s">
        <v>43</v>
      </c>
      <c r="AT4" s="31" t="s">
        <v>42</v>
      </c>
      <c r="AU4" s="31" t="s">
        <v>43</v>
      </c>
      <c r="AV4" s="31" t="s">
        <v>42</v>
      </c>
      <c r="AW4" s="31" t="s">
        <v>43</v>
      </c>
      <c r="AX4" s="31" t="s">
        <v>42</v>
      </c>
      <c r="AY4" s="31" t="s">
        <v>43</v>
      </c>
      <c r="AZ4" s="31" t="s">
        <v>42</v>
      </c>
      <c r="BA4" s="31" t="s">
        <v>43</v>
      </c>
      <c r="BB4" s="31" t="s">
        <v>42</v>
      </c>
      <c r="BC4" s="31" t="s">
        <v>43</v>
      </c>
      <c r="BD4" s="31" t="s">
        <v>42</v>
      </c>
      <c r="BE4" s="31" t="s">
        <v>43</v>
      </c>
      <c r="BF4" s="31" t="s">
        <v>42</v>
      </c>
      <c r="BG4" s="31" t="s">
        <v>43</v>
      </c>
    </row>
    <row r="5" spans="1:59" x14ac:dyDescent="0.2">
      <c r="A5" s="32" t="s">
        <v>169</v>
      </c>
      <c r="B5" s="18">
        <v>692.60700000000008</v>
      </c>
      <c r="C5" s="18">
        <v>620.95800000000008</v>
      </c>
      <c r="D5">
        <v>6</v>
      </c>
      <c r="E5">
        <v>6</v>
      </c>
      <c r="F5" s="11">
        <v>280</v>
      </c>
      <c r="G5" s="11">
        <v>280</v>
      </c>
      <c r="H5">
        <v>0.56999999999999995</v>
      </c>
      <c r="I5">
        <v>0.56999999999999995</v>
      </c>
      <c r="J5">
        <v>160</v>
      </c>
      <c r="K5">
        <v>160</v>
      </c>
      <c r="L5" s="11">
        <v>0.5</v>
      </c>
      <c r="M5" s="11">
        <v>0.5</v>
      </c>
      <c r="N5">
        <v>0.4</v>
      </c>
      <c r="O5">
        <v>0.4</v>
      </c>
      <c r="P5">
        <v>0.4</v>
      </c>
      <c r="Q5">
        <v>0.4</v>
      </c>
      <c r="R5" s="11">
        <v>80</v>
      </c>
      <c r="S5" s="11">
        <v>80</v>
      </c>
      <c r="T5" s="11">
        <v>130</v>
      </c>
      <c r="U5" s="11">
        <v>130</v>
      </c>
      <c r="V5">
        <v>11</v>
      </c>
      <c r="W5">
        <v>11</v>
      </c>
      <c r="X5" s="11">
        <v>75</v>
      </c>
      <c r="Y5" s="11">
        <v>75</v>
      </c>
      <c r="Z5" s="33" t="s">
        <v>170</v>
      </c>
      <c r="AA5" s="33" t="s">
        <v>170</v>
      </c>
      <c r="AB5" s="11">
        <v>3</v>
      </c>
      <c r="AC5" s="11">
        <v>3</v>
      </c>
      <c r="AD5" s="11">
        <v>4</v>
      </c>
      <c r="AE5" s="11">
        <v>4</v>
      </c>
      <c r="AF5">
        <v>3</v>
      </c>
      <c r="AG5">
        <v>3</v>
      </c>
      <c r="AH5" s="11">
        <v>275</v>
      </c>
      <c r="AI5" s="11">
        <v>275</v>
      </c>
      <c r="AJ5">
        <v>0.7</v>
      </c>
      <c r="AK5">
        <v>0.7</v>
      </c>
      <c r="AL5" s="11">
        <v>0.4</v>
      </c>
      <c r="AM5" s="11">
        <v>0.4</v>
      </c>
      <c r="AN5" s="11">
        <v>20</v>
      </c>
      <c r="AO5" s="11">
        <v>20</v>
      </c>
      <c r="AP5">
        <v>0.37</v>
      </c>
      <c r="AQ5">
        <v>0.37</v>
      </c>
      <c r="AR5" s="11">
        <v>0.3</v>
      </c>
      <c r="AS5" s="11">
        <v>0.3</v>
      </c>
      <c r="AT5">
        <v>250</v>
      </c>
      <c r="AU5">
        <v>250</v>
      </c>
      <c r="AV5" s="11">
        <v>0.3</v>
      </c>
      <c r="AW5" s="11">
        <v>0.3</v>
      </c>
      <c r="AX5">
        <v>20</v>
      </c>
      <c r="AY5">
        <v>20</v>
      </c>
      <c r="AZ5" s="11">
        <v>10</v>
      </c>
      <c r="BA5" s="11">
        <v>10</v>
      </c>
      <c r="BB5" s="11">
        <v>5</v>
      </c>
      <c r="BC5" s="11">
        <v>5</v>
      </c>
      <c r="BD5">
        <v>2.5</v>
      </c>
      <c r="BE5">
        <v>2.5</v>
      </c>
      <c r="BF5">
        <v>2.9</v>
      </c>
      <c r="BG5">
        <v>2.9</v>
      </c>
    </row>
    <row r="6" spans="1:59" ht="17" x14ac:dyDescent="0.2">
      <c r="A6" s="34" t="s">
        <v>46</v>
      </c>
      <c r="B6" s="18">
        <v>788.13900000000001</v>
      </c>
      <c r="C6" s="18">
        <v>716.49</v>
      </c>
      <c r="D6">
        <v>20</v>
      </c>
      <c r="E6">
        <v>20</v>
      </c>
      <c r="F6">
        <v>450</v>
      </c>
      <c r="G6">
        <v>450</v>
      </c>
      <c r="H6">
        <v>1.5</v>
      </c>
      <c r="I6">
        <v>1.5</v>
      </c>
      <c r="J6">
        <v>140</v>
      </c>
      <c r="K6">
        <v>140</v>
      </c>
      <c r="L6">
        <v>0.9</v>
      </c>
      <c r="M6">
        <v>0.9</v>
      </c>
      <c r="N6">
        <v>0.7</v>
      </c>
      <c r="O6">
        <v>0.7</v>
      </c>
      <c r="P6">
        <v>0.6</v>
      </c>
      <c r="Q6">
        <v>0.6</v>
      </c>
      <c r="R6">
        <v>120</v>
      </c>
      <c r="S6">
        <v>120</v>
      </c>
      <c r="T6">
        <v>90</v>
      </c>
      <c r="U6">
        <v>90</v>
      </c>
      <c r="V6">
        <v>7</v>
      </c>
      <c r="W6">
        <v>7</v>
      </c>
      <c r="X6">
        <v>80</v>
      </c>
      <c r="Y6">
        <v>80</v>
      </c>
      <c r="Z6">
        <v>0.5</v>
      </c>
      <c r="AA6">
        <v>0.5</v>
      </c>
      <c r="AB6">
        <v>17</v>
      </c>
      <c r="AC6">
        <v>17</v>
      </c>
      <c r="AD6">
        <v>6</v>
      </c>
      <c r="AE6">
        <v>6</v>
      </c>
      <c r="AF6">
        <v>4</v>
      </c>
      <c r="AG6">
        <v>4</v>
      </c>
      <c r="AH6">
        <v>460</v>
      </c>
      <c r="AI6">
        <v>460</v>
      </c>
      <c r="AJ6">
        <v>3</v>
      </c>
      <c r="AK6">
        <v>3</v>
      </c>
      <c r="AL6">
        <v>0.6</v>
      </c>
      <c r="AM6">
        <v>0.6</v>
      </c>
      <c r="AN6">
        <v>20</v>
      </c>
      <c r="AO6">
        <v>20</v>
      </c>
      <c r="AP6">
        <v>1</v>
      </c>
      <c r="AQ6">
        <v>1</v>
      </c>
      <c r="AR6">
        <v>0.5</v>
      </c>
      <c r="AS6">
        <v>0.5</v>
      </c>
      <c r="AT6">
        <v>250</v>
      </c>
      <c r="AU6">
        <v>250</v>
      </c>
      <c r="AV6">
        <v>0.6</v>
      </c>
      <c r="AW6">
        <v>0.6</v>
      </c>
      <c r="AX6">
        <v>20</v>
      </c>
      <c r="AY6">
        <v>20</v>
      </c>
      <c r="AZ6">
        <v>15</v>
      </c>
      <c r="BA6">
        <v>15</v>
      </c>
      <c r="BB6">
        <v>6</v>
      </c>
      <c r="BC6">
        <v>6</v>
      </c>
      <c r="BD6">
        <v>30</v>
      </c>
      <c r="BE6">
        <v>30</v>
      </c>
      <c r="BF6">
        <v>4.3</v>
      </c>
      <c r="BG6">
        <v>4.3</v>
      </c>
    </row>
    <row r="7" spans="1:59" ht="17" x14ac:dyDescent="0.2">
      <c r="A7" s="34" t="s">
        <v>47</v>
      </c>
      <c r="B7" s="18">
        <v>1026.9690000000001</v>
      </c>
      <c r="C7" s="18">
        <v>955.32</v>
      </c>
      <c r="D7">
        <v>20</v>
      </c>
      <c r="E7">
        <v>20</v>
      </c>
      <c r="F7">
        <v>450</v>
      </c>
      <c r="G7">
        <v>450</v>
      </c>
      <c r="H7">
        <v>1.5</v>
      </c>
      <c r="I7">
        <v>1.5</v>
      </c>
      <c r="J7">
        <v>140</v>
      </c>
      <c r="K7">
        <v>140</v>
      </c>
      <c r="L7">
        <v>0.9</v>
      </c>
      <c r="M7">
        <v>0.9</v>
      </c>
      <c r="N7">
        <v>0.7</v>
      </c>
      <c r="O7">
        <v>0.7</v>
      </c>
      <c r="P7">
        <v>0.6</v>
      </c>
      <c r="Q7">
        <v>0.6</v>
      </c>
      <c r="R7">
        <v>120</v>
      </c>
      <c r="S7">
        <v>120</v>
      </c>
      <c r="T7">
        <v>90</v>
      </c>
      <c r="U7">
        <v>90</v>
      </c>
      <c r="V7">
        <v>7</v>
      </c>
      <c r="W7">
        <v>7</v>
      </c>
      <c r="X7">
        <v>80</v>
      </c>
      <c r="Y7">
        <v>80</v>
      </c>
      <c r="Z7">
        <v>0.5</v>
      </c>
      <c r="AA7">
        <v>0.5</v>
      </c>
      <c r="AB7">
        <v>17</v>
      </c>
      <c r="AC7">
        <v>17</v>
      </c>
      <c r="AD7">
        <v>6</v>
      </c>
      <c r="AE7">
        <v>6</v>
      </c>
      <c r="AF7">
        <v>4</v>
      </c>
      <c r="AG7">
        <v>4</v>
      </c>
      <c r="AH7">
        <v>460</v>
      </c>
      <c r="AI7">
        <v>460</v>
      </c>
      <c r="AJ7">
        <v>3</v>
      </c>
      <c r="AK7">
        <v>3</v>
      </c>
      <c r="AL7">
        <v>0.6</v>
      </c>
      <c r="AM7">
        <v>0.6</v>
      </c>
      <c r="AN7">
        <v>20</v>
      </c>
      <c r="AO7">
        <v>20</v>
      </c>
      <c r="AP7">
        <v>1</v>
      </c>
      <c r="AQ7">
        <v>1</v>
      </c>
      <c r="AR7">
        <v>0.5</v>
      </c>
      <c r="AS7">
        <v>0.5</v>
      </c>
      <c r="AT7">
        <v>250</v>
      </c>
      <c r="AU7">
        <v>250</v>
      </c>
      <c r="AV7">
        <v>0.6</v>
      </c>
      <c r="AW7">
        <v>0.6</v>
      </c>
      <c r="AX7">
        <v>20</v>
      </c>
      <c r="AY7">
        <v>20</v>
      </c>
      <c r="AZ7">
        <v>15</v>
      </c>
      <c r="BA7">
        <v>15</v>
      </c>
      <c r="BB7">
        <v>6</v>
      </c>
      <c r="BC7">
        <v>6</v>
      </c>
      <c r="BD7">
        <v>30</v>
      </c>
      <c r="BE7">
        <v>30</v>
      </c>
      <c r="BF7">
        <v>4.3</v>
      </c>
      <c r="BG7">
        <v>4.3</v>
      </c>
    </row>
    <row r="8" spans="1:59" ht="17" x14ac:dyDescent="0.2">
      <c r="A8" s="34" t="s">
        <v>48</v>
      </c>
      <c r="B8" s="18">
        <v>1170.2670000000001</v>
      </c>
      <c r="C8" s="18">
        <v>1098.6179999999999</v>
      </c>
      <c r="D8">
        <v>20</v>
      </c>
      <c r="E8">
        <v>20</v>
      </c>
      <c r="F8">
        <v>450</v>
      </c>
      <c r="G8">
        <v>450</v>
      </c>
      <c r="H8">
        <v>1.5</v>
      </c>
      <c r="I8">
        <v>1.5</v>
      </c>
      <c r="J8">
        <v>140</v>
      </c>
      <c r="K8">
        <v>140</v>
      </c>
      <c r="L8">
        <v>0.9</v>
      </c>
      <c r="M8">
        <v>0.9</v>
      </c>
      <c r="N8">
        <v>1</v>
      </c>
      <c r="O8">
        <v>1</v>
      </c>
      <c r="P8">
        <v>0.6</v>
      </c>
      <c r="Q8">
        <v>0.6</v>
      </c>
      <c r="R8">
        <v>120</v>
      </c>
      <c r="S8">
        <v>120</v>
      </c>
      <c r="T8">
        <v>90</v>
      </c>
      <c r="U8">
        <v>90</v>
      </c>
      <c r="V8">
        <v>7</v>
      </c>
      <c r="W8">
        <v>7</v>
      </c>
      <c r="X8">
        <v>80</v>
      </c>
      <c r="Y8">
        <v>80</v>
      </c>
      <c r="Z8">
        <v>0.5</v>
      </c>
      <c r="AA8">
        <v>0.5</v>
      </c>
      <c r="AB8">
        <v>17</v>
      </c>
      <c r="AC8">
        <v>17</v>
      </c>
      <c r="AD8">
        <v>6</v>
      </c>
      <c r="AE8">
        <v>6</v>
      </c>
      <c r="AF8">
        <v>4</v>
      </c>
      <c r="AG8">
        <v>4</v>
      </c>
      <c r="AH8">
        <v>460</v>
      </c>
      <c r="AI8">
        <v>460</v>
      </c>
      <c r="AJ8">
        <v>3</v>
      </c>
      <c r="AK8">
        <v>3</v>
      </c>
      <c r="AL8">
        <v>0.6</v>
      </c>
      <c r="AM8">
        <v>0.6</v>
      </c>
      <c r="AN8">
        <v>20</v>
      </c>
      <c r="AO8">
        <v>20</v>
      </c>
      <c r="AP8">
        <v>1</v>
      </c>
      <c r="AQ8">
        <v>1</v>
      </c>
      <c r="AR8">
        <v>0.5</v>
      </c>
      <c r="AS8">
        <v>0.5</v>
      </c>
      <c r="AT8">
        <v>250</v>
      </c>
      <c r="AU8">
        <v>250</v>
      </c>
      <c r="AV8">
        <v>0.6</v>
      </c>
      <c r="AW8">
        <v>0.6</v>
      </c>
      <c r="AX8">
        <v>30</v>
      </c>
      <c r="AY8">
        <v>30</v>
      </c>
      <c r="AZ8">
        <v>15</v>
      </c>
      <c r="BA8">
        <v>15</v>
      </c>
      <c r="BB8">
        <v>6</v>
      </c>
      <c r="BC8">
        <v>6</v>
      </c>
      <c r="BD8">
        <v>30</v>
      </c>
      <c r="BE8">
        <v>30</v>
      </c>
      <c r="BF8">
        <v>4.3</v>
      </c>
      <c r="BG8">
        <v>4.3</v>
      </c>
    </row>
    <row r="9" spans="1:59" ht="17" x14ac:dyDescent="0.2">
      <c r="A9" s="34" t="s">
        <v>49</v>
      </c>
      <c r="B9" s="18">
        <v>1432.98</v>
      </c>
      <c r="C9" s="18">
        <v>1337.4480000000001</v>
      </c>
      <c r="D9">
        <v>25</v>
      </c>
      <c r="E9">
        <v>25</v>
      </c>
      <c r="F9">
        <v>800</v>
      </c>
      <c r="G9">
        <v>800</v>
      </c>
      <c r="H9">
        <v>1.9</v>
      </c>
      <c r="I9">
        <v>1.9</v>
      </c>
      <c r="J9">
        <v>170</v>
      </c>
      <c r="K9">
        <v>170</v>
      </c>
      <c r="L9">
        <v>1.2</v>
      </c>
      <c r="M9">
        <v>1.2</v>
      </c>
      <c r="N9">
        <v>1</v>
      </c>
      <c r="O9">
        <v>1</v>
      </c>
      <c r="P9">
        <v>1</v>
      </c>
      <c r="Q9">
        <v>0.9</v>
      </c>
      <c r="R9">
        <v>140</v>
      </c>
      <c r="S9">
        <v>140</v>
      </c>
      <c r="T9">
        <v>90</v>
      </c>
      <c r="U9">
        <v>90</v>
      </c>
      <c r="V9">
        <v>7</v>
      </c>
      <c r="W9">
        <v>7</v>
      </c>
      <c r="X9">
        <v>130</v>
      </c>
      <c r="Y9">
        <v>130</v>
      </c>
      <c r="Z9">
        <v>1</v>
      </c>
      <c r="AA9">
        <v>1</v>
      </c>
      <c r="AB9">
        <v>22</v>
      </c>
      <c r="AC9">
        <v>22</v>
      </c>
      <c r="AD9">
        <v>8</v>
      </c>
      <c r="AE9">
        <v>8</v>
      </c>
      <c r="AF9">
        <v>4</v>
      </c>
      <c r="AG9">
        <v>4</v>
      </c>
      <c r="AH9">
        <v>500</v>
      </c>
      <c r="AI9">
        <v>500</v>
      </c>
      <c r="AJ9">
        <v>3.8</v>
      </c>
      <c r="AK9">
        <v>3.8</v>
      </c>
      <c r="AL9">
        <v>0.7</v>
      </c>
      <c r="AM9">
        <v>0.7</v>
      </c>
      <c r="AN9">
        <v>30</v>
      </c>
      <c r="AO9">
        <v>30</v>
      </c>
      <c r="AP9">
        <v>1.2</v>
      </c>
      <c r="AQ9">
        <v>1.2</v>
      </c>
      <c r="AR9">
        <v>0.6</v>
      </c>
      <c r="AS9">
        <v>0.6</v>
      </c>
      <c r="AT9">
        <v>300</v>
      </c>
      <c r="AU9">
        <v>300</v>
      </c>
      <c r="AV9">
        <v>0.7</v>
      </c>
      <c r="AW9">
        <v>0.7</v>
      </c>
      <c r="AX9">
        <v>30</v>
      </c>
      <c r="AY9">
        <v>30</v>
      </c>
      <c r="AZ9">
        <v>15</v>
      </c>
      <c r="BA9">
        <v>15</v>
      </c>
      <c r="BB9">
        <v>7</v>
      </c>
      <c r="BC9">
        <v>7</v>
      </c>
      <c r="BD9">
        <v>55</v>
      </c>
      <c r="BE9">
        <v>55</v>
      </c>
      <c r="BF9">
        <v>5.5</v>
      </c>
      <c r="BG9">
        <v>5.5</v>
      </c>
    </row>
    <row r="10" spans="1:59" ht="17" x14ac:dyDescent="0.2">
      <c r="A10" s="34" t="s">
        <v>50</v>
      </c>
      <c r="B10" s="18">
        <v>1528.5120000000002</v>
      </c>
      <c r="C10" s="18">
        <v>1409.0970000000002</v>
      </c>
      <c r="D10">
        <v>25</v>
      </c>
      <c r="E10">
        <v>25</v>
      </c>
      <c r="F10">
        <v>800</v>
      </c>
      <c r="G10">
        <v>800</v>
      </c>
      <c r="H10">
        <v>1.9</v>
      </c>
      <c r="I10">
        <v>1.9</v>
      </c>
      <c r="J10">
        <v>170</v>
      </c>
      <c r="K10">
        <v>170</v>
      </c>
      <c r="L10">
        <v>1.2</v>
      </c>
      <c r="M10">
        <v>1.2</v>
      </c>
      <c r="N10">
        <v>1</v>
      </c>
      <c r="O10">
        <v>1</v>
      </c>
      <c r="P10">
        <v>1</v>
      </c>
      <c r="Q10">
        <v>0.9</v>
      </c>
      <c r="R10">
        <v>140</v>
      </c>
      <c r="S10">
        <v>140</v>
      </c>
      <c r="T10">
        <v>90</v>
      </c>
      <c r="U10">
        <v>90</v>
      </c>
      <c r="V10">
        <v>7</v>
      </c>
      <c r="W10">
        <v>7</v>
      </c>
      <c r="X10">
        <v>130</v>
      </c>
      <c r="Y10">
        <v>130</v>
      </c>
      <c r="Z10">
        <v>1</v>
      </c>
      <c r="AA10">
        <v>1</v>
      </c>
      <c r="AB10">
        <v>22</v>
      </c>
      <c r="AC10">
        <v>22</v>
      </c>
      <c r="AD10">
        <v>8</v>
      </c>
      <c r="AE10">
        <v>8</v>
      </c>
      <c r="AF10">
        <v>4</v>
      </c>
      <c r="AG10">
        <v>4</v>
      </c>
      <c r="AH10">
        <v>500</v>
      </c>
      <c r="AI10">
        <v>500</v>
      </c>
      <c r="AJ10">
        <v>3.8</v>
      </c>
      <c r="AK10">
        <v>3.8</v>
      </c>
      <c r="AL10">
        <v>0.7</v>
      </c>
      <c r="AM10">
        <v>0.7</v>
      </c>
      <c r="AN10">
        <v>30</v>
      </c>
      <c r="AO10">
        <v>30</v>
      </c>
      <c r="AP10">
        <v>1.2</v>
      </c>
      <c r="AQ10">
        <v>1.2</v>
      </c>
      <c r="AR10">
        <v>0.6</v>
      </c>
      <c r="AS10">
        <v>0.6</v>
      </c>
      <c r="AT10">
        <v>300</v>
      </c>
      <c r="AU10">
        <v>300</v>
      </c>
      <c r="AV10">
        <v>0.7</v>
      </c>
      <c r="AW10">
        <v>0.7</v>
      </c>
      <c r="AX10">
        <v>30</v>
      </c>
      <c r="AY10">
        <v>30</v>
      </c>
      <c r="AZ10">
        <v>15</v>
      </c>
      <c r="BA10">
        <v>15</v>
      </c>
      <c r="BB10">
        <v>7</v>
      </c>
      <c r="BC10">
        <v>7</v>
      </c>
      <c r="BD10">
        <v>55</v>
      </c>
      <c r="BE10">
        <v>55</v>
      </c>
      <c r="BF10">
        <v>5.5</v>
      </c>
      <c r="BG10">
        <v>5.5</v>
      </c>
    </row>
    <row r="11" spans="1:59" ht="17" x14ac:dyDescent="0.2">
      <c r="A11" s="34" t="s">
        <v>51</v>
      </c>
      <c r="B11" s="18">
        <v>1600.1610000000001</v>
      </c>
      <c r="C11" s="18">
        <v>1504.6290000000001</v>
      </c>
      <c r="D11">
        <v>25</v>
      </c>
      <c r="E11">
        <v>25</v>
      </c>
      <c r="F11">
        <v>800</v>
      </c>
      <c r="G11">
        <v>800</v>
      </c>
      <c r="H11">
        <v>1.9</v>
      </c>
      <c r="I11">
        <v>1.9</v>
      </c>
      <c r="J11">
        <v>170</v>
      </c>
      <c r="K11">
        <v>170</v>
      </c>
      <c r="L11">
        <v>1.2</v>
      </c>
      <c r="M11">
        <v>1.2</v>
      </c>
      <c r="N11">
        <v>1</v>
      </c>
      <c r="O11">
        <v>1</v>
      </c>
      <c r="P11">
        <v>1</v>
      </c>
      <c r="Q11">
        <v>0.9</v>
      </c>
      <c r="R11">
        <v>140</v>
      </c>
      <c r="S11">
        <v>140</v>
      </c>
      <c r="T11">
        <v>90</v>
      </c>
      <c r="U11">
        <v>90</v>
      </c>
      <c r="V11">
        <v>7</v>
      </c>
      <c r="W11">
        <v>7</v>
      </c>
      <c r="X11">
        <v>130</v>
      </c>
      <c r="Y11">
        <v>130</v>
      </c>
      <c r="Z11">
        <v>1</v>
      </c>
      <c r="AA11">
        <v>1</v>
      </c>
      <c r="AB11">
        <v>22</v>
      </c>
      <c r="AC11">
        <v>22</v>
      </c>
      <c r="AD11">
        <v>8</v>
      </c>
      <c r="AE11">
        <v>8</v>
      </c>
      <c r="AF11">
        <v>4</v>
      </c>
      <c r="AG11">
        <v>4</v>
      </c>
      <c r="AH11">
        <v>500</v>
      </c>
      <c r="AI11">
        <v>500</v>
      </c>
      <c r="AJ11">
        <v>3.8</v>
      </c>
      <c r="AK11">
        <v>3.8</v>
      </c>
      <c r="AL11">
        <v>0.7</v>
      </c>
      <c r="AM11">
        <v>0.7</v>
      </c>
      <c r="AN11">
        <v>30</v>
      </c>
      <c r="AO11">
        <v>30</v>
      </c>
      <c r="AP11">
        <v>1.2</v>
      </c>
      <c r="AQ11">
        <v>1.2</v>
      </c>
      <c r="AR11">
        <v>0.6</v>
      </c>
      <c r="AS11">
        <v>0.6</v>
      </c>
      <c r="AT11">
        <v>300</v>
      </c>
      <c r="AU11">
        <v>300</v>
      </c>
      <c r="AV11">
        <v>0.7</v>
      </c>
      <c r="AW11">
        <v>0.7</v>
      </c>
      <c r="AX11">
        <v>30</v>
      </c>
      <c r="AY11">
        <v>30</v>
      </c>
      <c r="AZ11">
        <v>15</v>
      </c>
      <c r="BA11">
        <v>15</v>
      </c>
      <c r="BB11">
        <v>7</v>
      </c>
      <c r="BC11">
        <v>7</v>
      </c>
      <c r="BD11">
        <v>55</v>
      </c>
      <c r="BE11">
        <v>55</v>
      </c>
      <c r="BF11">
        <v>5.5</v>
      </c>
      <c r="BG11">
        <v>5.5</v>
      </c>
    </row>
    <row r="12" spans="1:59" ht="17" x14ac:dyDescent="0.2">
      <c r="A12" s="34" t="s">
        <v>52</v>
      </c>
      <c r="B12" s="18">
        <v>1719.576</v>
      </c>
      <c r="C12" s="18">
        <v>1600.1610000000001</v>
      </c>
      <c r="D12">
        <v>25</v>
      </c>
      <c r="E12">
        <v>25</v>
      </c>
      <c r="F12">
        <v>800</v>
      </c>
      <c r="G12">
        <v>800</v>
      </c>
      <c r="H12">
        <v>1.9</v>
      </c>
      <c r="I12">
        <v>1.9</v>
      </c>
      <c r="J12">
        <v>250</v>
      </c>
      <c r="K12">
        <v>250</v>
      </c>
      <c r="L12">
        <v>1.2</v>
      </c>
      <c r="M12">
        <v>1.2</v>
      </c>
      <c r="N12">
        <v>1</v>
      </c>
      <c r="O12">
        <v>1</v>
      </c>
      <c r="P12">
        <v>1.5</v>
      </c>
      <c r="Q12">
        <v>1.4</v>
      </c>
      <c r="R12">
        <v>200</v>
      </c>
      <c r="S12">
        <v>200</v>
      </c>
      <c r="T12">
        <v>90</v>
      </c>
      <c r="U12">
        <v>90</v>
      </c>
      <c r="V12">
        <v>11</v>
      </c>
      <c r="W12">
        <v>11</v>
      </c>
      <c r="X12">
        <v>130</v>
      </c>
      <c r="Y12">
        <v>130</v>
      </c>
      <c r="Z12">
        <v>1.5</v>
      </c>
      <c r="AA12">
        <v>1.5</v>
      </c>
      <c r="AB12">
        <v>22</v>
      </c>
      <c r="AC12">
        <v>22</v>
      </c>
      <c r="AD12">
        <v>8</v>
      </c>
      <c r="AE12">
        <v>8</v>
      </c>
      <c r="AF12">
        <v>4</v>
      </c>
      <c r="AG12">
        <v>4</v>
      </c>
      <c r="AH12">
        <v>500</v>
      </c>
      <c r="AI12">
        <v>500</v>
      </c>
      <c r="AJ12">
        <v>3.8</v>
      </c>
      <c r="AK12">
        <v>3.8</v>
      </c>
      <c r="AL12">
        <v>1</v>
      </c>
      <c r="AM12">
        <v>1</v>
      </c>
      <c r="AN12">
        <v>30</v>
      </c>
      <c r="AO12">
        <v>30</v>
      </c>
      <c r="AP12">
        <v>1.2</v>
      </c>
      <c r="AQ12">
        <v>1.2</v>
      </c>
      <c r="AR12">
        <v>0.6</v>
      </c>
      <c r="AS12">
        <v>0.6</v>
      </c>
      <c r="AT12">
        <v>400</v>
      </c>
      <c r="AU12">
        <v>400</v>
      </c>
      <c r="AV12">
        <v>1</v>
      </c>
      <c r="AW12">
        <v>1</v>
      </c>
      <c r="AX12">
        <v>45</v>
      </c>
      <c r="AY12">
        <v>45</v>
      </c>
      <c r="AZ12">
        <v>15</v>
      </c>
      <c r="BA12">
        <v>15</v>
      </c>
      <c r="BB12">
        <v>7</v>
      </c>
      <c r="BC12">
        <v>7</v>
      </c>
      <c r="BD12">
        <v>55</v>
      </c>
      <c r="BE12">
        <v>55</v>
      </c>
      <c r="BF12">
        <v>7.4</v>
      </c>
      <c r="BG12">
        <v>7.4</v>
      </c>
    </row>
    <row r="13" spans="1:59" ht="17" x14ac:dyDescent="0.2">
      <c r="A13" s="34" t="s">
        <v>53</v>
      </c>
      <c r="B13" s="18">
        <v>1815.1079999999999</v>
      </c>
      <c r="C13" s="18">
        <v>1695.693</v>
      </c>
      <c r="D13">
        <v>25</v>
      </c>
      <c r="E13">
        <v>25</v>
      </c>
      <c r="F13">
        <v>800</v>
      </c>
      <c r="G13">
        <v>800</v>
      </c>
      <c r="H13">
        <v>1.9</v>
      </c>
      <c r="I13">
        <v>1.9</v>
      </c>
      <c r="J13">
        <v>250</v>
      </c>
      <c r="K13">
        <v>250</v>
      </c>
      <c r="L13">
        <v>1.2</v>
      </c>
      <c r="M13">
        <v>1.2</v>
      </c>
      <c r="N13">
        <v>1</v>
      </c>
      <c r="O13">
        <v>1</v>
      </c>
      <c r="P13">
        <v>1.5</v>
      </c>
      <c r="Q13">
        <v>1.4</v>
      </c>
      <c r="R13">
        <v>200</v>
      </c>
      <c r="S13">
        <v>200</v>
      </c>
      <c r="T13">
        <v>90</v>
      </c>
      <c r="U13">
        <v>90</v>
      </c>
      <c r="V13">
        <v>11</v>
      </c>
      <c r="W13">
        <v>11</v>
      </c>
      <c r="X13">
        <v>130</v>
      </c>
      <c r="Y13">
        <v>130</v>
      </c>
      <c r="Z13">
        <v>1.5</v>
      </c>
      <c r="AA13">
        <v>1.5</v>
      </c>
      <c r="AB13">
        <v>22</v>
      </c>
      <c r="AC13">
        <v>22</v>
      </c>
      <c r="AD13">
        <v>8</v>
      </c>
      <c r="AE13">
        <v>8</v>
      </c>
      <c r="AF13">
        <v>4</v>
      </c>
      <c r="AG13">
        <v>4</v>
      </c>
      <c r="AH13">
        <v>500</v>
      </c>
      <c r="AI13">
        <v>500</v>
      </c>
      <c r="AJ13">
        <v>3.8</v>
      </c>
      <c r="AK13">
        <v>3.8</v>
      </c>
      <c r="AL13">
        <v>1</v>
      </c>
      <c r="AM13">
        <v>1</v>
      </c>
      <c r="AN13">
        <v>30</v>
      </c>
      <c r="AO13">
        <v>30</v>
      </c>
      <c r="AP13">
        <v>1.2</v>
      </c>
      <c r="AQ13">
        <v>1.2</v>
      </c>
      <c r="AR13">
        <v>0.6</v>
      </c>
      <c r="AS13">
        <v>0.6</v>
      </c>
      <c r="AT13">
        <v>400</v>
      </c>
      <c r="AU13">
        <v>400</v>
      </c>
      <c r="AV13">
        <v>1</v>
      </c>
      <c r="AW13">
        <v>1</v>
      </c>
      <c r="AX13">
        <v>45</v>
      </c>
      <c r="AY13">
        <v>45</v>
      </c>
      <c r="AZ13">
        <v>15</v>
      </c>
      <c r="BA13">
        <v>15</v>
      </c>
      <c r="BB13">
        <v>7</v>
      </c>
      <c r="BC13">
        <v>7</v>
      </c>
      <c r="BD13">
        <v>55</v>
      </c>
      <c r="BE13">
        <v>55</v>
      </c>
      <c r="BF13">
        <v>7.4</v>
      </c>
      <c r="BG13">
        <v>7.4</v>
      </c>
    </row>
    <row r="14" spans="1:59" ht="17" x14ac:dyDescent="0.2">
      <c r="A14" s="34" t="s">
        <v>54</v>
      </c>
      <c r="B14" s="18">
        <v>1934.5229999999999</v>
      </c>
      <c r="C14" s="18">
        <v>1791.2250000000001</v>
      </c>
      <c r="D14">
        <v>25</v>
      </c>
      <c r="E14">
        <v>25</v>
      </c>
      <c r="F14">
        <v>800</v>
      </c>
      <c r="G14">
        <v>800</v>
      </c>
      <c r="H14">
        <v>2.2999999999999998</v>
      </c>
      <c r="I14">
        <v>2.2999999999999998</v>
      </c>
      <c r="J14">
        <v>250</v>
      </c>
      <c r="K14">
        <v>250</v>
      </c>
      <c r="L14">
        <v>1.8</v>
      </c>
      <c r="M14">
        <v>1.8</v>
      </c>
      <c r="N14">
        <v>1</v>
      </c>
      <c r="O14">
        <v>1</v>
      </c>
      <c r="P14">
        <v>1.5</v>
      </c>
      <c r="Q14">
        <v>1.4</v>
      </c>
      <c r="R14">
        <v>200</v>
      </c>
      <c r="S14">
        <v>200</v>
      </c>
      <c r="T14">
        <v>120</v>
      </c>
      <c r="U14">
        <v>120</v>
      </c>
      <c r="V14">
        <v>11</v>
      </c>
      <c r="W14">
        <v>11</v>
      </c>
      <c r="X14">
        <v>240</v>
      </c>
      <c r="Y14">
        <v>240</v>
      </c>
      <c r="Z14">
        <v>1.5</v>
      </c>
      <c r="AA14">
        <v>1.5</v>
      </c>
      <c r="AB14">
        <v>34</v>
      </c>
      <c r="AC14">
        <v>34</v>
      </c>
      <c r="AD14">
        <v>12</v>
      </c>
      <c r="AE14">
        <v>12</v>
      </c>
      <c r="AF14">
        <v>4</v>
      </c>
      <c r="AG14">
        <v>4</v>
      </c>
      <c r="AH14">
        <v>1250</v>
      </c>
      <c r="AI14">
        <v>1250</v>
      </c>
      <c r="AJ14">
        <v>4.5</v>
      </c>
      <c r="AK14">
        <v>4.5</v>
      </c>
      <c r="AL14">
        <v>1</v>
      </c>
      <c r="AM14">
        <v>1</v>
      </c>
      <c r="AN14">
        <v>40</v>
      </c>
      <c r="AO14">
        <v>40</v>
      </c>
      <c r="AP14">
        <v>1.5</v>
      </c>
      <c r="AQ14">
        <v>1.5</v>
      </c>
      <c r="AR14">
        <v>0.9</v>
      </c>
      <c r="AS14">
        <v>0.9</v>
      </c>
      <c r="AT14">
        <v>400</v>
      </c>
      <c r="AU14">
        <v>400</v>
      </c>
      <c r="AV14">
        <v>1</v>
      </c>
      <c r="AW14">
        <v>1</v>
      </c>
      <c r="AX14">
        <v>45</v>
      </c>
      <c r="AY14">
        <v>45</v>
      </c>
      <c r="AZ14">
        <v>15</v>
      </c>
      <c r="BA14">
        <v>15</v>
      </c>
      <c r="BB14">
        <v>11</v>
      </c>
      <c r="BC14">
        <v>11</v>
      </c>
      <c r="BD14">
        <v>60</v>
      </c>
      <c r="BE14">
        <v>60</v>
      </c>
      <c r="BF14">
        <v>7.4</v>
      </c>
      <c r="BG14">
        <v>7.4</v>
      </c>
    </row>
    <row r="15" spans="1:59" ht="17" x14ac:dyDescent="0.2">
      <c r="A15" s="34" t="s">
        <v>55</v>
      </c>
      <c r="B15" s="18">
        <v>1934.5229999999999</v>
      </c>
      <c r="C15" s="18">
        <v>1815.1079999999999</v>
      </c>
      <c r="D15">
        <v>25</v>
      </c>
      <c r="E15">
        <v>25</v>
      </c>
      <c r="F15">
        <v>800</v>
      </c>
      <c r="G15">
        <v>800</v>
      </c>
      <c r="H15">
        <v>2.2999999999999998</v>
      </c>
      <c r="I15">
        <v>2.2999999999999998</v>
      </c>
      <c r="J15">
        <v>250</v>
      </c>
      <c r="K15">
        <v>250</v>
      </c>
      <c r="L15">
        <v>1.8</v>
      </c>
      <c r="M15">
        <v>1.8</v>
      </c>
      <c r="N15">
        <v>1.3</v>
      </c>
      <c r="O15">
        <v>1.1000000000000001</v>
      </c>
      <c r="P15">
        <v>1.5</v>
      </c>
      <c r="Q15">
        <v>1.4</v>
      </c>
      <c r="R15">
        <v>200</v>
      </c>
      <c r="S15">
        <v>200</v>
      </c>
      <c r="T15">
        <v>120</v>
      </c>
      <c r="U15">
        <v>120</v>
      </c>
      <c r="V15">
        <v>11</v>
      </c>
      <c r="W15">
        <v>11</v>
      </c>
      <c r="X15">
        <v>240</v>
      </c>
      <c r="Y15">
        <v>240</v>
      </c>
      <c r="Z15">
        <v>1.5</v>
      </c>
      <c r="AA15">
        <v>1.5</v>
      </c>
      <c r="AB15">
        <v>34</v>
      </c>
      <c r="AC15">
        <v>34</v>
      </c>
      <c r="AD15">
        <v>12</v>
      </c>
      <c r="AE15">
        <v>12</v>
      </c>
      <c r="AF15">
        <v>4</v>
      </c>
      <c r="AG15">
        <v>4</v>
      </c>
      <c r="AH15">
        <v>1250</v>
      </c>
      <c r="AI15">
        <v>1250</v>
      </c>
      <c r="AJ15">
        <v>4.5</v>
      </c>
      <c r="AK15">
        <v>4.5</v>
      </c>
      <c r="AL15">
        <v>1</v>
      </c>
      <c r="AM15">
        <v>1</v>
      </c>
      <c r="AN15">
        <v>40</v>
      </c>
      <c r="AO15">
        <v>40</v>
      </c>
      <c r="AP15">
        <v>1.5</v>
      </c>
      <c r="AQ15">
        <v>1.5</v>
      </c>
      <c r="AR15">
        <v>0.9</v>
      </c>
      <c r="AS15">
        <v>0.9</v>
      </c>
      <c r="AT15">
        <v>400</v>
      </c>
      <c r="AU15">
        <v>400</v>
      </c>
      <c r="AV15">
        <v>1</v>
      </c>
      <c r="AW15">
        <v>1</v>
      </c>
      <c r="AX15">
        <v>45</v>
      </c>
      <c r="AY15">
        <v>45</v>
      </c>
      <c r="AZ15">
        <v>15</v>
      </c>
      <c r="BA15">
        <v>15</v>
      </c>
      <c r="BB15">
        <v>11</v>
      </c>
      <c r="BC15">
        <v>11</v>
      </c>
      <c r="BD15">
        <v>60</v>
      </c>
      <c r="BE15">
        <v>60</v>
      </c>
      <c r="BF15">
        <v>7.4</v>
      </c>
      <c r="BG15">
        <v>7.4</v>
      </c>
    </row>
    <row r="16" spans="1:59" ht="17" x14ac:dyDescent="0.2">
      <c r="A16" s="34" t="s">
        <v>56</v>
      </c>
      <c r="B16" s="18">
        <v>2030.0550000000001</v>
      </c>
      <c r="C16" s="18">
        <v>1910.64</v>
      </c>
      <c r="D16">
        <v>35</v>
      </c>
      <c r="E16">
        <v>35</v>
      </c>
      <c r="F16">
        <v>1150</v>
      </c>
      <c r="G16">
        <v>1150</v>
      </c>
      <c r="H16">
        <v>2.2999999999999998</v>
      </c>
      <c r="I16">
        <v>2.2999999999999998</v>
      </c>
      <c r="J16">
        <v>340</v>
      </c>
      <c r="K16">
        <v>340</v>
      </c>
      <c r="L16">
        <v>1.8</v>
      </c>
      <c r="M16">
        <v>1.8</v>
      </c>
      <c r="N16">
        <v>1.3</v>
      </c>
      <c r="O16">
        <v>1.1000000000000001</v>
      </c>
      <c r="P16">
        <v>2.2000000000000002</v>
      </c>
      <c r="Q16">
        <v>2.2999999999999998</v>
      </c>
      <c r="R16">
        <v>270</v>
      </c>
      <c r="S16">
        <v>270</v>
      </c>
      <c r="T16">
        <v>120</v>
      </c>
      <c r="U16">
        <v>120</v>
      </c>
      <c r="V16">
        <v>11</v>
      </c>
      <c r="W16">
        <v>11</v>
      </c>
      <c r="X16">
        <v>240</v>
      </c>
      <c r="Y16">
        <v>240</v>
      </c>
      <c r="Z16">
        <v>2</v>
      </c>
      <c r="AA16">
        <v>2</v>
      </c>
      <c r="AB16">
        <v>34</v>
      </c>
      <c r="AC16">
        <v>34</v>
      </c>
      <c r="AD16">
        <v>12</v>
      </c>
      <c r="AE16">
        <v>12</v>
      </c>
      <c r="AF16">
        <v>5</v>
      </c>
      <c r="AG16">
        <v>5</v>
      </c>
      <c r="AH16">
        <v>1250</v>
      </c>
      <c r="AI16">
        <v>1250</v>
      </c>
      <c r="AJ16">
        <v>4.5</v>
      </c>
      <c r="AK16">
        <v>4.5</v>
      </c>
      <c r="AL16">
        <v>1.4</v>
      </c>
      <c r="AM16">
        <v>1.4</v>
      </c>
      <c r="AN16">
        <v>40</v>
      </c>
      <c r="AO16">
        <v>40</v>
      </c>
      <c r="AP16">
        <v>1.5</v>
      </c>
      <c r="AQ16">
        <v>1.5</v>
      </c>
      <c r="AR16">
        <v>0.9</v>
      </c>
      <c r="AS16">
        <v>0.9</v>
      </c>
      <c r="AT16">
        <v>600</v>
      </c>
      <c r="AU16">
        <v>600</v>
      </c>
      <c r="AV16">
        <v>1.4</v>
      </c>
      <c r="AW16">
        <v>1.4</v>
      </c>
      <c r="AX16">
        <v>70</v>
      </c>
      <c r="AY16">
        <v>70</v>
      </c>
      <c r="AZ16">
        <v>15</v>
      </c>
      <c r="BA16">
        <v>15</v>
      </c>
      <c r="BB16">
        <v>11</v>
      </c>
      <c r="BC16">
        <v>11</v>
      </c>
      <c r="BD16">
        <v>60</v>
      </c>
      <c r="BE16">
        <v>60</v>
      </c>
      <c r="BF16">
        <v>10.7</v>
      </c>
      <c r="BG16">
        <v>10.7</v>
      </c>
    </row>
    <row r="17" spans="1:59" ht="17" x14ac:dyDescent="0.2">
      <c r="A17" s="34" t="s">
        <v>57</v>
      </c>
      <c r="B17" s="18">
        <v>2173.3530000000001</v>
      </c>
      <c r="C17" s="18">
        <v>2006.1720000000003</v>
      </c>
      <c r="D17">
        <v>35</v>
      </c>
      <c r="E17">
        <v>35</v>
      </c>
      <c r="F17">
        <v>1150</v>
      </c>
      <c r="G17">
        <v>1150</v>
      </c>
      <c r="H17">
        <v>2.2999999999999998</v>
      </c>
      <c r="I17">
        <v>2.2999999999999998</v>
      </c>
      <c r="J17">
        <v>340</v>
      </c>
      <c r="K17">
        <v>340</v>
      </c>
      <c r="L17">
        <v>1.8</v>
      </c>
      <c r="M17">
        <v>1.8</v>
      </c>
      <c r="N17">
        <v>1.3</v>
      </c>
      <c r="O17">
        <v>1.1000000000000001</v>
      </c>
      <c r="P17">
        <v>2.2000000000000002</v>
      </c>
      <c r="Q17">
        <v>2.2999999999999998</v>
      </c>
      <c r="R17">
        <v>270</v>
      </c>
      <c r="S17">
        <v>270</v>
      </c>
      <c r="T17">
        <v>120</v>
      </c>
      <c r="U17">
        <v>120</v>
      </c>
      <c r="V17">
        <v>11</v>
      </c>
      <c r="W17">
        <v>13</v>
      </c>
      <c r="X17">
        <v>240</v>
      </c>
      <c r="Y17">
        <v>240</v>
      </c>
      <c r="Z17">
        <v>2</v>
      </c>
      <c r="AA17">
        <v>2</v>
      </c>
      <c r="AB17">
        <v>34</v>
      </c>
      <c r="AC17">
        <v>34</v>
      </c>
      <c r="AD17">
        <v>12</v>
      </c>
      <c r="AE17">
        <v>12</v>
      </c>
      <c r="AF17">
        <v>5</v>
      </c>
      <c r="AG17">
        <v>5</v>
      </c>
      <c r="AH17">
        <v>1250</v>
      </c>
      <c r="AI17">
        <v>1250</v>
      </c>
      <c r="AJ17">
        <v>4.5</v>
      </c>
      <c r="AK17">
        <v>4.5</v>
      </c>
      <c r="AL17">
        <v>1.4</v>
      </c>
      <c r="AM17">
        <v>1.4</v>
      </c>
      <c r="AN17">
        <v>40</v>
      </c>
      <c r="AO17">
        <v>40</v>
      </c>
      <c r="AP17">
        <v>1.5</v>
      </c>
      <c r="AQ17">
        <v>1.5</v>
      </c>
      <c r="AR17">
        <v>0.9</v>
      </c>
      <c r="AS17">
        <v>0.9</v>
      </c>
      <c r="AT17">
        <v>600</v>
      </c>
      <c r="AU17">
        <v>600</v>
      </c>
      <c r="AV17">
        <v>1.4</v>
      </c>
      <c r="AW17">
        <v>1.4</v>
      </c>
      <c r="AX17">
        <v>70</v>
      </c>
      <c r="AY17">
        <v>70</v>
      </c>
      <c r="AZ17">
        <v>15</v>
      </c>
      <c r="BA17">
        <v>15</v>
      </c>
      <c r="BB17">
        <v>11</v>
      </c>
      <c r="BC17">
        <v>11</v>
      </c>
      <c r="BD17">
        <v>60</v>
      </c>
      <c r="BE17">
        <v>60</v>
      </c>
      <c r="BF17">
        <v>10.7</v>
      </c>
      <c r="BG17">
        <v>10.7</v>
      </c>
    </row>
    <row r="18" spans="1:59" ht="17" x14ac:dyDescent="0.2">
      <c r="A18" s="34" t="s">
        <v>58</v>
      </c>
      <c r="B18" s="18">
        <v>2340.5340000000001</v>
      </c>
      <c r="C18" s="18">
        <v>2101.7040000000002</v>
      </c>
      <c r="D18">
        <v>35</v>
      </c>
      <c r="E18">
        <v>35</v>
      </c>
      <c r="F18">
        <v>1150</v>
      </c>
      <c r="G18">
        <v>1150</v>
      </c>
      <c r="H18">
        <v>2.2999999999999998</v>
      </c>
      <c r="I18">
        <v>2.2999999999999998</v>
      </c>
      <c r="J18">
        <v>340</v>
      </c>
      <c r="K18">
        <v>340</v>
      </c>
      <c r="L18">
        <v>1.8</v>
      </c>
      <c r="M18">
        <v>1.8</v>
      </c>
      <c r="N18">
        <v>1.3</v>
      </c>
      <c r="O18">
        <v>1.1000000000000001</v>
      </c>
      <c r="P18">
        <v>2.2000000000000002</v>
      </c>
      <c r="Q18">
        <v>2.2999999999999998</v>
      </c>
      <c r="R18">
        <v>270</v>
      </c>
      <c r="S18">
        <v>270</v>
      </c>
      <c r="T18">
        <v>120</v>
      </c>
      <c r="U18">
        <v>120</v>
      </c>
      <c r="V18">
        <v>11</v>
      </c>
      <c r="W18">
        <v>13</v>
      </c>
      <c r="X18">
        <v>240</v>
      </c>
      <c r="Y18">
        <v>240</v>
      </c>
      <c r="Z18">
        <v>2</v>
      </c>
      <c r="AA18">
        <v>2</v>
      </c>
      <c r="AB18">
        <v>34</v>
      </c>
      <c r="AC18">
        <v>34</v>
      </c>
      <c r="AD18">
        <v>12</v>
      </c>
      <c r="AE18">
        <v>12</v>
      </c>
      <c r="AF18">
        <v>5</v>
      </c>
      <c r="AG18">
        <v>5</v>
      </c>
      <c r="AH18">
        <v>1250</v>
      </c>
      <c r="AI18">
        <v>1250</v>
      </c>
      <c r="AJ18">
        <v>4.5</v>
      </c>
      <c r="AK18">
        <v>4.5</v>
      </c>
      <c r="AL18">
        <v>1.4</v>
      </c>
      <c r="AM18">
        <v>1.4</v>
      </c>
      <c r="AN18">
        <v>40</v>
      </c>
      <c r="AO18">
        <v>40</v>
      </c>
      <c r="AP18">
        <v>1.5</v>
      </c>
      <c r="AQ18">
        <v>1.5</v>
      </c>
      <c r="AR18">
        <v>0.9</v>
      </c>
      <c r="AS18">
        <v>0.9</v>
      </c>
      <c r="AT18">
        <v>600</v>
      </c>
      <c r="AU18">
        <v>600</v>
      </c>
      <c r="AV18">
        <v>1.4</v>
      </c>
      <c r="AW18">
        <v>1.4</v>
      </c>
      <c r="AX18">
        <v>70</v>
      </c>
      <c r="AY18">
        <v>70</v>
      </c>
      <c r="AZ18">
        <v>15</v>
      </c>
      <c r="BA18">
        <v>15</v>
      </c>
      <c r="BB18">
        <v>11</v>
      </c>
      <c r="BC18">
        <v>11</v>
      </c>
      <c r="BD18">
        <v>60</v>
      </c>
      <c r="BE18">
        <v>60</v>
      </c>
      <c r="BF18">
        <v>10.7</v>
      </c>
      <c r="BG18">
        <v>10.7</v>
      </c>
    </row>
    <row r="19" spans="1:59" ht="17" x14ac:dyDescent="0.2">
      <c r="A19" s="34" t="s">
        <v>59</v>
      </c>
      <c r="B19" s="18">
        <v>2507.7150000000001</v>
      </c>
      <c r="C19" s="18">
        <v>2173.3530000000001</v>
      </c>
      <c r="D19">
        <v>35</v>
      </c>
      <c r="E19">
        <v>35</v>
      </c>
      <c r="F19">
        <v>1150</v>
      </c>
      <c r="G19">
        <v>1150</v>
      </c>
      <c r="H19">
        <v>2.2999999999999998</v>
      </c>
      <c r="I19">
        <v>2.2999999999999998</v>
      </c>
      <c r="J19">
        <v>340</v>
      </c>
      <c r="K19">
        <v>340</v>
      </c>
      <c r="L19">
        <v>2.4</v>
      </c>
      <c r="M19">
        <v>2.4</v>
      </c>
      <c r="N19">
        <v>1.3</v>
      </c>
      <c r="O19">
        <v>1.1000000000000001</v>
      </c>
      <c r="P19">
        <v>2.2000000000000002</v>
      </c>
      <c r="Q19">
        <v>2.2999999999999998</v>
      </c>
      <c r="R19">
        <v>270</v>
      </c>
      <c r="S19">
        <v>270</v>
      </c>
      <c r="T19">
        <v>150</v>
      </c>
      <c r="U19">
        <v>150</v>
      </c>
      <c r="V19">
        <v>11</v>
      </c>
      <c r="W19">
        <v>13</v>
      </c>
      <c r="X19">
        <v>410</v>
      </c>
      <c r="Y19">
        <v>360</v>
      </c>
      <c r="Z19">
        <v>2</v>
      </c>
      <c r="AA19">
        <v>2</v>
      </c>
      <c r="AB19">
        <v>43</v>
      </c>
      <c r="AC19">
        <v>43</v>
      </c>
      <c r="AD19">
        <v>16</v>
      </c>
      <c r="AE19">
        <v>14</v>
      </c>
      <c r="AF19">
        <v>5</v>
      </c>
      <c r="AG19">
        <v>5</v>
      </c>
      <c r="AH19">
        <v>1250</v>
      </c>
      <c r="AI19">
        <v>1250</v>
      </c>
      <c r="AJ19">
        <v>4.7</v>
      </c>
      <c r="AK19">
        <v>4.7</v>
      </c>
      <c r="AL19">
        <v>1.4</v>
      </c>
      <c r="AM19">
        <v>1.4</v>
      </c>
      <c r="AN19">
        <v>55</v>
      </c>
      <c r="AO19">
        <v>55</v>
      </c>
      <c r="AP19">
        <v>1.5</v>
      </c>
      <c r="AQ19">
        <v>1.5</v>
      </c>
      <c r="AR19">
        <v>1.2</v>
      </c>
      <c r="AS19">
        <v>1</v>
      </c>
      <c r="AT19">
        <v>600</v>
      </c>
      <c r="AU19">
        <v>600</v>
      </c>
      <c r="AV19">
        <v>1.4</v>
      </c>
      <c r="AW19">
        <v>1.4</v>
      </c>
      <c r="AX19">
        <v>70</v>
      </c>
      <c r="AY19">
        <v>70</v>
      </c>
      <c r="AZ19">
        <v>15</v>
      </c>
      <c r="BA19">
        <v>15</v>
      </c>
      <c r="BB19">
        <v>15</v>
      </c>
      <c r="BC19">
        <v>15</v>
      </c>
      <c r="BD19">
        <v>75</v>
      </c>
      <c r="BE19">
        <v>75</v>
      </c>
      <c r="BF19">
        <v>10.7</v>
      </c>
      <c r="BG19">
        <v>10.7</v>
      </c>
    </row>
    <row r="20" spans="1:59" ht="17" x14ac:dyDescent="0.2">
      <c r="A20" s="34" t="s">
        <v>60</v>
      </c>
      <c r="B20" s="18">
        <v>2698.7790000000005</v>
      </c>
      <c r="C20" s="18">
        <v>2221.1190000000001</v>
      </c>
      <c r="D20">
        <v>35</v>
      </c>
      <c r="E20">
        <v>35</v>
      </c>
      <c r="F20">
        <v>1150</v>
      </c>
      <c r="G20">
        <v>1150</v>
      </c>
      <c r="H20">
        <v>2.2999999999999998</v>
      </c>
      <c r="I20">
        <v>2.2999999999999998</v>
      </c>
      <c r="J20">
        <v>400</v>
      </c>
      <c r="K20">
        <v>400</v>
      </c>
      <c r="L20">
        <v>2.4</v>
      </c>
      <c r="M20">
        <v>2.4</v>
      </c>
      <c r="N20">
        <v>1.3</v>
      </c>
      <c r="O20">
        <v>1.1000000000000001</v>
      </c>
      <c r="P20">
        <v>3.2</v>
      </c>
      <c r="Q20">
        <v>2.8</v>
      </c>
      <c r="R20">
        <v>330</v>
      </c>
      <c r="S20">
        <v>330</v>
      </c>
      <c r="T20">
        <v>150</v>
      </c>
      <c r="U20">
        <v>150</v>
      </c>
      <c r="V20">
        <v>11</v>
      </c>
      <c r="W20">
        <v>13</v>
      </c>
      <c r="X20">
        <v>410</v>
      </c>
      <c r="Y20">
        <v>360</v>
      </c>
      <c r="Z20">
        <v>3</v>
      </c>
      <c r="AA20">
        <v>3</v>
      </c>
      <c r="AB20">
        <v>43</v>
      </c>
      <c r="AC20">
        <v>43</v>
      </c>
      <c r="AD20">
        <v>16</v>
      </c>
      <c r="AE20">
        <v>14</v>
      </c>
      <c r="AF20">
        <v>5</v>
      </c>
      <c r="AG20">
        <v>5</v>
      </c>
      <c r="AH20">
        <v>1250</v>
      </c>
      <c r="AI20">
        <v>1250</v>
      </c>
      <c r="AJ20">
        <v>4.7</v>
      </c>
      <c r="AK20">
        <v>4.7</v>
      </c>
      <c r="AL20">
        <v>1.6</v>
      </c>
      <c r="AM20">
        <v>1.6</v>
      </c>
      <c r="AN20">
        <v>55</v>
      </c>
      <c r="AO20">
        <v>55</v>
      </c>
      <c r="AP20">
        <v>1.5</v>
      </c>
      <c r="AQ20">
        <v>1.5</v>
      </c>
      <c r="AR20">
        <v>1.2</v>
      </c>
      <c r="AS20">
        <v>1</v>
      </c>
      <c r="AT20">
        <v>750</v>
      </c>
      <c r="AU20">
        <v>650</v>
      </c>
      <c r="AV20">
        <v>1.7</v>
      </c>
      <c r="AW20">
        <v>1.6</v>
      </c>
      <c r="AX20">
        <v>100</v>
      </c>
      <c r="AY20">
        <v>90</v>
      </c>
      <c r="AZ20">
        <v>15</v>
      </c>
      <c r="BA20">
        <v>15</v>
      </c>
      <c r="BB20">
        <v>15</v>
      </c>
      <c r="BC20">
        <v>15</v>
      </c>
      <c r="BD20">
        <v>75</v>
      </c>
      <c r="BE20">
        <v>75</v>
      </c>
      <c r="BF20">
        <v>14.2</v>
      </c>
      <c r="BG20">
        <v>11.9</v>
      </c>
    </row>
    <row r="21" spans="1:59" ht="17" x14ac:dyDescent="0.2">
      <c r="A21" s="34" t="s">
        <v>61</v>
      </c>
      <c r="B21" s="18">
        <v>2842.0770000000002</v>
      </c>
      <c r="C21" s="18">
        <v>2268.8850000000002</v>
      </c>
      <c r="D21">
        <v>35</v>
      </c>
      <c r="E21">
        <v>35</v>
      </c>
      <c r="F21">
        <v>1150</v>
      </c>
      <c r="G21">
        <v>1150</v>
      </c>
      <c r="H21">
        <v>2.2999999999999998</v>
      </c>
      <c r="I21">
        <v>2.2999999999999998</v>
      </c>
      <c r="J21">
        <v>400</v>
      </c>
      <c r="K21">
        <v>400</v>
      </c>
      <c r="L21">
        <v>2.4</v>
      </c>
      <c r="M21">
        <v>2.4</v>
      </c>
      <c r="N21">
        <v>1.3</v>
      </c>
      <c r="O21">
        <v>1.1000000000000001</v>
      </c>
      <c r="P21">
        <v>3.2</v>
      </c>
      <c r="Q21">
        <v>2.8</v>
      </c>
      <c r="R21">
        <v>330</v>
      </c>
      <c r="S21">
        <v>330</v>
      </c>
      <c r="T21">
        <v>150</v>
      </c>
      <c r="U21">
        <v>150</v>
      </c>
      <c r="V21">
        <v>11</v>
      </c>
      <c r="W21">
        <v>13</v>
      </c>
      <c r="X21">
        <v>410</v>
      </c>
      <c r="Y21">
        <v>360</v>
      </c>
      <c r="Z21">
        <v>3</v>
      </c>
      <c r="AA21">
        <v>3</v>
      </c>
      <c r="AB21">
        <v>43</v>
      </c>
      <c r="AC21">
        <v>43</v>
      </c>
      <c r="AD21">
        <v>16</v>
      </c>
      <c r="AE21">
        <v>14</v>
      </c>
      <c r="AF21">
        <v>5</v>
      </c>
      <c r="AG21">
        <v>5</v>
      </c>
      <c r="AH21">
        <v>1250</v>
      </c>
      <c r="AI21">
        <v>1250</v>
      </c>
      <c r="AJ21">
        <v>4.7</v>
      </c>
      <c r="AK21">
        <v>4.7</v>
      </c>
      <c r="AL21">
        <v>1.6</v>
      </c>
      <c r="AM21">
        <v>1.6</v>
      </c>
      <c r="AN21">
        <v>55</v>
      </c>
      <c r="AO21">
        <v>55</v>
      </c>
      <c r="AP21">
        <v>1.5</v>
      </c>
      <c r="AQ21">
        <v>1.5</v>
      </c>
      <c r="AR21">
        <v>1.2</v>
      </c>
      <c r="AS21">
        <v>1</v>
      </c>
      <c r="AT21">
        <v>750</v>
      </c>
      <c r="AU21">
        <v>650</v>
      </c>
      <c r="AV21">
        <v>1.7</v>
      </c>
      <c r="AW21">
        <v>1.6</v>
      </c>
      <c r="AX21">
        <v>100</v>
      </c>
      <c r="AY21">
        <v>90</v>
      </c>
      <c r="AZ21">
        <v>15</v>
      </c>
      <c r="BA21">
        <v>15</v>
      </c>
      <c r="BB21">
        <v>15</v>
      </c>
      <c r="BC21">
        <v>15</v>
      </c>
      <c r="BD21">
        <v>75</v>
      </c>
      <c r="BE21">
        <v>75</v>
      </c>
      <c r="BF21">
        <v>14.2</v>
      </c>
      <c r="BG21">
        <v>11.9</v>
      </c>
    </row>
    <row r="22" spans="1:59" ht="17" x14ac:dyDescent="0.2">
      <c r="A22" s="34" t="s">
        <v>62</v>
      </c>
      <c r="B22" s="18">
        <v>2937.6090000000004</v>
      </c>
      <c r="C22" s="18">
        <v>2268.8850000000002</v>
      </c>
      <c r="D22">
        <v>35</v>
      </c>
      <c r="E22">
        <v>35</v>
      </c>
      <c r="F22">
        <v>1150</v>
      </c>
      <c r="G22">
        <v>1150</v>
      </c>
      <c r="H22">
        <v>2.2999999999999998</v>
      </c>
      <c r="I22">
        <v>2.2999999999999998</v>
      </c>
      <c r="J22">
        <v>400</v>
      </c>
      <c r="K22">
        <v>400</v>
      </c>
      <c r="L22">
        <v>2.4</v>
      </c>
      <c r="M22">
        <v>2.4</v>
      </c>
      <c r="N22">
        <v>1.3</v>
      </c>
      <c r="O22">
        <v>1.1000000000000001</v>
      </c>
      <c r="P22">
        <v>3.2</v>
      </c>
      <c r="Q22">
        <v>2.8</v>
      </c>
      <c r="R22">
        <v>330</v>
      </c>
      <c r="S22">
        <v>330</v>
      </c>
      <c r="T22">
        <v>150</v>
      </c>
      <c r="U22">
        <v>150</v>
      </c>
      <c r="V22">
        <v>11</v>
      </c>
      <c r="W22">
        <v>13</v>
      </c>
      <c r="X22">
        <v>410</v>
      </c>
      <c r="Y22">
        <v>360</v>
      </c>
      <c r="Z22">
        <v>3</v>
      </c>
      <c r="AA22">
        <v>3</v>
      </c>
      <c r="AB22">
        <v>43</v>
      </c>
      <c r="AC22">
        <v>43</v>
      </c>
      <c r="AD22">
        <v>16</v>
      </c>
      <c r="AE22">
        <v>14</v>
      </c>
      <c r="AF22">
        <v>5</v>
      </c>
      <c r="AG22">
        <v>5</v>
      </c>
      <c r="AH22">
        <v>1250</v>
      </c>
      <c r="AI22">
        <v>1250</v>
      </c>
      <c r="AJ22">
        <v>4.7</v>
      </c>
      <c r="AK22">
        <v>4.7</v>
      </c>
      <c r="AL22">
        <v>1.6</v>
      </c>
      <c r="AM22">
        <v>1.6</v>
      </c>
      <c r="AN22">
        <v>55</v>
      </c>
      <c r="AO22">
        <v>55</v>
      </c>
      <c r="AP22">
        <v>1.5</v>
      </c>
      <c r="AQ22">
        <v>1.5</v>
      </c>
      <c r="AR22">
        <v>1.2</v>
      </c>
      <c r="AS22">
        <v>1</v>
      </c>
      <c r="AT22">
        <v>750</v>
      </c>
      <c r="AU22">
        <v>650</v>
      </c>
      <c r="AV22">
        <v>1.7</v>
      </c>
      <c r="AW22">
        <v>1.6</v>
      </c>
      <c r="AX22">
        <v>100</v>
      </c>
      <c r="AY22">
        <v>90</v>
      </c>
      <c r="AZ22">
        <v>15</v>
      </c>
      <c r="BA22">
        <v>15</v>
      </c>
      <c r="BB22">
        <v>15</v>
      </c>
      <c r="BC22">
        <v>15</v>
      </c>
      <c r="BD22">
        <v>75</v>
      </c>
      <c r="BE22">
        <v>75</v>
      </c>
      <c r="BF22">
        <v>14.2</v>
      </c>
      <c r="BG22">
        <v>11.9</v>
      </c>
    </row>
    <row r="23" spans="1:59" ht="17" x14ac:dyDescent="0.2">
      <c r="A23" s="34" t="s">
        <v>171</v>
      </c>
      <c r="B23" s="18">
        <v>2674.8960000000002</v>
      </c>
      <c r="C23" s="18">
        <v>2149.4700000000003</v>
      </c>
      <c r="D23">
        <v>40</v>
      </c>
      <c r="E23">
        <v>40</v>
      </c>
      <c r="F23">
        <v>1000</v>
      </c>
      <c r="G23">
        <v>1000</v>
      </c>
      <c r="H23">
        <v>2.2999999999999998</v>
      </c>
      <c r="I23">
        <v>2.2999999999999998</v>
      </c>
      <c r="J23">
        <v>400</v>
      </c>
      <c r="K23">
        <v>400</v>
      </c>
      <c r="L23">
        <v>2.4</v>
      </c>
      <c r="M23">
        <v>2.4</v>
      </c>
      <c r="N23">
        <v>1.6</v>
      </c>
      <c r="O23">
        <v>1.3</v>
      </c>
      <c r="P23">
        <v>3.4</v>
      </c>
      <c r="Q23">
        <v>2.9</v>
      </c>
      <c r="R23">
        <v>330</v>
      </c>
      <c r="S23">
        <v>330</v>
      </c>
      <c r="T23">
        <v>150</v>
      </c>
      <c r="U23">
        <v>150</v>
      </c>
      <c r="V23">
        <v>11</v>
      </c>
      <c r="W23">
        <v>16</v>
      </c>
      <c r="X23">
        <v>400</v>
      </c>
      <c r="Y23">
        <v>310</v>
      </c>
      <c r="Z23">
        <v>3</v>
      </c>
      <c r="AA23">
        <v>3</v>
      </c>
      <c r="AB23">
        <v>45</v>
      </c>
      <c r="AC23">
        <v>45</v>
      </c>
      <c r="AD23">
        <v>16</v>
      </c>
      <c r="AE23">
        <v>14</v>
      </c>
      <c r="AF23">
        <v>5</v>
      </c>
      <c r="AG23">
        <v>5</v>
      </c>
      <c r="AH23">
        <v>700</v>
      </c>
      <c r="AI23">
        <v>700</v>
      </c>
      <c r="AJ23">
        <v>4.7</v>
      </c>
      <c r="AK23">
        <v>4.7</v>
      </c>
      <c r="AL23">
        <v>1.6</v>
      </c>
      <c r="AM23">
        <v>1.6</v>
      </c>
      <c r="AN23">
        <v>55</v>
      </c>
      <c r="AO23">
        <v>55</v>
      </c>
      <c r="AP23">
        <v>1.5</v>
      </c>
      <c r="AQ23">
        <v>1.5</v>
      </c>
      <c r="AR23">
        <v>1.2</v>
      </c>
      <c r="AS23">
        <v>1.1000000000000001</v>
      </c>
      <c r="AT23">
        <v>750</v>
      </c>
      <c r="AU23">
        <v>650</v>
      </c>
      <c r="AV23">
        <v>1.7</v>
      </c>
      <c r="AW23">
        <v>1.6</v>
      </c>
      <c r="AX23">
        <v>110</v>
      </c>
      <c r="AY23">
        <v>95</v>
      </c>
      <c r="AZ23">
        <v>15</v>
      </c>
      <c r="BA23">
        <v>15</v>
      </c>
      <c r="BB23">
        <v>15</v>
      </c>
      <c r="BC23">
        <v>15</v>
      </c>
      <c r="BD23">
        <v>90</v>
      </c>
      <c r="BE23">
        <v>90</v>
      </c>
      <c r="BF23">
        <v>14</v>
      </c>
      <c r="BG23">
        <v>11</v>
      </c>
    </row>
    <row r="24" spans="1:59" ht="17" x14ac:dyDescent="0.2">
      <c r="A24" s="34" t="s">
        <v>172</v>
      </c>
      <c r="B24" s="18">
        <v>2674.8960000000002</v>
      </c>
      <c r="C24" s="18">
        <v>2149.4700000000003</v>
      </c>
      <c r="D24">
        <v>40</v>
      </c>
      <c r="E24">
        <v>40</v>
      </c>
      <c r="F24">
        <v>950</v>
      </c>
      <c r="G24">
        <v>950</v>
      </c>
      <c r="H24">
        <v>2.2999999999999998</v>
      </c>
      <c r="I24">
        <v>2.2999999999999998</v>
      </c>
      <c r="J24">
        <v>400</v>
      </c>
      <c r="K24">
        <v>400</v>
      </c>
      <c r="L24">
        <v>2.4</v>
      </c>
      <c r="M24">
        <v>2.4</v>
      </c>
      <c r="N24">
        <v>1.6</v>
      </c>
      <c r="O24">
        <v>1.3</v>
      </c>
      <c r="P24">
        <v>3.4</v>
      </c>
      <c r="Q24">
        <v>2.9</v>
      </c>
      <c r="R24">
        <v>330</v>
      </c>
      <c r="S24">
        <v>330</v>
      </c>
      <c r="T24">
        <v>150</v>
      </c>
      <c r="U24">
        <v>150</v>
      </c>
      <c r="V24">
        <v>11</v>
      </c>
      <c r="W24">
        <v>16</v>
      </c>
      <c r="X24">
        <v>400</v>
      </c>
      <c r="Y24">
        <v>310</v>
      </c>
      <c r="Z24">
        <v>3</v>
      </c>
      <c r="AA24">
        <v>3</v>
      </c>
      <c r="AB24">
        <v>45</v>
      </c>
      <c r="AC24">
        <v>45</v>
      </c>
      <c r="AD24">
        <v>16</v>
      </c>
      <c r="AE24">
        <v>14</v>
      </c>
      <c r="AF24">
        <v>5</v>
      </c>
      <c r="AG24">
        <v>5</v>
      </c>
      <c r="AH24">
        <v>700</v>
      </c>
      <c r="AI24">
        <v>700</v>
      </c>
      <c r="AJ24">
        <v>4.7</v>
      </c>
      <c r="AK24">
        <v>4.7</v>
      </c>
      <c r="AL24">
        <v>1.6</v>
      </c>
      <c r="AM24">
        <v>1.6</v>
      </c>
      <c r="AN24">
        <v>55</v>
      </c>
      <c r="AO24">
        <v>55</v>
      </c>
      <c r="AP24">
        <v>1.5</v>
      </c>
      <c r="AQ24">
        <v>1.5</v>
      </c>
      <c r="AR24">
        <v>1.2</v>
      </c>
      <c r="AS24">
        <v>1.1000000000000001</v>
      </c>
      <c r="AT24">
        <v>750</v>
      </c>
      <c r="AU24">
        <v>650</v>
      </c>
      <c r="AV24">
        <v>1.7</v>
      </c>
      <c r="AW24">
        <v>1.6</v>
      </c>
      <c r="AX24">
        <v>110</v>
      </c>
      <c r="AY24">
        <v>95</v>
      </c>
      <c r="AZ24">
        <v>15</v>
      </c>
      <c r="BA24">
        <v>15</v>
      </c>
      <c r="BB24">
        <v>15</v>
      </c>
      <c r="BC24">
        <v>15</v>
      </c>
      <c r="BD24">
        <v>90</v>
      </c>
      <c r="BE24">
        <v>90</v>
      </c>
      <c r="BF24">
        <v>14</v>
      </c>
      <c r="BG24">
        <v>11</v>
      </c>
    </row>
    <row r="25" spans="1:59" ht="17" x14ac:dyDescent="0.2">
      <c r="A25" s="34" t="s">
        <v>173</v>
      </c>
      <c r="B25" s="18">
        <v>2579.3640000000005</v>
      </c>
      <c r="C25" s="18">
        <v>2077.8209999999999</v>
      </c>
      <c r="D25">
        <v>40</v>
      </c>
      <c r="E25">
        <v>40</v>
      </c>
      <c r="F25">
        <v>950</v>
      </c>
      <c r="G25">
        <v>950</v>
      </c>
      <c r="H25">
        <v>2.2999999999999998</v>
      </c>
      <c r="I25">
        <v>2.2999999999999998</v>
      </c>
      <c r="J25">
        <v>400</v>
      </c>
      <c r="K25">
        <v>400</v>
      </c>
      <c r="L25">
        <v>2.4</v>
      </c>
      <c r="M25">
        <v>2.4</v>
      </c>
      <c r="N25">
        <v>1.6</v>
      </c>
      <c r="O25">
        <v>1.3</v>
      </c>
      <c r="P25">
        <v>3.4</v>
      </c>
      <c r="Q25">
        <v>2.9</v>
      </c>
      <c r="R25">
        <v>330</v>
      </c>
      <c r="S25">
        <v>330</v>
      </c>
      <c r="T25">
        <v>150</v>
      </c>
      <c r="U25">
        <v>150</v>
      </c>
      <c r="V25">
        <v>11</v>
      </c>
      <c r="W25">
        <v>16</v>
      </c>
      <c r="X25">
        <v>420</v>
      </c>
      <c r="Y25">
        <v>320</v>
      </c>
      <c r="Z25">
        <v>3</v>
      </c>
      <c r="AA25">
        <v>3</v>
      </c>
      <c r="AB25">
        <v>45</v>
      </c>
      <c r="AC25">
        <v>45</v>
      </c>
      <c r="AD25">
        <v>16</v>
      </c>
      <c r="AE25">
        <v>14</v>
      </c>
      <c r="AF25">
        <v>5</v>
      </c>
      <c r="AG25">
        <v>5</v>
      </c>
      <c r="AH25">
        <v>700</v>
      </c>
      <c r="AI25">
        <v>700</v>
      </c>
      <c r="AJ25">
        <v>4.7</v>
      </c>
      <c r="AK25">
        <v>4.7</v>
      </c>
      <c r="AL25">
        <v>1.6</v>
      </c>
      <c r="AM25">
        <v>1.6</v>
      </c>
      <c r="AN25">
        <v>55</v>
      </c>
      <c r="AO25">
        <v>55</v>
      </c>
      <c r="AP25">
        <v>1.5</v>
      </c>
      <c r="AQ25">
        <v>1.5</v>
      </c>
      <c r="AR25">
        <v>1.2</v>
      </c>
      <c r="AS25">
        <v>1.1000000000000001</v>
      </c>
      <c r="AT25">
        <v>750</v>
      </c>
      <c r="AU25">
        <v>650</v>
      </c>
      <c r="AV25">
        <v>1.7</v>
      </c>
      <c r="AW25">
        <v>1.6</v>
      </c>
      <c r="AX25">
        <v>110</v>
      </c>
      <c r="AY25">
        <v>95</v>
      </c>
      <c r="AZ25">
        <v>15</v>
      </c>
      <c r="BA25">
        <v>15</v>
      </c>
      <c r="BB25">
        <v>15</v>
      </c>
      <c r="BC25">
        <v>15</v>
      </c>
      <c r="BD25">
        <v>90</v>
      </c>
      <c r="BE25">
        <v>90</v>
      </c>
      <c r="BF25">
        <v>14</v>
      </c>
      <c r="BG25">
        <v>11</v>
      </c>
    </row>
    <row r="26" spans="1:59" ht="17" x14ac:dyDescent="0.2">
      <c r="A26" s="34" t="s">
        <v>174</v>
      </c>
      <c r="B26" s="18">
        <v>2555.4809999999998</v>
      </c>
      <c r="C26" s="18">
        <v>2053.9380000000001</v>
      </c>
      <c r="D26">
        <v>40</v>
      </c>
      <c r="E26">
        <v>40</v>
      </c>
      <c r="F26">
        <v>950</v>
      </c>
      <c r="G26">
        <v>950</v>
      </c>
      <c r="H26">
        <v>2.2999999999999998</v>
      </c>
      <c r="I26">
        <v>2.2999999999999998</v>
      </c>
      <c r="J26">
        <v>400</v>
      </c>
      <c r="K26">
        <v>400</v>
      </c>
      <c r="L26">
        <v>2.4</v>
      </c>
      <c r="M26">
        <v>2.4</v>
      </c>
      <c r="N26">
        <v>1.6</v>
      </c>
      <c r="O26">
        <v>1.3</v>
      </c>
      <c r="P26">
        <v>3.4</v>
      </c>
      <c r="Q26">
        <v>2.9</v>
      </c>
      <c r="R26">
        <v>330</v>
      </c>
      <c r="S26">
        <v>330</v>
      </c>
      <c r="T26">
        <v>150</v>
      </c>
      <c r="U26">
        <v>150</v>
      </c>
      <c r="V26">
        <v>11</v>
      </c>
      <c r="W26">
        <v>16</v>
      </c>
      <c r="X26">
        <v>420</v>
      </c>
      <c r="Y26">
        <v>320</v>
      </c>
      <c r="Z26">
        <v>3</v>
      </c>
      <c r="AA26">
        <v>3</v>
      </c>
      <c r="AB26">
        <v>45</v>
      </c>
      <c r="AC26">
        <v>45</v>
      </c>
      <c r="AD26">
        <v>16</v>
      </c>
      <c r="AE26">
        <v>14</v>
      </c>
      <c r="AF26">
        <v>5</v>
      </c>
      <c r="AG26">
        <v>5</v>
      </c>
      <c r="AH26">
        <v>700</v>
      </c>
      <c r="AI26">
        <v>700</v>
      </c>
      <c r="AJ26">
        <v>4.7</v>
      </c>
      <c r="AK26">
        <v>4.7</v>
      </c>
      <c r="AL26">
        <v>1.6</v>
      </c>
      <c r="AM26">
        <v>1.6</v>
      </c>
      <c r="AN26">
        <v>55</v>
      </c>
      <c r="AO26">
        <v>55</v>
      </c>
      <c r="AP26">
        <v>1.5</v>
      </c>
      <c r="AQ26">
        <v>1.5</v>
      </c>
      <c r="AR26">
        <v>1.2</v>
      </c>
      <c r="AS26">
        <v>1.1000000000000001</v>
      </c>
      <c r="AT26">
        <v>750</v>
      </c>
      <c r="AU26">
        <v>650</v>
      </c>
      <c r="AV26">
        <v>1.7</v>
      </c>
      <c r="AW26">
        <v>1.6</v>
      </c>
      <c r="AX26">
        <v>110</v>
      </c>
      <c r="AY26">
        <v>95</v>
      </c>
      <c r="AZ26">
        <v>15</v>
      </c>
      <c r="BA26">
        <v>15</v>
      </c>
      <c r="BB26">
        <v>15</v>
      </c>
      <c r="BC26">
        <v>15</v>
      </c>
      <c r="BD26">
        <v>90</v>
      </c>
      <c r="BE26">
        <v>90</v>
      </c>
      <c r="BF26">
        <v>14</v>
      </c>
      <c r="BG26">
        <v>11</v>
      </c>
    </row>
    <row r="27" spans="1:59" ht="17" x14ac:dyDescent="0.2">
      <c r="A27" s="34" t="s">
        <v>175</v>
      </c>
      <c r="B27" s="18">
        <v>2507.7150000000001</v>
      </c>
      <c r="C27" s="18">
        <v>2030.0550000000001</v>
      </c>
      <c r="D27">
        <v>40</v>
      </c>
      <c r="E27">
        <v>40</v>
      </c>
      <c r="F27">
        <v>950</v>
      </c>
      <c r="G27">
        <v>950</v>
      </c>
      <c r="H27">
        <v>2</v>
      </c>
      <c r="I27">
        <v>2</v>
      </c>
      <c r="J27">
        <v>400</v>
      </c>
      <c r="K27">
        <v>400</v>
      </c>
      <c r="L27">
        <v>2.4</v>
      </c>
      <c r="M27">
        <v>2.4</v>
      </c>
      <c r="N27">
        <v>1.6</v>
      </c>
      <c r="O27">
        <v>1.3</v>
      </c>
      <c r="P27">
        <v>3.4</v>
      </c>
      <c r="Q27">
        <v>2.9</v>
      </c>
      <c r="R27">
        <v>330</v>
      </c>
      <c r="S27">
        <v>330</v>
      </c>
      <c r="T27">
        <v>150</v>
      </c>
      <c r="U27">
        <v>150</v>
      </c>
      <c r="V27">
        <v>11</v>
      </c>
      <c r="W27">
        <v>16</v>
      </c>
      <c r="X27">
        <v>420</v>
      </c>
      <c r="Y27">
        <v>320</v>
      </c>
      <c r="Z27">
        <v>3</v>
      </c>
      <c r="AA27">
        <v>3</v>
      </c>
      <c r="AB27">
        <v>45</v>
      </c>
      <c r="AC27">
        <v>45</v>
      </c>
      <c r="AD27">
        <v>16</v>
      </c>
      <c r="AE27">
        <v>14</v>
      </c>
      <c r="AF27">
        <v>5</v>
      </c>
      <c r="AG27">
        <v>5</v>
      </c>
      <c r="AH27">
        <v>700</v>
      </c>
      <c r="AI27">
        <v>700</v>
      </c>
      <c r="AJ27">
        <v>4.7</v>
      </c>
      <c r="AK27">
        <v>4.7</v>
      </c>
      <c r="AL27">
        <v>1.6</v>
      </c>
      <c r="AM27">
        <v>1.6</v>
      </c>
      <c r="AN27">
        <v>55</v>
      </c>
      <c r="AO27">
        <v>55</v>
      </c>
      <c r="AP27">
        <v>1.3</v>
      </c>
      <c r="AQ27">
        <v>1.3</v>
      </c>
      <c r="AR27">
        <v>1.2</v>
      </c>
      <c r="AS27">
        <v>1.1000000000000001</v>
      </c>
      <c r="AT27">
        <v>750</v>
      </c>
      <c r="AU27">
        <v>650</v>
      </c>
      <c r="AV27">
        <v>1.7</v>
      </c>
      <c r="AW27">
        <v>1.6</v>
      </c>
      <c r="AX27">
        <v>110</v>
      </c>
      <c r="AY27">
        <v>95</v>
      </c>
      <c r="AZ27">
        <v>15</v>
      </c>
      <c r="BA27">
        <v>15</v>
      </c>
      <c r="BB27">
        <v>15</v>
      </c>
      <c r="BC27">
        <v>15</v>
      </c>
      <c r="BD27">
        <v>90</v>
      </c>
      <c r="BE27">
        <v>90</v>
      </c>
      <c r="BF27">
        <v>14</v>
      </c>
      <c r="BG27">
        <v>11</v>
      </c>
    </row>
    <row r="28" spans="1:59" ht="17" x14ac:dyDescent="0.2">
      <c r="A28" s="34" t="s">
        <v>176</v>
      </c>
      <c r="B28" s="18">
        <v>2292.768</v>
      </c>
      <c r="C28" s="18">
        <v>1862.874</v>
      </c>
      <c r="D28">
        <v>40</v>
      </c>
      <c r="E28">
        <v>40</v>
      </c>
      <c r="F28">
        <v>950</v>
      </c>
      <c r="G28">
        <v>950</v>
      </c>
      <c r="H28">
        <v>2</v>
      </c>
      <c r="I28">
        <v>2</v>
      </c>
      <c r="J28">
        <v>400</v>
      </c>
      <c r="K28">
        <v>400</v>
      </c>
      <c r="L28">
        <v>2.4</v>
      </c>
      <c r="M28">
        <v>2.4</v>
      </c>
      <c r="N28">
        <v>1.6</v>
      </c>
      <c r="O28">
        <v>1.3</v>
      </c>
      <c r="P28">
        <v>3.4</v>
      </c>
      <c r="Q28">
        <v>2.9</v>
      </c>
      <c r="R28">
        <v>330</v>
      </c>
      <c r="S28">
        <v>330</v>
      </c>
      <c r="T28">
        <v>150</v>
      </c>
      <c r="U28">
        <v>150</v>
      </c>
      <c r="V28">
        <v>11</v>
      </c>
      <c r="W28">
        <v>16</v>
      </c>
      <c r="X28">
        <v>420</v>
      </c>
      <c r="Y28">
        <v>320</v>
      </c>
      <c r="Z28">
        <v>3</v>
      </c>
      <c r="AA28">
        <v>3</v>
      </c>
      <c r="AB28">
        <v>45</v>
      </c>
      <c r="AC28">
        <v>45</v>
      </c>
      <c r="AD28">
        <v>16</v>
      </c>
      <c r="AE28">
        <v>14</v>
      </c>
      <c r="AF28">
        <v>5</v>
      </c>
      <c r="AG28">
        <v>5</v>
      </c>
      <c r="AH28">
        <v>700</v>
      </c>
      <c r="AI28">
        <v>700</v>
      </c>
      <c r="AJ28">
        <v>4.7</v>
      </c>
      <c r="AK28">
        <v>4.7</v>
      </c>
      <c r="AL28">
        <v>1.6</v>
      </c>
      <c r="AM28">
        <v>1.6</v>
      </c>
      <c r="AN28">
        <v>55</v>
      </c>
      <c r="AO28">
        <v>55</v>
      </c>
      <c r="AP28">
        <v>1.3</v>
      </c>
      <c r="AQ28">
        <v>1.3</v>
      </c>
      <c r="AR28">
        <v>1.2</v>
      </c>
      <c r="AS28">
        <v>1.1000000000000001</v>
      </c>
      <c r="AT28">
        <v>750</v>
      </c>
      <c r="AU28">
        <v>650</v>
      </c>
      <c r="AV28">
        <v>1.7</v>
      </c>
      <c r="AW28">
        <v>1.6</v>
      </c>
      <c r="AX28">
        <v>110</v>
      </c>
      <c r="AY28">
        <v>95</v>
      </c>
      <c r="AZ28">
        <v>15</v>
      </c>
      <c r="BA28">
        <v>15</v>
      </c>
      <c r="BB28">
        <v>15</v>
      </c>
      <c r="BC28">
        <v>15</v>
      </c>
      <c r="BD28">
        <v>90</v>
      </c>
      <c r="BE28">
        <v>90</v>
      </c>
      <c r="BF28">
        <v>14</v>
      </c>
      <c r="BG28">
        <v>11</v>
      </c>
    </row>
    <row r="29" spans="1:59" ht="17" x14ac:dyDescent="0.2">
      <c r="A29" s="34" t="s">
        <v>177</v>
      </c>
      <c r="B29" s="18">
        <v>2268.8850000000002</v>
      </c>
      <c r="C29" s="18">
        <v>1838.9910000000002</v>
      </c>
      <c r="D29">
        <v>40</v>
      </c>
      <c r="E29">
        <v>40</v>
      </c>
      <c r="F29">
        <v>950</v>
      </c>
      <c r="G29">
        <v>950</v>
      </c>
      <c r="H29">
        <v>1.8</v>
      </c>
      <c r="I29">
        <v>1.8</v>
      </c>
      <c r="J29">
        <v>400</v>
      </c>
      <c r="K29">
        <v>400</v>
      </c>
      <c r="L29">
        <v>2.4</v>
      </c>
      <c r="M29">
        <v>2.4</v>
      </c>
      <c r="N29">
        <v>1.6</v>
      </c>
      <c r="O29">
        <v>1.3</v>
      </c>
      <c r="P29">
        <v>3.4</v>
      </c>
      <c r="Q29">
        <v>2.9</v>
      </c>
      <c r="R29">
        <v>330</v>
      </c>
      <c r="S29">
        <v>330</v>
      </c>
      <c r="T29">
        <v>150</v>
      </c>
      <c r="U29">
        <v>150</v>
      </c>
      <c r="V29">
        <v>11</v>
      </c>
      <c r="W29">
        <v>16</v>
      </c>
      <c r="X29">
        <v>420</v>
      </c>
      <c r="Y29">
        <v>320</v>
      </c>
      <c r="Z29">
        <v>3</v>
      </c>
      <c r="AA29">
        <v>3</v>
      </c>
      <c r="AB29">
        <v>45</v>
      </c>
      <c r="AC29">
        <v>45</v>
      </c>
      <c r="AD29">
        <v>16</v>
      </c>
      <c r="AE29">
        <v>14</v>
      </c>
      <c r="AF29">
        <v>5</v>
      </c>
      <c r="AG29">
        <v>5</v>
      </c>
      <c r="AH29">
        <v>700</v>
      </c>
      <c r="AI29">
        <v>700</v>
      </c>
      <c r="AJ29">
        <v>4.7</v>
      </c>
      <c r="AK29">
        <v>4.7</v>
      </c>
      <c r="AL29">
        <v>1.6</v>
      </c>
      <c r="AM29">
        <v>1.6</v>
      </c>
      <c r="AN29">
        <v>55</v>
      </c>
      <c r="AO29">
        <v>55</v>
      </c>
      <c r="AP29">
        <v>1.2</v>
      </c>
      <c r="AQ29">
        <v>1.2</v>
      </c>
      <c r="AR29">
        <v>1.2</v>
      </c>
      <c r="AS29">
        <v>1.1000000000000001</v>
      </c>
      <c r="AT29">
        <v>750</v>
      </c>
      <c r="AU29">
        <v>650</v>
      </c>
      <c r="AV29">
        <v>1.7</v>
      </c>
      <c r="AW29">
        <v>1.6</v>
      </c>
      <c r="AX29">
        <v>110</v>
      </c>
      <c r="AY29">
        <v>95</v>
      </c>
      <c r="AZ29">
        <v>20</v>
      </c>
      <c r="BA29">
        <v>20</v>
      </c>
      <c r="BB29">
        <v>15</v>
      </c>
      <c r="BC29">
        <v>15</v>
      </c>
      <c r="BD29">
        <v>90</v>
      </c>
      <c r="BE29">
        <v>90</v>
      </c>
      <c r="BF29">
        <v>14</v>
      </c>
      <c r="BG29">
        <v>11</v>
      </c>
    </row>
    <row r="30" spans="1:59" ht="17" x14ac:dyDescent="0.2">
      <c r="A30" s="35" t="s">
        <v>178</v>
      </c>
      <c r="B30" s="18"/>
      <c r="C30" s="18"/>
    </row>
    <row r="31" spans="1:59" ht="17" x14ac:dyDescent="0.2">
      <c r="A31" s="36" t="s">
        <v>179</v>
      </c>
    </row>
    <row r="32" spans="1:59" ht="34" x14ac:dyDescent="0.2">
      <c r="A32" s="37" t="s">
        <v>180</v>
      </c>
      <c r="C32" s="18">
        <v>2377.8585666666668</v>
      </c>
      <c r="E32">
        <v>40</v>
      </c>
      <c r="I32">
        <v>2.2999999999999998</v>
      </c>
      <c r="K32">
        <v>480</v>
      </c>
      <c r="M32">
        <v>2.6</v>
      </c>
      <c r="O32">
        <v>1.5</v>
      </c>
      <c r="Q32">
        <v>2.9</v>
      </c>
      <c r="S32" s="11">
        <v>600</v>
      </c>
      <c r="U32">
        <v>220</v>
      </c>
      <c r="W32">
        <v>16</v>
      </c>
      <c r="AA32">
        <v>3</v>
      </c>
      <c r="AC32">
        <v>50</v>
      </c>
      <c r="AE32">
        <v>18</v>
      </c>
      <c r="AG32">
        <v>5</v>
      </c>
      <c r="AK32">
        <v>4.7</v>
      </c>
      <c r="AM32">
        <v>1.9</v>
      </c>
      <c r="AO32">
        <v>60</v>
      </c>
      <c r="AQ32">
        <v>1.5</v>
      </c>
      <c r="AS32">
        <v>1.4</v>
      </c>
      <c r="AU32">
        <v>700</v>
      </c>
      <c r="AW32">
        <v>1.8</v>
      </c>
      <c r="AY32">
        <v>105</v>
      </c>
      <c r="BA32">
        <v>15</v>
      </c>
      <c r="BC32">
        <v>15</v>
      </c>
      <c r="BG32">
        <f>BG23+1.6</f>
        <v>12.6</v>
      </c>
    </row>
    <row r="33" spans="1:59" ht="17" x14ac:dyDescent="0.2">
      <c r="A33" s="38" t="s">
        <v>181</v>
      </c>
      <c r="C33" s="18"/>
      <c r="S33" s="11"/>
      <c r="Y33">
        <v>400</v>
      </c>
      <c r="AI33">
        <v>1250</v>
      </c>
      <c r="BE33">
        <v>75</v>
      </c>
    </row>
    <row r="34" spans="1:59" ht="17" x14ac:dyDescent="0.2">
      <c r="A34" s="38" t="s">
        <v>182</v>
      </c>
      <c r="C34" s="18"/>
      <c r="S34" s="11"/>
      <c r="Y34">
        <v>350</v>
      </c>
      <c r="AI34">
        <v>700</v>
      </c>
      <c r="BE34">
        <v>90</v>
      </c>
    </row>
    <row r="35" spans="1:59" ht="17" x14ac:dyDescent="0.2">
      <c r="A35" s="38" t="s">
        <v>183</v>
      </c>
      <c r="C35" s="18"/>
      <c r="S35" s="11"/>
      <c r="Y35">
        <v>360</v>
      </c>
      <c r="AI35">
        <v>700</v>
      </c>
    </row>
    <row r="36" spans="1:59" ht="17" x14ac:dyDescent="0.2">
      <c r="A36" s="34" t="s">
        <v>171</v>
      </c>
      <c r="C36" s="18"/>
      <c r="G36">
        <v>1000</v>
      </c>
    </row>
    <row r="37" spans="1:59" ht="17" x14ac:dyDescent="0.2">
      <c r="A37" s="39" t="s">
        <v>184</v>
      </c>
      <c r="C37" s="18"/>
      <c r="G37">
        <v>950</v>
      </c>
    </row>
    <row r="38" spans="1:59" ht="17" x14ac:dyDescent="0.2">
      <c r="A38" s="36" t="s">
        <v>185</v>
      </c>
    </row>
    <row r="39" spans="1:59" ht="36" customHeight="1" x14ac:dyDescent="0.2">
      <c r="A39" s="40" t="s">
        <v>186</v>
      </c>
      <c r="C39" s="18">
        <v>2674.8960000000002</v>
      </c>
      <c r="E39">
        <v>45</v>
      </c>
      <c r="I39">
        <v>2.2999999999999998</v>
      </c>
      <c r="K39">
        <v>520</v>
      </c>
      <c r="M39">
        <v>2.8</v>
      </c>
      <c r="O39">
        <v>1.5</v>
      </c>
      <c r="Q39">
        <v>2.9</v>
      </c>
      <c r="S39">
        <v>500</v>
      </c>
      <c r="U39">
        <v>290</v>
      </c>
      <c r="W39">
        <v>16</v>
      </c>
      <c r="AA39">
        <v>3</v>
      </c>
      <c r="AC39">
        <v>50</v>
      </c>
      <c r="AE39">
        <v>17</v>
      </c>
      <c r="AG39">
        <v>7</v>
      </c>
      <c r="AK39">
        <v>5.0999999999999996</v>
      </c>
      <c r="AM39">
        <v>2</v>
      </c>
      <c r="AO39">
        <v>70</v>
      </c>
      <c r="AQ39">
        <v>1.5</v>
      </c>
      <c r="AS39">
        <v>1.4</v>
      </c>
      <c r="AU39">
        <v>1300</v>
      </c>
      <c r="AW39">
        <v>1.7</v>
      </c>
      <c r="AY39">
        <v>155</v>
      </c>
      <c r="BA39">
        <v>15</v>
      </c>
      <c r="BC39">
        <v>19</v>
      </c>
      <c r="BG39">
        <f>BG23+2.9</f>
        <v>13.9</v>
      </c>
    </row>
    <row r="40" spans="1:59" ht="19" customHeight="1" x14ac:dyDescent="0.2">
      <c r="A40" s="38" t="s">
        <v>181</v>
      </c>
      <c r="C40" s="18"/>
      <c r="Y40">
        <v>360</v>
      </c>
      <c r="AI40">
        <v>1250</v>
      </c>
      <c r="BE40">
        <v>75</v>
      </c>
    </row>
    <row r="41" spans="1:59" ht="19" customHeight="1" x14ac:dyDescent="0.2">
      <c r="A41" s="38" t="s">
        <v>182</v>
      </c>
      <c r="C41" s="18"/>
      <c r="Y41">
        <v>310</v>
      </c>
      <c r="AI41">
        <v>700</v>
      </c>
      <c r="BE41">
        <v>90</v>
      </c>
    </row>
    <row r="42" spans="1:59" ht="19" customHeight="1" x14ac:dyDescent="0.2">
      <c r="A42" s="38" t="s">
        <v>183</v>
      </c>
      <c r="C42" s="18"/>
      <c r="Y42">
        <v>320</v>
      </c>
      <c r="AI42">
        <v>700</v>
      </c>
    </row>
    <row r="43" spans="1:59" ht="17" x14ac:dyDescent="0.2">
      <c r="A43" s="34" t="s">
        <v>171</v>
      </c>
      <c r="C43" s="18"/>
      <c r="G43">
        <v>1000</v>
      </c>
    </row>
    <row r="44" spans="1:59" ht="17" x14ac:dyDescent="0.2">
      <c r="A44" s="39" t="s">
        <v>184</v>
      </c>
      <c r="C44" s="18"/>
      <c r="G44">
        <v>950</v>
      </c>
    </row>
    <row r="45" spans="1:59" ht="17" x14ac:dyDescent="0.2">
      <c r="A45" s="36" t="s">
        <v>187</v>
      </c>
    </row>
    <row r="46" spans="1:59" ht="51" customHeight="1" x14ac:dyDescent="0.2">
      <c r="A46" s="39" t="s">
        <v>188</v>
      </c>
      <c r="W46">
        <v>16</v>
      </c>
    </row>
    <row r="47" spans="1:59" ht="64" customHeight="1" x14ac:dyDescent="0.2">
      <c r="A47" s="39" t="s">
        <v>189</v>
      </c>
      <c r="W47">
        <v>11</v>
      </c>
    </row>
    <row r="49" spans="1:1" x14ac:dyDescent="0.2">
      <c r="A49" t="s">
        <v>131</v>
      </c>
    </row>
    <row r="50" spans="1:1" x14ac:dyDescent="0.2">
      <c r="A50" t="s">
        <v>132</v>
      </c>
    </row>
    <row r="51" spans="1:1" x14ac:dyDescent="0.2">
      <c r="A51" t="s">
        <v>190</v>
      </c>
    </row>
    <row r="52" spans="1:1" x14ac:dyDescent="0.2">
      <c r="A52" t="s">
        <v>191</v>
      </c>
    </row>
    <row r="53" spans="1:1" x14ac:dyDescent="0.2">
      <c r="A53"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5882C-E14F-224C-B421-FD9D3BCC69E9}">
  <dimension ref="A1:Q97"/>
  <sheetViews>
    <sheetView zoomScale="90" zoomScaleNormal="90" workbookViewId="0">
      <pane xSplit="5" ySplit="4" topLeftCell="F5" activePane="bottomRight" state="frozen"/>
      <selection pane="topRight" activeCell="I1" sqref="I1"/>
      <selection pane="bottomLeft" activeCell="A5" sqref="A5"/>
      <selection pane="bottomRight" activeCell="B101" sqref="B101"/>
    </sheetView>
  </sheetViews>
  <sheetFormatPr baseColWidth="10" defaultRowHeight="16" x14ac:dyDescent="0.2"/>
  <cols>
    <col min="1" max="1" width="14.6640625" customWidth="1"/>
    <col min="2" max="2" width="11.6640625" bestFit="1" customWidth="1"/>
    <col min="5" max="5" width="0" hidden="1" customWidth="1"/>
    <col min="6" max="6" width="10.83203125" style="5"/>
    <col min="8" max="8" width="10.83203125" style="5"/>
    <col min="10" max="10" width="10.83203125" style="5"/>
    <col min="12" max="12" width="10.83203125" style="5"/>
    <col min="14" max="14" width="10.83203125" style="5"/>
    <col min="16" max="16" width="10.83203125" style="5"/>
  </cols>
  <sheetData>
    <row r="1" spans="1:17" ht="17" x14ac:dyDescent="0.2">
      <c r="A1" s="4" t="s">
        <v>22</v>
      </c>
      <c r="B1" t="s">
        <v>23</v>
      </c>
      <c r="F1" s="5" t="s">
        <v>23</v>
      </c>
      <c r="H1" s="5" t="s">
        <v>24</v>
      </c>
      <c r="J1" s="5" t="s">
        <v>23</v>
      </c>
      <c r="L1" s="5" t="s">
        <v>23</v>
      </c>
      <c r="N1" s="5" t="s">
        <v>23</v>
      </c>
      <c r="P1" s="5" t="s">
        <v>23</v>
      </c>
    </row>
    <row r="2" spans="1:17" s="11" customFormat="1" ht="16" customHeight="1" x14ac:dyDescent="0.2">
      <c r="A2" s="6"/>
      <c r="B2" s="42" t="s">
        <v>25</v>
      </c>
      <c r="C2" s="42"/>
      <c r="D2" s="42"/>
      <c r="E2" s="7"/>
      <c r="F2" s="8" t="s">
        <v>26</v>
      </c>
      <c r="G2" s="9" t="s">
        <v>27</v>
      </c>
      <c r="H2" s="10" t="s">
        <v>28</v>
      </c>
      <c r="I2" s="9" t="s">
        <v>29</v>
      </c>
      <c r="J2" s="10" t="s">
        <v>30</v>
      </c>
      <c r="K2" s="9" t="s">
        <v>27</v>
      </c>
      <c r="L2" s="10" t="s">
        <v>31</v>
      </c>
      <c r="M2" s="9" t="s">
        <v>16</v>
      </c>
      <c r="N2" s="10" t="s">
        <v>32</v>
      </c>
      <c r="O2" s="9" t="s">
        <v>16</v>
      </c>
      <c r="P2" s="10" t="s">
        <v>33</v>
      </c>
      <c r="Q2" s="9" t="s">
        <v>16</v>
      </c>
    </row>
    <row r="3" spans="1:17" ht="16" customHeight="1" x14ac:dyDescent="0.2">
      <c r="A3" s="6" t="s">
        <v>34</v>
      </c>
      <c r="B3" s="43" t="s">
        <v>35</v>
      </c>
      <c r="C3" s="43"/>
      <c r="D3" s="43"/>
      <c r="E3" s="12"/>
      <c r="F3" s="13" t="s">
        <v>36</v>
      </c>
      <c r="G3" s="12"/>
      <c r="H3" s="13" t="s">
        <v>37</v>
      </c>
      <c r="I3" s="12"/>
      <c r="J3" s="13" t="s">
        <v>38</v>
      </c>
      <c r="K3" s="12"/>
      <c r="L3" s="13" t="s">
        <v>39</v>
      </c>
      <c r="M3" s="12"/>
      <c r="N3" s="13" t="s">
        <v>40</v>
      </c>
      <c r="O3" s="12"/>
      <c r="P3" s="13" t="s">
        <v>41</v>
      </c>
      <c r="Q3" s="12"/>
    </row>
    <row r="4" spans="1:17" ht="17" customHeight="1" x14ac:dyDescent="0.2">
      <c r="A4" s="14"/>
      <c r="B4" s="15" t="s">
        <v>42</v>
      </c>
      <c r="C4" s="15" t="s">
        <v>43</v>
      </c>
      <c r="D4" s="15" t="s">
        <v>44</v>
      </c>
      <c r="E4" s="15"/>
      <c r="F4" s="16" t="s">
        <v>42</v>
      </c>
      <c r="G4" s="15" t="s">
        <v>43</v>
      </c>
      <c r="H4" s="16" t="s">
        <v>42</v>
      </c>
      <c r="I4" s="15" t="s">
        <v>43</v>
      </c>
      <c r="J4" s="16" t="s">
        <v>42</v>
      </c>
      <c r="K4" s="15" t="s">
        <v>43</v>
      </c>
      <c r="L4" s="16" t="s">
        <v>42</v>
      </c>
      <c r="M4" s="15" t="s">
        <v>43</v>
      </c>
      <c r="N4" s="16" t="s">
        <v>42</v>
      </c>
      <c r="O4" s="15" t="s">
        <v>43</v>
      </c>
      <c r="P4" s="16" t="s">
        <v>42</v>
      </c>
      <c r="Q4" s="15" t="s">
        <v>43</v>
      </c>
    </row>
    <row r="5" spans="1:17" x14ac:dyDescent="0.2">
      <c r="A5" s="17" t="s">
        <v>45</v>
      </c>
      <c r="B5" s="18">
        <v>692.60700000000008</v>
      </c>
      <c r="C5" s="18">
        <v>620.95800000000008</v>
      </c>
      <c r="D5" s="18">
        <f>AVERAGE(B5:C5)</f>
        <v>656.78250000000003</v>
      </c>
      <c r="E5" s="18">
        <v>0.5</v>
      </c>
      <c r="F5" s="19">
        <v>280</v>
      </c>
      <c r="G5" s="11">
        <v>280</v>
      </c>
      <c r="H5" s="19">
        <v>0.5</v>
      </c>
      <c r="I5" s="11">
        <v>0.5</v>
      </c>
      <c r="J5" s="19">
        <v>80</v>
      </c>
      <c r="K5" s="11">
        <v>80</v>
      </c>
      <c r="L5" s="5">
        <v>11</v>
      </c>
      <c r="M5">
        <v>11</v>
      </c>
      <c r="N5" s="5">
        <v>250</v>
      </c>
      <c r="O5">
        <v>250</v>
      </c>
      <c r="P5" s="5">
        <v>2.9</v>
      </c>
      <c r="Q5">
        <v>2.9</v>
      </c>
    </row>
    <row r="6" spans="1:17" ht="17" x14ac:dyDescent="0.2">
      <c r="A6" s="20" t="s">
        <v>46</v>
      </c>
      <c r="B6" s="18">
        <v>788.13900000000001</v>
      </c>
      <c r="C6" s="18">
        <v>716.49</v>
      </c>
      <c r="D6" s="18">
        <f t="shared" ref="D6:D69" si="0">AVERAGE(B6:C6)</f>
        <v>752.31449999999995</v>
      </c>
      <c r="E6" s="18">
        <v>1</v>
      </c>
      <c r="F6" s="5">
        <v>450</v>
      </c>
      <c r="G6">
        <v>450</v>
      </c>
      <c r="H6" s="5">
        <v>0.9</v>
      </c>
      <c r="I6">
        <v>0.9</v>
      </c>
      <c r="J6" s="5">
        <v>120</v>
      </c>
      <c r="K6">
        <v>120</v>
      </c>
      <c r="L6" s="5">
        <v>7</v>
      </c>
      <c r="M6">
        <v>7</v>
      </c>
      <c r="N6" s="5">
        <v>250</v>
      </c>
      <c r="O6">
        <v>250</v>
      </c>
      <c r="P6" s="5">
        <v>4.3</v>
      </c>
      <c r="Q6">
        <v>4.3</v>
      </c>
    </row>
    <row r="7" spans="1:17" ht="17" x14ac:dyDescent="0.2">
      <c r="A7" s="20" t="s">
        <v>47</v>
      </c>
      <c r="B7" s="18">
        <v>1026.9690000000001</v>
      </c>
      <c r="C7" s="18">
        <v>955.32</v>
      </c>
      <c r="D7" s="18">
        <f t="shared" si="0"/>
        <v>991.14450000000011</v>
      </c>
      <c r="E7" s="18">
        <v>1</v>
      </c>
      <c r="F7" s="5">
        <v>450</v>
      </c>
      <c r="G7">
        <v>450</v>
      </c>
      <c r="H7" s="5">
        <v>0.9</v>
      </c>
      <c r="I7">
        <v>0.9</v>
      </c>
      <c r="J7" s="5">
        <v>120</v>
      </c>
      <c r="K7">
        <v>120</v>
      </c>
      <c r="L7" s="5">
        <v>7</v>
      </c>
      <c r="M7">
        <v>7</v>
      </c>
      <c r="N7" s="5">
        <v>250</v>
      </c>
      <c r="O7">
        <v>250</v>
      </c>
      <c r="P7" s="5">
        <v>4.3</v>
      </c>
      <c r="Q7">
        <v>4.3</v>
      </c>
    </row>
    <row r="8" spans="1:17" ht="17" x14ac:dyDescent="0.2">
      <c r="A8" s="20" t="s">
        <v>48</v>
      </c>
      <c r="B8" s="18">
        <v>1170.2670000000001</v>
      </c>
      <c r="C8" s="18">
        <v>1098.6179999999999</v>
      </c>
      <c r="D8" s="18">
        <f t="shared" si="0"/>
        <v>1134.4425000000001</v>
      </c>
      <c r="E8" s="18">
        <v>1</v>
      </c>
      <c r="F8" s="5">
        <v>450</v>
      </c>
      <c r="G8">
        <v>450</v>
      </c>
      <c r="H8" s="5">
        <v>0.9</v>
      </c>
      <c r="I8">
        <v>0.9</v>
      </c>
      <c r="J8" s="5">
        <v>120</v>
      </c>
      <c r="K8">
        <v>120</v>
      </c>
      <c r="L8" s="5">
        <v>7</v>
      </c>
      <c r="M8">
        <v>7</v>
      </c>
      <c r="N8" s="5">
        <v>250</v>
      </c>
      <c r="O8">
        <v>250</v>
      </c>
      <c r="P8" s="5">
        <v>4.3</v>
      </c>
      <c r="Q8">
        <v>4.3</v>
      </c>
    </row>
    <row r="9" spans="1:17" ht="17" x14ac:dyDescent="0.2">
      <c r="A9" s="20" t="s">
        <v>49</v>
      </c>
      <c r="B9" s="18">
        <v>1432.98</v>
      </c>
      <c r="C9" s="18">
        <v>1337.4480000000001</v>
      </c>
      <c r="D9" s="18">
        <f t="shared" si="0"/>
        <v>1385.2139999999999</v>
      </c>
      <c r="E9" s="18">
        <v>1</v>
      </c>
      <c r="F9" s="5">
        <v>800</v>
      </c>
      <c r="G9">
        <v>800</v>
      </c>
      <c r="H9" s="5">
        <v>1.2</v>
      </c>
      <c r="I9">
        <v>1.2</v>
      </c>
      <c r="J9" s="5">
        <v>140</v>
      </c>
      <c r="K9">
        <v>140</v>
      </c>
      <c r="L9" s="5">
        <v>7</v>
      </c>
      <c r="M9">
        <v>7</v>
      </c>
      <c r="N9" s="5">
        <v>300</v>
      </c>
      <c r="O9">
        <v>300</v>
      </c>
      <c r="P9" s="5">
        <v>5.5</v>
      </c>
      <c r="Q9">
        <v>5.5</v>
      </c>
    </row>
    <row r="10" spans="1:17" ht="17" x14ac:dyDescent="0.2">
      <c r="A10" s="20" t="s">
        <v>50</v>
      </c>
      <c r="B10" s="18">
        <v>1528.5120000000002</v>
      </c>
      <c r="C10" s="18">
        <v>1409.0970000000002</v>
      </c>
      <c r="D10" s="18">
        <f t="shared" si="0"/>
        <v>1468.8045000000002</v>
      </c>
      <c r="E10" s="18">
        <v>1</v>
      </c>
      <c r="F10" s="5">
        <v>800</v>
      </c>
      <c r="G10">
        <v>800</v>
      </c>
      <c r="H10" s="5">
        <v>1.2</v>
      </c>
      <c r="I10">
        <v>1.2</v>
      </c>
      <c r="J10" s="5">
        <v>140</v>
      </c>
      <c r="K10">
        <v>140</v>
      </c>
      <c r="L10" s="5">
        <v>7</v>
      </c>
      <c r="M10">
        <v>7</v>
      </c>
      <c r="N10" s="5">
        <v>300</v>
      </c>
      <c r="O10">
        <v>300</v>
      </c>
      <c r="P10" s="5">
        <v>5.5</v>
      </c>
      <c r="Q10">
        <v>5.5</v>
      </c>
    </row>
    <row r="11" spans="1:17" ht="17" x14ac:dyDescent="0.2">
      <c r="A11" s="20" t="s">
        <v>51</v>
      </c>
      <c r="B11" s="18">
        <v>1600.1610000000001</v>
      </c>
      <c r="C11" s="18">
        <v>1504.6290000000001</v>
      </c>
      <c r="D11" s="18">
        <f t="shared" si="0"/>
        <v>1552.395</v>
      </c>
      <c r="E11" s="18">
        <v>1</v>
      </c>
      <c r="F11" s="5">
        <v>800</v>
      </c>
      <c r="G11">
        <v>800</v>
      </c>
      <c r="H11" s="5">
        <v>1.2</v>
      </c>
      <c r="I11">
        <v>1.2</v>
      </c>
      <c r="J11" s="5">
        <v>140</v>
      </c>
      <c r="K11">
        <v>140</v>
      </c>
      <c r="L11" s="5">
        <v>7</v>
      </c>
      <c r="M11">
        <v>7</v>
      </c>
      <c r="N11" s="5">
        <v>300</v>
      </c>
      <c r="O11">
        <v>300</v>
      </c>
      <c r="P11" s="5">
        <v>5.5</v>
      </c>
      <c r="Q11">
        <v>5.5</v>
      </c>
    </row>
    <row r="12" spans="1:17" ht="17" x14ac:dyDescent="0.2">
      <c r="A12" s="20" t="s">
        <v>52</v>
      </c>
      <c r="B12" s="18">
        <v>1719.576</v>
      </c>
      <c r="C12" s="18">
        <v>1600.1610000000001</v>
      </c>
      <c r="D12" s="18">
        <f t="shared" si="0"/>
        <v>1659.8685</v>
      </c>
      <c r="E12" s="18">
        <v>1</v>
      </c>
      <c r="F12" s="5">
        <v>800</v>
      </c>
      <c r="G12">
        <v>800</v>
      </c>
      <c r="H12" s="5">
        <v>1.2</v>
      </c>
      <c r="I12">
        <v>1.2</v>
      </c>
      <c r="J12" s="5">
        <v>200</v>
      </c>
      <c r="K12">
        <v>200</v>
      </c>
      <c r="L12" s="5">
        <v>11</v>
      </c>
      <c r="M12">
        <v>11</v>
      </c>
      <c r="N12" s="5">
        <v>400</v>
      </c>
      <c r="O12">
        <v>400</v>
      </c>
      <c r="P12" s="5">
        <v>7.4</v>
      </c>
      <c r="Q12">
        <v>7.4</v>
      </c>
    </row>
    <row r="13" spans="1:17" ht="17" x14ac:dyDescent="0.2">
      <c r="A13" s="20" t="s">
        <v>53</v>
      </c>
      <c r="B13" s="18">
        <v>1815.1079999999999</v>
      </c>
      <c r="C13" s="18">
        <v>1695.693</v>
      </c>
      <c r="D13" s="18">
        <f t="shared" si="0"/>
        <v>1755.4005</v>
      </c>
      <c r="E13" s="18">
        <v>1</v>
      </c>
      <c r="F13" s="5">
        <v>800</v>
      </c>
      <c r="G13">
        <v>800</v>
      </c>
      <c r="H13" s="5">
        <v>1.2</v>
      </c>
      <c r="I13">
        <v>1.2</v>
      </c>
      <c r="J13" s="5">
        <v>200</v>
      </c>
      <c r="K13">
        <v>200</v>
      </c>
      <c r="L13" s="5">
        <v>11</v>
      </c>
      <c r="M13">
        <v>11</v>
      </c>
      <c r="N13" s="5">
        <v>400</v>
      </c>
      <c r="O13">
        <v>400</v>
      </c>
      <c r="P13" s="5">
        <v>7.4</v>
      </c>
      <c r="Q13">
        <v>7.4</v>
      </c>
    </row>
    <row r="14" spans="1:17" ht="17" x14ac:dyDescent="0.2">
      <c r="A14" s="20" t="s">
        <v>54</v>
      </c>
      <c r="B14" s="18">
        <v>1934.5229999999999</v>
      </c>
      <c r="C14" s="18">
        <v>1791.2250000000001</v>
      </c>
      <c r="D14" s="18">
        <f t="shared" si="0"/>
        <v>1862.874</v>
      </c>
      <c r="E14" s="18">
        <v>1</v>
      </c>
      <c r="F14" s="5">
        <v>800</v>
      </c>
      <c r="G14">
        <v>800</v>
      </c>
      <c r="H14" s="5">
        <v>1.8</v>
      </c>
      <c r="I14">
        <v>1.8</v>
      </c>
      <c r="J14" s="5">
        <v>200</v>
      </c>
      <c r="K14">
        <v>200</v>
      </c>
      <c r="L14" s="5">
        <v>11</v>
      </c>
      <c r="M14">
        <v>11</v>
      </c>
      <c r="N14" s="5">
        <v>400</v>
      </c>
      <c r="O14">
        <v>400</v>
      </c>
      <c r="P14" s="5">
        <v>7.4</v>
      </c>
      <c r="Q14">
        <v>7.4</v>
      </c>
    </row>
    <row r="15" spans="1:17" ht="17" x14ac:dyDescent="0.2">
      <c r="A15" s="20" t="s">
        <v>55</v>
      </c>
      <c r="B15" s="18">
        <v>1934.5229999999999</v>
      </c>
      <c r="C15" s="18">
        <v>1815.1079999999999</v>
      </c>
      <c r="D15" s="18">
        <f t="shared" si="0"/>
        <v>1874.8154999999999</v>
      </c>
      <c r="E15" s="18">
        <v>1</v>
      </c>
      <c r="F15" s="5">
        <v>800</v>
      </c>
      <c r="G15">
        <v>800</v>
      </c>
      <c r="H15" s="5">
        <v>1.8</v>
      </c>
      <c r="I15">
        <v>1.8</v>
      </c>
      <c r="J15" s="5">
        <v>200</v>
      </c>
      <c r="K15">
        <v>200</v>
      </c>
      <c r="L15" s="5">
        <v>11</v>
      </c>
      <c r="M15">
        <v>11</v>
      </c>
      <c r="N15" s="5">
        <v>400</v>
      </c>
      <c r="O15">
        <v>400</v>
      </c>
      <c r="P15" s="5">
        <v>7.4</v>
      </c>
      <c r="Q15">
        <v>7.4</v>
      </c>
    </row>
    <row r="16" spans="1:17" ht="17" x14ac:dyDescent="0.2">
      <c r="A16" s="20" t="s">
        <v>56</v>
      </c>
      <c r="B16" s="18">
        <v>2030.0550000000001</v>
      </c>
      <c r="C16" s="18">
        <v>1910.64</v>
      </c>
      <c r="D16" s="18">
        <f t="shared" si="0"/>
        <v>1970.3475000000001</v>
      </c>
      <c r="E16" s="18">
        <v>1</v>
      </c>
      <c r="F16" s="5">
        <v>1150</v>
      </c>
      <c r="G16">
        <v>1150</v>
      </c>
      <c r="H16" s="5">
        <v>1.8</v>
      </c>
      <c r="I16">
        <v>1.8</v>
      </c>
      <c r="J16" s="5">
        <v>270</v>
      </c>
      <c r="K16">
        <v>270</v>
      </c>
      <c r="L16" s="5">
        <v>11</v>
      </c>
      <c r="M16">
        <v>11</v>
      </c>
      <c r="N16" s="5">
        <v>600</v>
      </c>
      <c r="O16">
        <v>600</v>
      </c>
      <c r="P16" s="5">
        <v>10.7</v>
      </c>
      <c r="Q16">
        <v>10.7</v>
      </c>
    </row>
    <row r="17" spans="1:17" ht="17" x14ac:dyDescent="0.2">
      <c r="A17" s="20" t="s">
        <v>57</v>
      </c>
      <c r="B17" s="18">
        <v>2173.3530000000001</v>
      </c>
      <c r="C17" s="18">
        <v>2006.1720000000003</v>
      </c>
      <c r="D17" s="18">
        <f t="shared" si="0"/>
        <v>2089.7625000000003</v>
      </c>
      <c r="E17" s="18">
        <v>1</v>
      </c>
      <c r="F17" s="5">
        <v>1150</v>
      </c>
      <c r="G17">
        <v>1150</v>
      </c>
      <c r="H17" s="5">
        <v>1.8</v>
      </c>
      <c r="I17">
        <v>1.8</v>
      </c>
      <c r="J17" s="5">
        <v>270</v>
      </c>
      <c r="K17">
        <v>270</v>
      </c>
      <c r="L17" s="5">
        <v>11</v>
      </c>
      <c r="M17">
        <v>13</v>
      </c>
      <c r="N17" s="5">
        <v>600</v>
      </c>
      <c r="O17">
        <v>600</v>
      </c>
      <c r="P17" s="5">
        <v>10.7</v>
      </c>
      <c r="Q17">
        <v>10.7</v>
      </c>
    </row>
    <row r="18" spans="1:17" ht="17" x14ac:dyDescent="0.2">
      <c r="A18" s="20" t="s">
        <v>58</v>
      </c>
      <c r="B18" s="18">
        <v>2340.5340000000001</v>
      </c>
      <c r="C18" s="18">
        <v>2101.7040000000002</v>
      </c>
      <c r="D18" s="18">
        <f t="shared" si="0"/>
        <v>2221.1190000000001</v>
      </c>
      <c r="E18" s="18">
        <v>1</v>
      </c>
      <c r="F18" s="5">
        <v>1150</v>
      </c>
      <c r="G18">
        <v>1150</v>
      </c>
      <c r="H18" s="5">
        <v>1.8</v>
      </c>
      <c r="I18">
        <v>1.8</v>
      </c>
      <c r="J18" s="5">
        <v>270</v>
      </c>
      <c r="K18">
        <v>270</v>
      </c>
      <c r="L18" s="5">
        <v>11</v>
      </c>
      <c r="M18">
        <v>13</v>
      </c>
      <c r="N18" s="5">
        <v>600</v>
      </c>
      <c r="O18">
        <v>600</v>
      </c>
      <c r="P18" s="5">
        <v>10.7</v>
      </c>
      <c r="Q18">
        <v>10.7</v>
      </c>
    </row>
    <row r="19" spans="1:17" ht="17" x14ac:dyDescent="0.2">
      <c r="A19" s="20" t="s">
        <v>59</v>
      </c>
      <c r="B19" s="18">
        <v>2507.7150000000001</v>
      </c>
      <c r="C19" s="18">
        <v>2173.3530000000001</v>
      </c>
      <c r="D19" s="18">
        <f t="shared" si="0"/>
        <v>2340.5340000000001</v>
      </c>
      <c r="E19" s="18">
        <v>1</v>
      </c>
      <c r="F19" s="5">
        <v>1150</v>
      </c>
      <c r="G19">
        <v>1150</v>
      </c>
      <c r="H19" s="5">
        <v>2.4</v>
      </c>
      <c r="I19">
        <v>2.4</v>
      </c>
      <c r="J19" s="5">
        <v>270</v>
      </c>
      <c r="K19">
        <v>270</v>
      </c>
      <c r="L19" s="5">
        <v>11</v>
      </c>
      <c r="M19">
        <v>13</v>
      </c>
      <c r="N19" s="5">
        <v>600</v>
      </c>
      <c r="O19">
        <v>600</v>
      </c>
      <c r="P19" s="5">
        <v>10.7</v>
      </c>
      <c r="Q19">
        <v>10.7</v>
      </c>
    </row>
    <row r="20" spans="1:17" ht="17" x14ac:dyDescent="0.2">
      <c r="A20" s="20" t="s">
        <v>60</v>
      </c>
      <c r="B20" s="18">
        <v>2698.7790000000005</v>
      </c>
      <c r="C20" s="18">
        <v>2221.1190000000001</v>
      </c>
      <c r="D20" s="18">
        <f t="shared" si="0"/>
        <v>2459.9490000000005</v>
      </c>
      <c r="E20" s="18">
        <v>1</v>
      </c>
      <c r="F20" s="5">
        <v>1150</v>
      </c>
      <c r="G20">
        <v>1150</v>
      </c>
      <c r="H20" s="5">
        <v>2.4</v>
      </c>
      <c r="I20">
        <v>2.4</v>
      </c>
      <c r="J20" s="5">
        <v>330</v>
      </c>
      <c r="K20">
        <v>330</v>
      </c>
      <c r="L20" s="5">
        <v>11</v>
      </c>
      <c r="M20">
        <v>13</v>
      </c>
      <c r="N20" s="5">
        <v>750</v>
      </c>
      <c r="O20">
        <v>650</v>
      </c>
      <c r="P20" s="5">
        <v>14.2</v>
      </c>
      <c r="Q20">
        <v>11.9</v>
      </c>
    </row>
    <row r="21" spans="1:17" ht="17" x14ac:dyDescent="0.2">
      <c r="A21" s="20" t="s">
        <v>61</v>
      </c>
      <c r="B21" s="18">
        <v>2842.0770000000002</v>
      </c>
      <c r="C21" s="18">
        <v>2268.8850000000002</v>
      </c>
      <c r="D21" s="18">
        <f t="shared" si="0"/>
        <v>2555.4810000000002</v>
      </c>
      <c r="E21" s="18">
        <v>1</v>
      </c>
      <c r="F21" s="5">
        <v>1150</v>
      </c>
      <c r="G21">
        <v>1150</v>
      </c>
      <c r="H21" s="5">
        <v>2.4</v>
      </c>
      <c r="I21">
        <v>2.4</v>
      </c>
      <c r="J21" s="5">
        <v>330</v>
      </c>
      <c r="K21">
        <v>330</v>
      </c>
      <c r="L21" s="5">
        <v>11</v>
      </c>
      <c r="M21">
        <v>13</v>
      </c>
      <c r="N21" s="5">
        <v>750</v>
      </c>
      <c r="O21">
        <v>650</v>
      </c>
      <c r="P21" s="5">
        <v>14.2</v>
      </c>
      <c r="Q21">
        <v>11.9</v>
      </c>
    </row>
    <row r="22" spans="1:17" ht="17" x14ac:dyDescent="0.2">
      <c r="A22" s="20" t="s">
        <v>62</v>
      </c>
      <c r="B22" s="18">
        <v>2937.6090000000004</v>
      </c>
      <c r="C22" s="18">
        <v>2268.8850000000002</v>
      </c>
      <c r="D22" s="18">
        <f t="shared" si="0"/>
        <v>2603.2470000000003</v>
      </c>
      <c r="E22" s="18">
        <v>1</v>
      </c>
      <c r="F22" s="5">
        <v>1150</v>
      </c>
      <c r="G22">
        <v>1150</v>
      </c>
      <c r="H22" s="5">
        <v>2.4</v>
      </c>
      <c r="I22">
        <v>2.4</v>
      </c>
      <c r="J22" s="5">
        <v>330</v>
      </c>
      <c r="K22">
        <v>330</v>
      </c>
      <c r="L22" s="5">
        <v>11</v>
      </c>
      <c r="M22">
        <v>13</v>
      </c>
      <c r="N22" s="5">
        <v>750</v>
      </c>
      <c r="O22">
        <v>650</v>
      </c>
      <c r="P22" s="5">
        <v>14.2</v>
      </c>
      <c r="Q22">
        <v>11.9</v>
      </c>
    </row>
    <row r="23" spans="1:17" ht="17" x14ac:dyDescent="0.2">
      <c r="A23" s="20" t="s">
        <v>63</v>
      </c>
      <c r="B23" s="18">
        <v>2674.8960000000002</v>
      </c>
      <c r="C23" s="18">
        <v>2149.4700000000003</v>
      </c>
      <c r="D23" s="18">
        <f t="shared" si="0"/>
        <v>2412.183</v>
      </c>
      <c r="E23" s="18">
        <v>1</v>
      </c>
      <c r="F23" s="5">
        <v>1000</v>
      </c>
      <c r="G23">
        <v>1000</v>
      </c>
      <c r="H23" s="5">
        <v>2.4</v>
      </c>
      <c r="I23">
        <v>2.4</v>
      </c>
      <c r="J23" s="5">
        <v>330</v>
      </c>
      <c r="K23">
        <v>330</v>
      </c>
      <c r="L23" s="5">
        <v>11</v>
      </c>
      <c r="M23">
        <v>16</v>
      </c>
      <c r="N23" s="5">
        <v>750</v>
      </c>
      <c r="O23">
        <v>650</v>
      </c>
      <c r="P23" s="5">
        <v>14</v>
      </c>
      <c r="Q23">
        <v>11</v>
      </c>
    </row>
    <row r="24" spans="1:17" ht="17" x14ac:dyDescent="0.2">
      <c r="A24" s="20" t="s">
        <v>64</v>
      </c>
      <c r="B24" s="18">
        <v>2674.8960000000002</v>
      </c>
      <c r="C24" s="18">
        <v>2149.4700000000003</v>
      </c>
      <c r="D24" s="18">
        <f t="shared" si="0"/>
        <v>2412.183</v>
      </c>
      <c r="E24" s="18">
        <v>1</v>
      </c>
      <c r="F24" s="5">
        <v>1000</v>
      </c>
      <c r="G24">
        <v>1000</v>
      </c>
      <c r="H24" s="5">
        <v>2.4</v>
      </c>
      <c r="I24">
        <v>2.4</v>
      </c>
      <c r="J24" s="5">
        <v>330</v>
      </c>
      <c r="K24">
        <v>330</v>
      </c>
      <c r="L24" s="5">
        <v>11</v>
      </c>
      <c r="M24">
        <v>16</v>
      </c>
      <c r="N24" s="5">
        <v>750</v>
      </c>
      <c r="O24">
        <v>650</v>
      </c>
      <c r="P24" s="5">
        <v>14</v>
      </c>
      <c r="Q24">
        <v>11</v>
      </c>
    </row>
    <row r="25" spans="1:17" ht="17" x14ac:dyDescent="0.2">
      <c r="A25" s="20" t="s">
        <v>65</v>
      </c>
      <c r="B25" s="18">
        <v>2674.8960000000002</v>
      </c>
      <c r="C25" s="18">
        <v>2149.4700000000003</v>
      </c>
      <c r="D25" s="18">
        <f t="shared" si="0"/>
        <v>2412.183</v>
      </c>
      <c r="E25" s="18">
        <v>1</v>
      </c>
      <c r="F25" s="5">
        <v>1000</v>
      </c>
      <c r="G25">
        <v>1000</v>
      </c>
      <c r="H25" s="5">
        <v>2.4</v>
      </c>
      <c r="I25">
        <v>2.4</v>
      </c>
      <c r="J25" s="5">
        <v>330</v>
      </c>
      <c r="K25">
        <v>330</v>
      </c>
      <c r="L25" s="5">
        <v>11</v>
      </c>
      <c r="M25">
        <v>16</v>
      </c>
      <c r="N25" s="5">
        <v>750</v>
      </c>
      <c r="O25">
        <v>650</v>
      </c>
      <c r="P25" s="5">
        <v>14</v>
      </c>
      <c r="Q25">
        <v>11</v>
      </c>
    </row>
    <row r="26" spans="1:17" ht="17" x14ac:dyDescent="0.2">
      <c r="A26" s="20" t="s">
        <v>66</v>
      </c>
      <c r="B26" s="18">
        <v>2674.8960000000002</v>
      </c>
      <c r="C26" s="18">
        <v>2149.4700000000003</v>
      </c>
      <c r="D26" s="18">
        <f t="shared" si="0"/>
        <v>2412.183</v>
      </c>
      <c r="E26" s="18">
        <v>1</v>
      </c>
      <c r="F26" s="5">
        <v>1000</v>
      </c>
      <c r="G26">
        <v>1000</v>
      </c>
      <c r="H26" s="5">
        <v>2.4</v>
      </c>
      <c r="I26">
        <v>2.4</v>
      </c>
      <c r="J26" s="5">
        <v>330</v>
      </c>
      <c r="K26">
        <v>330</v>
      </c>
      <c r="L26" s="5">
        <v>11</v>
      </c>
      <c r="M26">
        <v>16</v>
      </c>
      <c r="N26" s="5">
        <v>750</v>
      </c>
      <c r="O26">
        <v>650</v>
      </c>
      <c r="P26" s="5">
        <v>14</v>
      </c>
      <c r="Q26">
        <v>11</v>
      </c>
    </row>
    <row r="27" spans="1:17" ht="17" x14ac:dyDescent="0.2">
      <c r="A27" s="20" t="s">
        <v>67</v>
      </c>
      <c r="B27" s="18">
        <v>2674.8960000000002</v>
      </c>
      <c r="C27" s="18">
        <v>2149.4700000000003</v>
      </c>
      <c r="D27" s="18">
        <f t="shared" si="0"/>
        <v>2412.183</v>
      </c>
      <c r="E27" s="18">
        <v>1</v>
      </c>
      <c r="F27" s="5">
        <v>1000</v>
      </c>
      <c r="G27">
        <v>1000</v>
      </c>
      <c r="H27" s="5">
        <v>2.4</v>
      </c>
      <c r="I27">
        <v>2.4</v>
      </c>
      <c r="J27" s="5">
        <v>330</v>
      </c>
      <c r="K27">
        <v>330</v>
      </c>
      <c r="L27" s="5">
        <v>11</v>
      </c>
      <c r="M27">
        <v>16</v>
      </c>
      <c r="N27" s="5">
        <v>750</v>
      </c>
      <c r="O27">
        <v>650</v>
      </c>
      <c r="P27" s="5">
        <v>14</v>
      </c>
      <c r="Q27">
        <v>11</v>
      </c>
    </row>
    <row r="28" spans="1:17" ht="17" x14ac:dyDescent="0.2">
      <c r="A28" s="20" t="s">
        <v>68</v>
      </c>
      <c r="B28" s="18">
        <v>2674.8960000000002</v>
      </c>
      <c r="C28" s="18">
        <v>2149.4700000000003</v>
      </c>
      <c r="D28" s="18">
        <f t="shared" si="0"/>
        <v>2412.183</v>
      </c>
      <c r="E28" s="18">
        <v>1</v>
      </c>
      <c r="F28" s="5">
        <v>1000</v>
      </c>
      <c r="G28">
        <v>1000</v>
      </c>
      <c r="H28" s="5">
        <v>2.4</v>
      </c>
      <c r="I28">
        <v>2.4</v>
      </c>
      <c r="J28" s="5">
        <v>330</v>
      </c>
      <c r="K28">
        <v>330</v>
      </c>
      <c r="L28" s="5">
        <v>11</v>
      </c>
      <c r="M28">
        <v>16</v>
      </c>
      <c r="N28" s="5">
        <v>750</v>
      </c>
      <c r="O28">
        <v>650</v>
      </c>
      <c r="P28" s="5">
        <v>14</v>
      </c>
      <c r="Q28">
        <v>11</v>
      </c>
    </row>
    <row r="29" spans="1:17" ht="17" x14ac:dyDescent="0.2">
      <c r="A29" s="20" t="s">
        <v>69</v>
      </c>
      <c r="B29" s="18">
        <v>2674.8960000000002</v>
      </c>
      <c r="C29" s="18">
        <v>2149.4700000000003</v>
      </c>
      <c r="D29" s="18">
        <f t="shared" si="0"/>
        <v>2412.183</v>
      </c>
      <c r="E29" s="18">
        <v>1</v>
      </c>
      <c r="F29" s="5">
        <v>1000</v>
      </c>
      <c r="G29">
        <v>1000</v>
      </c>
      <c r="H29" s="5">
        <v>2.4</v>
      </c>
      <c r="I29">
        <v>2.4</v>
      </c>
      <c r="J29" s="5">
        <v>330</v>
      </c>
      <c r="K29">
        <v>330</v>
      </c>
      <c r="L29" s="5">
        <v>11</v>
      </c>
      <c r="M29">
        <v>16</v>
      </c>
      <c r="N29" s="5">
        <v>750</v>
      </c>
      <c r="O29">
        <v>650</v>
      </c>
      <c r="P29" s="5">
        <v>14</v>
      </c>
      <c r="Q29">
        <v>11</v>
      </c>
    </row>
    <row r="30" spans="1:17" ht="17" x14ac:dyDescent="0.2">
      <c r="A30" s="20" t="s">
        <v>70</v>
      </c>
      <c r="B30" s="18">
        <v>2674.8960000000002</v>
      </c>
      <c r="C30" s="18">
        <v>2149.4700000000003</v>
      </c>
      <c r="D30" s="18">
        <f t="shared" si="0"/>
        <v>2412.183</v>
      </c>
      <c r="E30" s="18">
        <v>1</v>
      </c>
      <c r="F30" s="5">
        <v>950</v>
      </c>
      <c r="G30">
        <v>950</v>
      </c>
      <c r="H30" s="5">
        <v>2.4</v>
      </c>
      <c r="I30">
        <v>2.4</v>
      </c>
      <c r="J30" s="5">
        <v>330</v>
      </c>
      <c r="K30">
        <v>330</v>
      </c>
      <c r="L30" s="5">
        <v>11</v>
      </c>
      <c r="M30">
        <v>16</v>
      </c>
      <c r="N30" s="5">
        <v>750</v>
      </c>
      <c r="O30">
        <v>650</v>
      </c>
      <c r="P30" s="5">
        <v>14</v>
      </c>
      <c r="Q30">
        <v>11</v>
      </c>
    </row>
    <row r="31" spans="1:17" ht="17" x14ac:dyDescent="0.2">
      <c r="A31" s="20" t="s">
        <v>71</v>
      </c>
      <c r="B31" s="18">
        <v>2674.8960000000002</v>
      </c>
      <c r="C31" s="18">
        <v>2149.4700000000003</v>
      </c>
      <c r="D31" s="18">
        <f t="shared" si="0"/>
        <v>2412.183</v>
      </c>
      <c r="E31" s="18">
        <v>1</v>
      </c>
      <c r="F31" s="5">
        <v>950</v>
      </c>
      <c r="G31">
        <v>950</v>
      </c>
      <c r="H31" s="5">
        <v>2.4</v>
      </c>
      <c r="I31">
        <v>2.4</v>
      </c>
      <c r="J31" s="5">
        <v>330</v>
      </c>
      <c r="K31">
        <v>330</v>
      </c>
      <c r="L31" s="5">
        <v>11</v>
      </c>
      <c r="M31">
        <v>16</v>
      </c>
      <c r="N31" s="5">
        <v>750</v>
      </c>
      <c r="O31">
        <v>650</v>
      </c>
      <c r="P31" s="5">
        <v>14</v>
      </c>
      <c r="Q31">
        <v>11</v>
      </c>
    </row>
    <row r="32" spans="1:17" ht="17" x14ac:dyDescent="0.2">
      <c r="A32" s="20" t="s">
        <v>72</v>
      </c>
      <c r="B32" s="18">
        <v>2674.8960000000002</v>
      </c>
      <c r="C32" s="18">
        <v>2149.4700000000003</v>
      </c>
      <c r="D32" s="18">
        <f t="shared" si="0"/>
        <v>2412.183</v>
      </c>
      <c r="E32" s="18">
        <v>1</v>
      </c>
      <c r="F32" s="5">
        <v>950</v>
      </c>
      <c r="G32">
        <v>950</v>
      </c>
      <c r="H32" s="5">
        <v>2.4</v>
      </c>
      <c r="I32">
        <v>2.4</v>
      </c>
      <c r="J32" s="5">
        <v>330</v>
      </c>
      <c r="K32">
        <v>330</v>
      </c>
      <c r="L32" s="5">
        <v>11</v>
      </c>
      <c r="M32">
        <v>16</v>
      </c>
      <c r="N32" s="5">
        <v>750</v>
      </c>
      <c r="O32">
        <v>650</v>
      </c>
      <c r="P32" s="5">
        <v>14</v>
      </c>
      <c r="Q32">
        <v>11</v>
      </c>
    </row>
    <row r="33" spans="1:17" ht="17" x14ac:dyDescent="0.2">
      <c r="A33" s="20" t="s">
        <v>73</v>
      </c>
      <c r="B33" s="18">
        <v>2674.8960000000002</v>
      </c>
      <c r="C33" s="18">
        <v>2149.4700000000003</v>
      </c>
      <c r="D33" s="18">
        <f t="shared" si="0"/>
        <v>2412.183</v>
      </c>
      <c r="E33" s="18">
        <v>1</v>
      </c>
      <c r="F33" s="5">
        <v>950</v>
      </c>
      <c r="G33">
        <v>950</v>
      </c>
      <c r="H33" s="5">
        <v>2.4</v>
      </c>
      <c r="I33">
        <v>2.4</v>
      </c>
      <c r="J33" s="5">
        <v>330</v>
      </c>
      <c r="K33">
        <v>330</v>
      </c>
      <c r="L33" s="5">
        <v>11</v>
      </c>
      <c r="M33">
        <v>16</v>
      </c>
      <c r="N33" s="5">
        <v>750</v>
      </c>
      <c r="O33">
        <v>650</v>
      </c>
      <c r="P33" s="5">
        <v>14</v>
      </c>
      <c r="Q33">
        <v>11</v>
      </c>
    </row>
    <row r="34" spans="1:17" ht="17" x14ac:dyDescent="0.2">
      <c r="A34" s="20" t="s">
        <v>74</v>
      </c>
      <c r="B34" s="18">
        <v>2674.8960000000002</v>
      </c>
      <c r="C34" s="18">
        <v>2149.4700000000003</v>
      </c>
      <c r="D34" s="18">
        <f t="shared" si="0"/>
        <v>2412.183</v>
      </c>
      <c r="E34" s="18">
        <v>1</v>
      </c>
      <c r="F34" s="5">
        <v>950</v>
      </c>
      <c r="G34">
        <v>950</v>
      </c>
      <c r="H34" s="5">
        <v>2.4</v>
      </c>
      <c r="I34">
        <v>2.4</v>
      </c>
      <c r="J34" s="5">
        <v>330</v>
      </c>
      <c r="K34">
        <v>330</v>
      </c>
      <c r="L34" s="5">
        <v>11</v>
      </c>
      <c r="M34">
        <v>16</v>
      </c>
      <c r="N34" s="5">
        <v>750</v>
      </c>
      <c r="O34">
        <v>650</v>
      </c>
      <c r="P34" s="5">
        <v>14</v>
      </c>
      <c r="Q34">
        <v>11</v>
      </c>
    </row>
    <row r="35" spans="1:17" ht="17" x14ac:dyDescent="0.2">
      <c r="A35" s="20" t="s">
        <v>75</v>
      </c>
      <c r="B35" s="18">
        <v>2579.3640000000005</v>
      </c>
      <c r="C35" s="18">
        <v>2077.8209999999999</v>
      </c>
      <c r="D35" s="18">
        <f t="shared" si="0"/>
        <v>2328.5925000000002</v>
      </c>
      <c r="E35" s="18">
        <v>1</v>
      </c>
      <c r="F35" s="5">
        <v>950</v>
      </c>
      <c r="G35">
        <v>950</v>
      </c>
      <c r="H35" s="5">
        <v>2.4</v>
      </c>
      <c r="I35">
        <v>2.4</v>
      </c>
      <c r="J35" s="5">
        <v>330</v>
      </c>
      <c r="K35">
        <v>330</v>
      </c>
      <c r="L35" s="5">
        <v>11</v>
      </c>
      <c r="M35">
        <v>16</v>
      </c>
      <c r="N35" s="5">
        <v>750</v>
      </c>
      <c r="O35">
        <v>650</v>
      </c>
      <c r="P35" s="5">
        <v>14</v>
      </c>
      <c r="Q35">
        <v>11</v>
      </c>
    </row>
    <row r="36" spans="1:17" ht="17" x14ac:dyDescent="0.2">
      <c r="A36" s="20" t="s">
        <v>76</v>
      </c>
      <c r="B36" s="18">
        <v>2579.3640000000005</v>
      </c>
      <c r="C36" s="18">
        <v>2077.8209999999999</v>
      </c>
      <c r="D36" s="18">
        <f t="shared" si="0"/>
        <v>2328.5925000000002</v>
      </c>
      <c r="E36" s="18">
        <v>1</v>
      </c>
      <c r="F36" s="5">
        <v>950</v>
      </c>
      <c r="G36">
        <v>950</v>
      </c>
      <c r="H36" s="5">
        <v>2.4</v>
      </c>
      <c r="I36">
        <v>2.4</v>
      </c>
      <c r="J36" s="5">
        <v>330</v>
      </c>
      <c r="K36">
        <v>330</v>
      </c>
      <c r="L36" s="5">
        <v>11</v>
      </c>
      <c r="M36">
        <v>16</v>
      </c>
      <c r="N36" s="5">
        <v>750</v>
      </c>
      <c r="O36">
        <v>650</v>
      </c>
      <c r="P36" s="5">
        <v>14</v>
      </c>
      <c r="Q36">
        <v>11</v>
      </c>
    </row>
    <row r="37" spans="1:17" ht="17" x14ac:dyDescent="0.2">
      <c r="A37" s="20" t="s">
        <v>77</v>
      </c>
      <c r="B37" s="18">
        <v>2579.3640000000005</v>
      </c>
      <c r="C37" s="18">
        <v>2077.8209999999999</v>
      </c>
      <c r="D37" s="18">
        <f t="shared" si="0"/>
        <v>2328.5925000000002</v>
      </c>
      <c r="E37" s="18">
        <v>1</v>
      </c>
      <c r="F37" s="5">
        <v>950</v>
      </c>
      <c r="G37">
        <v>950</v>
      </c>
      <c r="H37" s="5">
        <v>2.4</v>
      </c>
      <c r="I37">
        <v>2.4</v>
      </c>
      <c r="J37" s="5">
        <v>330</v>
      </c>
      <c r="K37">
        <v>330</v>
      </c>
      <c r="L37" s="5">
        <v>11</v>
      </c>
      <c r="M37">
        <v>16</v>
      </c>
      <c r="N37" s="5">
        <v>750</v>
      </c>
      <c r="O37">
        <v>650</v>
      </c>
      <c r="P37" s="5">
        <v>14</v>
      </c>
      <c r="Q37">
        <v>11</v>
      </c>
    </row>
    <row r="38" spans="1:17" ht="17" x14ac:dyDescent="0.2">
      <c r="A38" s="20" t="s">
        <v>78</v>
      </c>
      <c r="B38" s="18">
        <v>2579.3640000000005</v>
      </c>
      <c r="C38" s="18">
        <v>2077.8209999999999</v>
      </c>
      <c r="D38" s="18">
        <f t="shared" si="0"/>
        <v>2328.5925000000002</v>
      </c>
      <c r="E38" s="18">
        <v>1</v>
      </c>
      <c r="F38" s="5">
        <v>950</v>
      </c>
      <c r="G38">
        <v>950</v>
      </c>
      <c r="H38" s="5">
        <v>2.4</v>
      </c>
      <c r="I38">
        <v>2.4</v>
      </c>
      <c r="J38" s="5">
        <v>330</v>
      </c>
      <c r="K38">
        <v>330</v>
      </c>
      <c r="L38" s="5">
        <v>11</v>
      </c>
      <c r="M38">
        <v>16</v>
      </c>
      <c r="N38" s="5">
        <v>750</v>
      </c>
      <c r="O38">
        <v>650</v>
      </c>
      <c r="P38" s="5">
        <v>14</v>
      </c>
      <c r="Q38">
        <v>11</v>
      </c>
    </row>
    <row r="39" spans="1:17" ht="17" x14ac:dyDescent="0.2">
      <c r="A39" s="20" t="s">
        <v>79</v>
      </c>
      <c r="B39" s="18">
        <v>2579.3640000000005</v>
      </c>
      <c r="C39" s="18">
        <v>2077.8209999999999</v>
      </c>
      <c r="D39" s="18">
        <f t="shared" si="0"/>
        <v>2328.5925000000002</v>
      </c>
      <c r="E39" s="18">
        <v>1</v>
      </c>
      <c r="F39" s="5">
        <v>950</v>
      </c>
      <c r="G39">
        <v>950</v>
      </c>
      <c r="H39" s="5">
        <v>2.4</v>
      </c>
      <c r="I39">
        <v>2.4</v>
      </c>
      <c r="J39" s="5">
        <v>330</v>
      </c>
      <c r="K39">
        <v>330</v>
      </c>
      <c r="L39" s="5">
        <v>11</v>
      </c>
      <c r="M39">
        <v>16</v>
      </c>
      <c r="N39" s="5">
        <v>750</v>
      </c>
      <c r="O39">
        <v>650</v>
      </c>
      <c r="P39" s="5">
        <v>14</v>
      </c>
      <c r="Q39">
        <v>11</v>
      </c>
    </row>
    <row r="40" spans="1:17" ht="17" x14ac:dyDescent="0.2">
      <c r="A40" s="20" t="s">
        <v>80</v>
      </c>
      <c r="B40" s="18">
        <v>2579.3640000000005</v>
      </c>
      <c r="C40" s="18">
        <v>2077.8209999999999</v>
      </c>
      <c r="D40" s="18">
        <f t="shared" si="0"/>
        <v>2328.5925000000002</v>
      </c>
      <c r="E40" s="18">
        <v>1</v>
      </c>
      <c r="F40" s="5">
        <v>950</v>
      </c>
      <c r="G40">
        <v>950</v>
      </c>
      <c r="H40" s="5">
        <v>2.4</v>
      </c>
      <c r="I40">
        <v>2.4</v>
      </c>
      <c r="J40" s="5">
        <v>330</v>
      </c>
      <c r="K40">
        <v>330</v>
      </c>
      <c r="L40" s="5">
        <v>11</v>
      </c>
      <c r="M40">
        <v>16</v>
      </c>
      <c r="N40" s="5">
        <v>750</v>
      </c>
      <c r="O40">
        <v>650</v>
      </c>
      <c r="P40" s="5">
        <v>14</v>
      </c>
      <c r="Q40">
        <v>11</v>
      </c>
    </row>
    <row r="41" spans="1:17" ht="17" x14ac:dyDescent="0.2">
      <c r="A41" s="20" t="s">
        <v>81</v>
      </c>
      <c r="B41" s="18">
        <v>2579.3640000000005</v>
      </c>
      <c r="C41" s="18">
        <v>2077.8209999999999</v>
      </c>
      <c r="D41" s="18">
        <f t="shared" si="0"/>
        <v>2328.5925000000002</v>
      </c>
      <c r="E41" s="18">
        <v>1</v>
      </c>
      <c r="F41" s="5">
        <v>950</v>
      </c>
      <c r="G41">
        <v>950</v>
      </c>
      <c r="H41" s="5">
        <v>2.4</v>
      </c>
      <c r="I41">
        <v>2.4</v>
      </c>
      <c r="J41" s="5">
        <v>330</v>
      </c>
      <c r="K41">
        <v>330</v>
      </c>
      <c r="L41" s="5">
        <v>11</v>
      </c>
      <c r="M41">
        <v>16</v>
      </c>
      <c r="N41" s="5">
        <v>750</v>
      </c>
      <c r="O41">
        <v>650</v>
      </c>
      <c r="P41" s="5">
        <v>14</v>
      </c>
      <c r="Q41">
        <v>11</v>
      </c>
    </row>
    <row r="42" spans="1:17" ht="17" x14ac:dyDescent="0.2">
      <c r="A42" s="20" t="s">
        <v>82</v>
      </c>
      <c r="B42" s="18">
        <v>2579.3640000000005</v>
      </c>
      <c r="C42" s="18">
        <v>2077.8209999999999</v>
      </c>
      <c r="D42" s="18">
        <f t="shared" si="0"/>
        <v>2328.5925000000002</v>
      </c>
      <c r="E42" s="18">
        <v>1</v>
      </c>
      <c r="F42" s="5">
        <v>950</v>
      </c>
      <c r="G42">
        <v>950</v>
      </c>
      <c r="H42" s="5">
        <v>2.4</v>
      </c>
      <c r="I42">
        <v>2.4</v>
      </c>
      <c r="J42" s="5">
        <v>330</v>
      </c>
      <c r="K42">
        <v>330</v>
      </c>
      <c r="L42" s="5">
        <v>11</v>
      </c>
      <c r="M42">
        <v>16</v>
      </c>
      <c r="N42" s="5">
        <v>750</v>
      </c>
      <c r="O42">
        <v>650</v>
      </c>
      <c r="P42" s="5">
        <v>14</v>
      </c>
      <c r="Q42">
        <v>11</v>
      </c>
    </row>
    <row r="43" spans="1:17" ht="17" x14ac:dyDescent="0.2">
      <c r="A43" s="20" t="s">
        <v>83</v>
      </c>
      <c r="B43" s="18">
        <v>2579.3640000000005</v>
      </c>
      <c r="C43" s="18">
        <v>2077.8209999999999</v>
      </c>
      <c r="D43" s="18">
        <f t="shared" si="0"/>
        <v>2328.5925000000002</v>
      </c>
      <c r="E43" s="18">
        <v>1</v>
      </c>
      <c r="F43" s="5">
        <v>950</v>
      </c>
      <c r="G43">
        <v>950</v>
      </c>
      <c r="H43" s="5">
        <v>2.4</v>
      </c>
      <c r="I43">
        <v>2.4</v>
      </c>
      <c r="J43" s="5">
        <v>330</v>
      </c>
      <c r="K43">
        <v>330</v>
      </c>
      <c r="L43" s="5">
        <v>11</v>
      </c>
      <c r="M43">
        <v>16</v>
      </c>
      <c r="N43" s="5">
        <v>750</v>
      </c>
      <c r="O43">
        <v>650</v>
      </c>
      <c r="P43" s="5">
        <v>14</v>
      </c>
      <c r="Q43">
        <v>11</v>
      </c>
    </row>
    <row r="44" spans="1:17" ht="17" x14ac:dyDescent="0.2">
      <c r="A44" s="20" t="s">
        <v>84</v>
      </c>
      <c r="B44" s="18">
        <v>2579.3640000000005</v>
      </c>
      <c r="C44" s="18">
        <v>2077.8209999999999</v>
      </c>
      <c r="D44" s="18">
        <f t="shared" si="0"/>
        <v>2328.5925000000002</v>
      </c>
      <c r="E44" s="18">
        <v>1</v>
      </c>
      <c r="F44" s="5">
        <v>950</v>
      </c>
      <c r="G44">
        <v>950</v>
      </c>
      <c r="H44" s="5">
        <v>2.4</v>
      </c>
      <c r="I44">
        <v>2.4</v>
      </c>
      <c r="J44" s="5">
        <v>330</v>
      </c>
      <c r="K44">
        <v>330</v>
      </c>
      <c r="L44" s="5">
        <v>11</v>
      </c>
      <c r="M44">
        <v>16</v>
      </c>
      <c r="N44" s="5">
        <v>750</v>
      </c>
      <c r="O44">
        <v>650</v>
      </c>
      <c r="P44" s="5">
        <v>14</v>
      </c>
      <c r="Q44">
        <v>11</v>
      </c>
    </row>
    <row r="45" spans="1:17" ht="17" x14ac:dyDescent="0.2">
      <c r="A45" s="20" t="s">
        <v>85</v>
      </c>
      <c r="B45" s="18">
        <v>2555.4809999999998</v>
      </c>
      <c r="C45" s="18">
        <v>2053.9380000000001</v>
      </c>
      <c r="D45" s="18">
        <f t="shared" si="0"/>
        <v>2304.7094999999999</v>
      </c>
      <c r="E45" s="18">
        <v>1</v>
      </c>
      <c r="F45" s="5">
        <v>950</v>
      </c>
      <c r="G45">
        <v>950</v>
      </c>
      <c r="H45" s="5">
        <v>2.4</v>
      </c>
      <c r="I45">
        <v>2.4</v>
      </c>
      <c r="J45" s="5">
        <v>330</v>
      </c>
      <c r="K45">
        <v>330</v>
      </c>
      <c r="L45" s="5">
        <v>11</v>
      </c>
      <c r="M45">
        <v>16</v>
      </c>
      <c r="N45" s="5">
        <v>750</v>
      </c>
      <c r="O45">
        <v>650</v>
      </c>
      <c r="P45" s="5">
        <v>14</v>
      </c>
      <c r="Q45">
        <v>11</v>
      </c>
    </row>
    <row r="46" spans="1:17" ht="17" x14ac:dyDescent="0.2">
      <c r="A46" s="20" t="s">
        <v>86</v>
      </c>
      <c r="B46" s="18">
        <v>2555.4809999999998</v>
      </c>
      <c r="C46" s="18">
        <v>2053.9380000000001</v>
      </c>
      <c r="D46" s="18">
        <f t="shared" si="0"/>
        <v>2304.7094999999999</v>
      </c>
      <c r="E46" s="18">
        <v>1</v>
      </c>
      <c r="F46" s="5">
        <v>950</v>
      </c>
      <c r="G46">
        <v>950</v>
      </c>
      <c r="H46" s="5">
        <v>2.4</v>
      </c>
      <c r="I46">
        <v>2.4</v>
      </c>
      <c r="J46" s="5">
        <v>330</v>
      </c>
      <c r="K46">
        <v>330</v>
      </c>
      <c r="L46" s="5">
        <v>11</v>
      </c>
      <c r="M46">
        <v>16</v>
      </c>
      <c r="N46" s="5">
        <v>750</v>
      </c>
      <c r="O46">
        <v>650</v>
      </c>
      <c r="P46" s="5">
        <v>14</v>
      </c>
      <c r="Q46">
        <v>11</v>
      </c>
    </row>
    <row r="47" spans="1:17" ht="17" x14ac:dyDescent="0.2">
      <c r="A47" s="20" t="s">
        <v>87</v>
      </c>
      <c r="B47" s="18">
        <v>2555.4809999999998</v>
      </c>
      <c r="C47" s="18">
        <v>2053.9380000000001</v>
      </c>
      <c r="D47" s="18">
        <f t="shared" si="0"/>
        <v>2304.7094999999999</v>
      </c>
      <c r="E47" s="18">
        <v>1</v>
      </c>
      <c r="F47" s="5">
        <v>950</v>
      </c>
      <c r="G47">
        <v>950</v>
      </c>
      <c r="H47" s="5">
        <v>2.4</v>
      </c>
      <c r="I47">
        <v>2.4</v>
      </c>
      <c r="J47" s="5">
        <v>330</v>
      </c>
      <c r="K47">
        <v>330</v>
      </c>
      <c r="L47" s="5">
        <v>11</v>
      </c>
      <c r="M47">
        <v>16</v>
      </c>
      <c r="N47" s="5">
        <v>750</v>
      </c>
      <c r="O47">
        <v>650</v>
      </c>
      <c r="P47" s="5">
        <v>14</v>
      </c>
      <c r="Q47">
        <v>11</v>
      </c>
    </row>
    <row r="48" spans="1:17" ht="17" x14ac:dyDescent="0.2">
      <c r="A48" s="20" t="s">
        <v>88</v>
      </c>
      <c r="B48" s="18">
        <v>2555.4809999999998</v>
      </c>
      <c r="C48" s="18">
        <v>2053.9380000000001</v>
      </c>
      <c r="D48" s="18">
        <f t="shared" si="0"/>
        <v>2304.7094999999999</v>
      </c>
      <c r="E48" s="18">
        <v>1</v>
      </c>
      <c r="F48" s="5">
        <v>950</v>
      </c>
      <c r="G48">
        <v>950</v>
      </c>
      <c r="H48" s="5">
        <v>2.4</v>
      </c>
      <c r="I48">
        <v>2.4</v>
      </c>
      <c r="J48" s="5">
        <v>330</v>
      </c>
      <c r="K48">
        <v>330</v>
      </c>
      <c r="L48" s="5">
        <v>11</v>
      </c>
      <c r="M48">
        <v>16</v>
      </c>
      <c r="N48" s="5">
        <v>750</v>
      </c>
      <c r="O48">
        <v>650</v>
      </c>
      <c r="P48" s="5">
        <v>14</v>
      </c>
      <c r="Q48">
        <v>11</v>
      </c>
    </row>
    <row r="49" spans="1:17" ht="17" x14ac:dyDescent="0.2">
      <c r="A49" s="20" t="s">
        <v>89</v>
      </c>
      <c r="B49" s="18">
        <v>2555.4809999999998</v>
      </c>
      <c r="C49" s="18">
        <v>2053.9380000000001</v>
      </c>
      <c r="D49" s="18">
        <f t="shared" si="0"/>
        <v>2304.7094999999999</v>
      </c>
      <c r="E49" s="18">
        <v>1</v>
      </c>
      <c r="F49" s="5">
        <v>950</v>
      </c>
      <c r="G49">
        <v>950</v>
      </c>
      <c r="H49" s="5">
        <v>2.4</v>
      </c>
      <c r="I49">
        <v>2.4</v>
      </c>
      <c r="J49" s="5">
        <v>330</v>
      </c>
      <c r="K49">
        <v>330</v>
      </c>
      <c r="L49" s="5">
        <v>11</v>
      </c>
      <c r="M49">
        <v>16</v>
      </c>
      <c r="N49" s="5">
        <v>750</v>
      </c>
      <c r="O49">
        <v>650</v>
      </c>
      <c r="P49" s="5">
        <v>14</v>
      </c>
      <c r="Q49">
        <v>11</v>
      </c>
    </row>
    <row r="50" spans="1:17" ht="17" x14ac:dyDescent="0.2">
      <c r="A50" s="20" t="s">
        <v>90</v>
      </c>
      <c r="B50" s="18">
        <v>2555.4809999999998</v>
      </c>
      <c r="C50" s="18">
        <v>2053.9380000000001</v>
      </c>
      <c r="D50" s="18">
        <f t="shared" si="0"/>
        <v>2304.7094999999999</v>
      </c>
      <c r="E50" s="18">
        <v>1</v>
      </c>
      <c r="F50" s="5">
        <v>950</v>
      </c>
      <c r="G50">
        <v>950</v>
      </c>
      <c r="H50" s="5">
        <v>2.4</v>
      </c>
      <c r="I50">
        <v>2.4</v>
      </c>
      <c r="J50" s="5">
        <v>330</v>
      </c>
      <c r="K50">
        <v>330</v>
      </c>
      <c r="L50" s="5">
        <v>11</v>
      </c>
      <c r="M50">
        <v>16</v>
      </c>
      <c r="N50" s="5">
        <v>750</v>
      </c>
      <c r="O50">
        <v>650</v>
      </c>
      <c r="P50" s="5">
        <v>14</v>
      </c>
      <c r="Q50">
        <v>11</v>
      </c>
    </row>
    <row r="51" spans="1:17" ht="17" x14ac:dyDescent="0.2">
      <c r="A51" s="20" t="s">
        <v>91</v>
      </c>
      <c r="B51" s="18">
        <v>2555.4809999999998</v>
      </c>
      <c r="C51" s="18">
        <v>2053.9380000000001</v>
      </c>
      <c r="D51" s="18">
        <f t="shared" si="0"/>
        <v>2304.7094999999999</v>
      </c>
      <c r="E51" s="18">
        <v>1</v>
      </c>
      <c r="F51" s="5">
        <v>950</v>
      </c>
      <c r="G51">
        <v>950</v>
      </c>
      <c r="H51" s="5">
        <v>2.4</v>
      </c>
      <c r="I51">
        <v>2.4</v>
      </c>
      <c r="J51" s="5">
        <v>330</v>
      </c>
      <c r="K51">
        <v>330</v>
      </c>
      <c r="L51" s="5">
        <v>11</v>
      </c>
      <c r="M51">
        <v>16</v>
      </c>
      <c r="N51" s="5">
        <v>750</v>
      </c>
      <c r="O51">
        <v>650</v>
      </c>
      <c r="P51" s="5">
        <v>14</v>
      </c>
      <c r="Q51">
        <v>11</v>
      </c>
    </row>
    <row r="52" spans="1:17" ht="17" x14ac:dyDescent="0.2">
      <c r="A52" s="20" t="s">
        <v>92</v>
      </c>
      <c r="B52" s="18">
        <v>2555.4809999999998</v>
      </c>
      <c r="C52" s="18">
        <v>2053.9380000000001</v>
      </c>
      <c r="D52" s="18">
        <f t="shared" si="0"/>
        <v>2304.7094999999999</v>
      </c>
      <c r="E52" s="18">
        <v>1</v>
      </c>
      <c r="F52" s="5">
        <v>950</v>
      </c>
      <c r="G52">
        <v>950</v>
      </c>
      <c r="H52" s="5">
        <v>2.4</v>
      </c>
      <c r="I52">
        <v>2.4</v>
      </c>
      <c r="J52" s="5">
        <v>330</v>
      </c>
      <c r="K52">
        <v>330</v>
      </c>
      <c r="L52" s="5">
        <v>11</v>
      </c>
      <c r="M52">
        <v>16</v>
      </c>
      <c r="N52" s="5">
        <v>750</v>
      </c>
      <c r="O52">
        <v>650</v>
      </c>
      <c r="P52" s="5">
        <v>14</v>
      </c>
      <c r="Q52">
        <v>11</v>
      </c>
    </row>
    <row r="53" spans="1:17" ht="17" x14ac:dyDescent="0.2">
      <c r="A53" s="20" t="s">
        <v>93</v>
      </c>
      <c r="B53" s="18">
        <v>2555.4809999999998</v>
      </c>
      <c r="C53" s="18">
        <v>2053.9380000000001</v>
      </c>
      <c r="D53" s="18">
        <f t="shared" si="0"/>
        <v>2304.7094999999999</v>
      </c>
      <c r="E53" s="18">
        <v>1</v>
      </c>
      <c r="F53" s="5">
        <v>950</v>
      </c>
      <c r="G53">
        <v>950</v>
      </c>
      <c r="H53" s="5">
        <v>2.4</v>
      </c>
      <c r="I53">
        <v>2.4</v>
      </c>
      <c r="J53" s="5">
        <v>330</v>
      </c>
      <c r="K53">
        <v>330</v>
      </c>
      <c r="L53" s="5">
        <v>11</v>
      </c>
      <c r="M53">
        <v>16</v>
      </c>
      <c r="N53" s="5">
        <v>750</v>
      </c>
      <c r="O53">
        <v>650</v>
      </c>
      <c r="P53" s="5">
        <v>14</v>
      </c>
      <c r="Q53">
        <v>11</v>
      </c>
    </row>
    <row r="54" spans="1:17" ht="17" x14ac:dyDescent="0.2">
      <c r="A54" s="20" t="s">
        <v>94</v>
      </c>
      <c r="B54" s="18">
        <v>2555.4809999999998</v>
      </c>
      <c r="C54" s="18">
        <v>2053.9380000000001</v>
      </c>
      <c r="D54" s="18">
        <f t="shared" si="0"/>
        <v>2304.7094999999999</v>
      </c>
      <c r="E54" s="18">
        <v>1</v>
      </c>
      <c r="F54" s="5">
        <v>950</v>
      </c>
      <c r="G54">
        <v>950</v>
      </c>
      <c r="H54" s="5">
        <v>2.4</v>
      </c>
      <c r="I54">
        <v>2.4</v>
      </c>
      <c r="J54" s="5">
        <v>330</v>
      </c>
      <c r="K54">
        <v>330</v>
      </c>
      <c r="L54" s="5">
        <v>11</v>
      </c>
      <c r="M54">
        <v>16</v>
      </c>
      <c r="N54" s="5">
        <v>750</v>
      </c>
      <c r="O54">
        <v>650</v>
      </c>
      <c r="P54" s="5">
        <v>14</v>
      </c>
      <c r="Q54">
        <v>11</v>
      </c>
    </row>
    <row r="55" spans="1:17" ht="17" x14ac:dyDescent="0.2">
      <c r="A55" s="20" t="s">
        <v>95</v>
      </c>
      <c r="B55" s="21">
        <v>2507.6999999999998</v>
      </c>
      <c r="C55" s="21">
        <v>2030.1</v>
      </c>
      <c r="D55" s="18">
        <f t="shared" si="0"/>
        <v>2268.8999999999996</v>
      </c>
      <c r="E55" s="18">
        <v>1</v>
      </c>
      <c r="F55" s="5">
        <v>950</v>
      </c>
      <c r="G55">
        <v>950</v>
      </c>
      <c r="H55" s="5">
        <v>2.4</v>
      </c>
      <c r="I55">
        <v>2.4</v>
      </c>
      <c r="J55" s="5">
        <v>330</v>
      </c>
      <c r="K55">
        <v>330</v>
      </c>
      <c r="L55" s="5">
        <v>11</v>
      </c>
      <c r="M55">
        <v>11</v>
      </c>
      <c r="N55" s="5">
        <v>750</v>
      </c>
      <c r="O55">
        <v>650</v>
      </c>
      <c r="P55" s="5">
        <v>14</v>
      </c>
      <c r="Q55">
        <v>11</v>
      </c>
    </row>
    <row r="56" spans="1:17" ht="17" x14ac:dyDescent="0.2">
      <c r="A56" s="20" t="s">
        <v>96</v>
      </c>
      <c r="B56" s="21">
        <v>2507.6999999999998</v>
      </c>
      <c r="C56" s="21">
        <v>2030.1</v>
      </c>
      <c r="D56" s="18">
        <f t="shared" si="0"/>
        <v>2268.8999999999996</v>
      </c>
      <c r="E56" s="18">
        <v>1</v>
      </c>
      <c r="F56" s="5">
        <v>950</v>
      </c>
      <c r="G56">
        <v>950</v>
      </c>
      <c r="H56" s="5">
        <v>2.4</v>
      </c>
      <c r="I56">
        <v>2.4</v>
      </c>
      <c r="J56" s="5">
        <v>330</v>
      </c>
      <c r="K56">
        <v>330</v>
      </c>
      <c r="L56" s="5">
        <v>11</v>
      </c>
      <c r="M56">
        <v>11</v>
      </c>
      <c r="N56" s="5">
        <v>750</v>
      </c>
      <c r="O56">
        <v>650</v>
      </c>
      <c r="P56" s="5">
        <v>14</v>
      </c>
      <c r="Q56">
        <v>11</v>
      </c>
    </row>
    <row r="57" spans="1:17" ht="17" x14ac:dyDescent="0.2">
      <c r="A57" s="20" t="s">
        <v>97</v>
      </c>
      <c r="B57" s="21">
        <v>2507.6999999999998</v>
      </c>
      <c r="C57" s="21">
        <v>2030.1</v>
      </c>
      <c r="D57" s="18">
        <f t="shared" si="0"/>
        <v>2268.8999999999996</v>
      </c>
      <c r="E57" s="18">
        <v>1</v>
      </c>
      <c r="F57" s="5">
        <v>950</v>
      </c>
      <c r="G57">
        <v>950</v>
      </c>
      <c r="H57" s="5">
        <v>2.4</v>
      </c>
      <c r="I57">
        <v>2.4</v>
      </c>
      <c r="J57" s="5">
        <v>330</v>
      </c>
      <c r="K57">
        <v>330</v>
      </c>
      <c r="L57" s="5">
        <v>11</v>
      </c>
      <c r="M57">
        <v>11</v>
      </c>
      <c r="N57" s="5">
        <v>750</v>
      </c>
      <c r="O57">
        <v>650</v>
      </c>
      <c r="P57" s="5">
        <v>14</v>
      </c>
      <c r="Q57">
        <v>11</v>
      </c>
    </row>
    <row r="58" spans="1:17" ht="17" x14ac:dyDescent="0.2">
      <c r="A58" s="20" t="s">
        <v>98</v>
      </c>
      <c r="B58" s="21">
        <v>2507.6999999999998</v>
      </c>
      <c r="C58" s="21">
        <v>2030.1</v>
      </c>
      <c r="D58" s="18">
        <f t="shared" si="0"/>
        <v>2268.8999999999996</v>
      </c>
      <c r="E58" s="18">
        <v>1</v>
      </c>
      <c r="F58" s="5">
        <v>950</v>
      </c>
      <c r="G58">
        <v>950</v>
      </c>
      <c r="H58" s="5">
        <v>2.4</v>
      </c>
      <c r="I58">
        <v>2.4</v>
      </c>
      <c r="J58" s="5">
        <v>330</v>
      </c>
      <c r="K58">
        <v>330</v>
      </c>
      <c r="L58" s="5">
        <v>11</v>
      </c>
      <c r="M58">
        <v>11</v>
      </c>
      <c r="N58" s="5">
        <v>750</v>
      </c>
      <c r="O58">
        <v>650</v>
      </c>
      <c r="P58" s="5">
        <v>14</v>
      </c>
      <c r="Q58">
        <v>11</v>
      </c>
    </row>
    <row r="59" spans="1:17" ht="17" x14ac:dyDescent="0.2">
      <c r="A59" s="20" t="s">
        <v>99</v>
      </c>
      <c r="B59" s="21">
        <v>2507.6999999999998</v>
      </c>
      <c r="C59" s="21">
        <v>2030.1</v>
      </c>
      <c r="D59" s="18">
        <f t="shared" si="0"/>
        <v>2268.8999999999996</v>
      </c>
      <c r="E59" s="18">
        <v>1</v>
      </c>
      <c r="F59" s="5">
        <v>950</v>
      </c>
      <c r="G59">
        <v>950</v>
      </c>
      <c r="H59" s="5">
        <v>2.4</v>
      </c>
      <c r="I59">
        <v>2.4</v>
      </c>
      <c r="J59" s="5">
        <v>330</v>
      </c>
      <c r="K59">
        <v>330</v>
      </c>
      <c r="L59" s="5">
        <v>11</v>
      </c>
      <c r="M59">
        <v>11</v>
      </c>
      <c r="N59" s="5">
        <v>750</v>
      </c>
      <c r="O59">
        <v>650</v>
      </c>
      <c r="P59" s="5">
        <v>14</v>
      </c>
      <c r="Q59">
        <v>11</v>
      </c>
    </row>
    <row r="60" spans="1:17" ht="17" x14ac:dyDescent="0.2">
      <c r="A60" s="20" t="s">
        <v>100</v>
      </c>
      <c r="B60" s="21">
        <v>2507.6999999999998</v>
      </c>
      <c r="C60" s="21">
        <v>2030.1</v>
      </c>
      <c r="D60" s="18">
        <f t="shared" si="0"/>
        <v>2268.8999999999996</v>
      </c>
      <c r="E60" s="18">
        <v>1</v>
      </c>
      <c r="F60" s="5">
        <v>950</v>
      </c>
      <c r="G60">
        <v>950</v>
      </c>
      <c r="H60" s="5">
        <v>2.4</v>
      </c>
      <c r="I60">
        <v>2.4</v>
      </c>
      <c r="J60" s="5">
        <v>330</v>
      </c>
      <c r="K60">
        <v>330</v>
      </c>
      <c r="L60" s="5">
        <v>11</v>
      </c>
      <c r="M60">
        <v>11</v>
      </c>
      <c r="N60" s="5">
        <v>750</v>
      </c>
      <c r="O60">
        <v>650</v>
      </c>
      <c r="P60" s="5">
        <v>14</v>
      </c>
      <c r="Q60">
        <v>11</v>
      </c>
    </row>
    <row r="61" spans="1:17" ht="17" x14ac:dyDescent="0.2">
      <c r="A61" s="20" t="s">
        <v>101</v>
      </c>
      <c r="B61" s="21">
        <v>2507.6999999999998</v>
      </c>
      <c r="C61" s="21">
        <v>2030.1</v>
      </c>
      <c r="D61" s="18">
        <f t="shared" si="0"/>
        <v>2268.8999999999996</v>
      </c>
      <c r="E61" s="18">
        <v>1</v>
      </c>
      <c r="F61" s="5">
        <v>950</v>
      </c>
      <c r="G61">
        <v>950</v>
      </c>
      <c r="H61" s="5">
        <v>2.4</v>
      </c>
      <c r="I61">
        <v>2.4</v>
      </c>
      <c r="J61" s="5">
        <v>330</v>
      </c>
      <c r="K61">
        <v>330</v>
      </c>
      <c r="L61" s="5">
        <v>11</v>
      </c>
      <c r="M61">
        <v>11</v>
      </c>
      <c r="N61" s="5">
        <v>750</v>
      </c>
      <c r="O61">
        <v>650</v>
      </c>
      <c r="P61" s="5">
        <v>14</v>
      </c>
      <c r="Q61">
        <v>11</v>
      </c>
    </row>
    <row r="62" spans="1:17" ht="17" x14ac:dyDescent="0.2">
      <c r="A62" s="20" t="s">
        <v>102</v>
      </c>
      <c r="B62" s="21">
        <v>2507.6999999999998</v>
      </c>
      <c r="C62" s="21">
        <v>2030.1</v>
      </c>
      <c r="D62" s="18">
        <f t="shared" si="0"/>
        <v>2268.8999999999996</v>
      </c>
      <c r="E62" s="18">
        <v>1</v>
      </c>
      <c r="F62" s="5">
        <v>950</v>
      </c>
      <c r="G62">
        <v>950</v>
      </c>
      <c r="H62" s="5">
        <v>2.4</v>
      </c>
      <c r="I62">
        <v>2.4</v>
      </c>
      <c r="J62" s="5">
        <v>330</v>
      </c>
      <c r="K62">
        <v>330</v>
      </c>
      <c r="L62" s="5">
        <v>11</v>
      </c>
      <c r="M62">
        <v>11</v>
      </c>
      <c r="N62" s="5">
        <v>750</v>
      </c>
      <c r="O62">
        <v>650</v>
      </c>
      <c r="P62" s="5">
        <v>14</v>
      </c>
      <c r="Q62">
        <v>11</v>
      </c>
    </row>
    <row r="63" spans="1:17" ht="17" x14ac:dyDescent="0.2">
      <c r="A63" s="20" t="s">
        <v>103</v>
      </c>
      <c r="B63" s="21">
        <v>2507.6999999999998</v>
      </c>
      <c r="C63" s="21">
        <v>2030.1</v>
      </c>
      <c r="D63" s="18">
        <f t="shared" si="0"/>
        <v>2268.8999999999996</v>
      </c>
      <c r="E63" s="18">
        <v>1</v>
      </c>
      <c r="F63" s="5">
        <v>950</v>
      </c>
      <c r="G63">
        <v>950</v>
      </c>
      <c r="H63" s="5">
        <v>2.4</v>
      </c>
      <c r="I63">
        <v>2.4</v>
      </c>
      <c r="J63" s="5">
        <v>330</v>
      </c>
      <c r="K63">
        <v>330</v>
      </c>
      <c r="L63" s="5">
        <v>11</v>
      </c>
      <c r="M63">
        <v>11</v>
      </c>
      <c r="N63" s="5">
        <v>750</v>
      </c>
      <c r="O63">
        <v>650</v>
      </c>
      <c r="P63" s="5">
        <v>14</v>
      </c>
      <c r="Q63">
        <v>11</v>
      </c>
    </row>
    <row r="64" spans="1:17" ht="17" x14ac:dyDescent="0.2">
      <c r="A64" s="20" t="s">
        <v>104</v>
      </c>
      <c r="B64" s="21">
        <v>2507.6999999999998</v>
      </c>
      <c r="C64" s="21">
        <v>2030.1</v>
      </c>
      <c r="D64" s="18">
        <f t="shared" si="0"/>
        <v>2268.8999999999996</v>
      </c>
      <c r="E64" s="18">
        <v>1</v>
      </c>
      <c r="F64" s="5">
        <v>950</v>
      </c>
      <c r="G64">
        <v>950</v>
      </c>
      <c r="H64" s="5">
        <v>2.4</v>
      </c>
      <c r="I64">
        <v>2.4</v>
      </c>
      <c r="J64" s="5">
        <v>330</v>
      </c>
      <c r="K64">
        <v>330</v>
      </c>
      <c r="L64" s="5">
        <v>11</v>
      </c>
      <c r="M64">
        <v>11</v>
      </c>
      <c r="N64" s="5">
        <v>750</v>
      </c>
      <c r="O64">
        <v>650</v>
      </c>
      <c r="P64" s="5">
        <v>14</v>
      </c>
      <c r="Q64">
        <v>11</v>
      </c>
    </row>
    <row r="65" spans="1:17" ht="17" x14ac:dyDescent="0.2">
      <c r="A65" s="20" t="s">
        <v>105</v>
      </c>
      <c r="B65" s="18">
        <v>2292.768</v>
      </c>
      <c r="C65" s="18">
        <v>1862.874</v>
      </c>
      <c r="D65" s="18">
        <f t="shared" si="0"/>
        <v>2077.8209999999999</v>
      </c>
      <c r="E65" s="18">
        <v>1</v>
      </c>
      <c r="F65" s="5">
        <v>950</v>
      </c>
      <c r="G65">
        <v>950</v>
      </c>
      <c r="H65" s="5">
        <v>2.4</v>
      </c>
      <c r="I65">
        <v>2.4</v>
      </c>
      <c r="J65" s="5">
        <v>330</v>
      </c>
      <c r="K65">
        <v>330</v>
      </c>
      <c r="L65" s="5">
        <v>11</v>
      </c>
      <c r="M65">
        <v>11</v>
      </c>
      <c r="N65" s="5">
        <v>750</v>
      </c>
      <c r="O65">
        <v>650</v>
      </c>
      <c r="P65" s="5">
        <v>14</v>
      </c>
      <c r="Q65">
        <v>11</v>
      </c>
    </row>
    <row r="66" spans="1:17" ht="17" x14ac:dyDescent="0.2">
      <c r="A66" s="20" t="s">
        <v>106</v>
      </c>
      <c r="B66" s="18">
        <v>2292.768</v>
      </c>
      <c r="C66" s="18">
        <v>1862.874</v>
      </c>
      <c r="D66" s="18">
        <f t="shared" si="0"/>
        <v>2077.8209999999999</v>
      </c>
      <c r="E66" s="18">
        <v>1</v>
      </c>
      <c r="F66" s="5">
        <v>950</v>
      </c>
      <c r="G66">
        <v>950</v>
      </c>
      <c r="H66" s="5">
        <v>2.4</v>
      </c>
      <c r="I66">
        <v>2.4</v>
      </c>
      <c r="J66" s="5">
        <v>330</v>
      </c>
      <c r="K66">
        <v>330</v>
      </c>
      <c r="L66" s="5">
        <v>11</v>
      </c>
      <c r="M66">
        <v>11</v>
      </c>
      <c r="N66" s="5">
        <v>750</v>
      </c>
      <c r="O66">
        <v>650</v>
      </c>
      <c r="P66" s="5">
        <v>14</v>
      </c>
      <c r="Q66">
        <v>11</v>
      </c>
    </row>
    <row r="67" spans="1:17" ht="17" x14ac:dyDescent="0.2">
      <c r="A67" s="20" t="s">
        <v>107</v>
      </c>
      <c r="B67" s="18">
        <v>2292.768</v>
      </c>
      <c r="C67" s="18">
        <v>1862.874</v>
      </c>
      <c r="D67" s="18">
        <f t="shared" si="0"/>
        <v>2077.8209999999999</v>
      </c>
      <c r="E67" s="18">
        <v>1</v>
      </c>
      <c r="F67" s="5">
        <v>950</v>
      </c>
      <c r="G67">
        <v>950</v>
      </c>
      <c r="H67" s="5">
        <v>2.4</v>
      </c>
      <c r="I67">
        <v>2.4</v>
      </c>
      <c r="J67" s="5">
        <v>330</v>
      </c>
      <c r="K67">
        <v>330</v>
      </c>
      <c r="L67" s="5">
        <v>11</v>
      </c>
      <c r="M67">
        <v>11</v>
      </c>
      <c r="N67" s="5">
        <v>750</v>
      </c>
      <c r="O67">
        <v>650</v>
      </c>
      <c r="P67" s="5">
        <v>14</v>
      </c>
      <c r="Q67">
        <v>11</v>
      </c>
    </row>
    <row r="68" spans="1:17" ht="17" x14ac:dyDescent="0.2">
      <c r="A68" s="20" t="s">
        <v>108</v>
      </c>
      <c r="B68" s="18">
        <v>2292.768</v>
      </c>
      <c r="C68" s="18">
        <v>1862.874</v>
      </c>
      <c r="D68" s="18">
        <f t="shared" si="0"/>
        <v>2077.8209999999999</v>
      </c>
      <c r="E68" s="18">
        <v>1</v>
      </c>
      <c r="F68" s="5">
        <v>950</v>
      </c>
      <c r="G68">
        <v>950</v>
      </c>
      <c r="H68" s="5">
        <v>2.4</v>
      </c>
      <c r="I68">
        <v>2.4</v>
      </c>
      <c r="J68" s="5">
        <v>330</v>
      </c>
      <c r="K68">
        <v>330</v>
      </c>
      <c r="L68" s="5">
        <v>11</v>
      </c>
      <c r="M68">
        <v>11</v>
      </c>
      <c r="N68" s="5">
        <v>750</v>
      </c>
      <c r="O68">
        <v>650</v>
      </c>
      <c r="P68" s="5">
        <v>14</v>
      </c>
      <c r="Q68">
        <v>11</v>
      </c>
    </row>
    <row r="69" spans="1:17" ht="17" x14ac:dyDescent="0.2">
      <c r="A69" s="20" t="s">
        <v>109</v>
      </c>
      <c r="B69" s="18">
        <v>2292.768</v>
      </c>
      <c r="C69" s="18">
        <v>1862.874</v>
      </c>
      <c r="D69" s="18">
        <f t="shared" si="0"/>
        <v>2077.8209999999999</v>
      </c>
      <c r="E69" s="18">
        <v>1</v>
      </c>
      <c r="F69" s="5">
        <v>950</v>
      </c>
      <c r="G69">
        <v>950</v>
      </c>
      <c r="H69" s="5">
        <v>2.4</v>
      </c>
      <c r="I69">
        <v>2.4</v>
      </c>
      <c r="J69" s="5">
        <v>330</v>
      </c>
      <c r="K69">
        <v>330</v>
      </c>
      <c r="L69" s="5">
        <v>11</v>
      </c>
      <c r="M69">
        <v>11</v>
      </c>
      <c r="N69" s="5">
        <v>750</v>
      </c>
      <c r="O69">
        <v>650</v>
      </c>
      <c r="P69" s="5">
        <v>14</v>
      </c>
      <c r="Q69">
        <v>11</v>
      </c>
    </row>
    <row r="70" spans="1:17" ht="17" x14ac:dyDescent="0.2">
      <c r="A70" s="20" t="s">
        <v>110</v>
      </c>
      <c r="B70" s="18">
        <v>2292.768</v>
      </c>
      <c r="C70" s="18">
        <v>1862.874</v>
      </c>
      <c r="D70" s="18">
        <f t="shared" ref="D70:D84" si="1">AVERAGE(B70:C70)</f>
        <v>2077.8209999999999</v>
      </c>
      <c r="E70" s="18">
        <v>1</v>
      </c>
      <c r="F70" s="5">
        <v>950</v>
      </c>
      <c r="G70">
        <v>950</v>
      </c>
      <c r="H70" s="5">
        <v>2.4</v>
      </c>
      <c r="I70">
        <v>2.4</v>
      </c>
      <c r="J70" s="5">
        <v>330</v>
      </c>
      <c r="K70">
        <v>330</v>
      </c>
      <c r="L70" s="5">
        <v>11</v>
      </c>
      <c r="M70">
        <v>11</v>
      </c>
      <c r="N70" s="5">
        <v>750</v>
      </c>
      <c r="O70">
        <v>650</v>
      </c>
      <c r="P70" s="5">
        <v>14</v>
      </c>
      <c r="Q70">
        <v>11</v>
      </c>
    </row>
    <row r="71" spans="1:17" ht="17" x14ac:dyDescent="0.2">
      <c r="A71" s="20" t="s">
        <v>111</v>
      </c>
      <c r="B71" s="18">
        <v>2292.768</v>
      </c>
      <c r="C71" s="18">
        <v>1862.874</v>
      </c>
      <c r="D71" s="18">
        <f t="shared" si="1"/>
        <v>2077.8209999999999</v>
      </c>
      <c r="E71" s="18">
        <v>1</v>
      </c>
      <c r="F71" s="5">
        <v>950</v>
      </c>
      <c r="G71">
        <v>950</v>
      </c>
      <c r="H71" s="5">
        <v>2.4</v>
      </c>
      <c r="I71">
        <v>2.4</v>
      </c>
      <c r="J71" s="5">
        <v>330</v>
      </c>
      <c r="K71">
        <v>330</v>
      </c>
      <c r="L71" s="5">
        <v>11</v>
      </c>
      <c r="M71">
        <v>11</v>
      </c>
      <c r="N71" s="5">
        <v>750</v>
      </c>
      <c r="O71">
        <v>650</v>
      </c>
      <c r="P71" s="5">
        <v>14</v>
      </c>
      <c r="Q71">
        <v>11</v>
      </c>
    </row>
    <row r="72" spans="1:17" ht="17" x14ac:dyDescent="0.2">
      <c r="A72" s="20" t="s">
        <v>112</v>
      </c>
      <c r="B72" s="18">
        <v>2292.768</v>
      </c>
      <c r="C72" s="18">
        <v>1862.874</v>
      </c>
      <c r="D72" s="18">
        <f t="shared" si="1"/>
        <v>2077.8209999999999</v>
      </c>
      <c r="E72" s="18">
        <v>1</v>
      </c>
      <c r="F72" s="5">
        <v>950</v>
      </c>
      <c r="G72">
        <v>950</v>
      </c>
      <c r="H72" s="5">
        <v>2.4</v>
      </c>
      <c r="I72">
        <v>2.4</v>
      </c>
      <c r="J72" s="5">
        <v>330</v>
      </c>
      <c r="K72">
        <v>330</v>
      </c>
      <c r="L72" s="5">
        <v>11</v>
      </c>
      <c r="M72">
        <v>11</v>
      </c>
      <c r="N72" s="5">
        <v>750</v>
      </c>
      <c r="O72">
        <v>650</v>
      </c>
      <c r="P72" s="5">
        <v>14</v>
      </c>
      <c r="Q72">
        <v>11</v>
      </c>
    </row>
    <row r="73" spans="1:17" ht="17" x14ac:dyDescent="0.2">
      <c r="A73" s="20" t="s">
        <v>113</v>
      </c>
      <c r="B73" s="18">
        <v>2292.768</v>
      </c>
      <c r="C73" s="18">
        <v>1862.874</v>
      </c>
      <c r="D73" s="18">
        <f t="shared" si="1"/>
        <v>2077.8209999999999</v>
      </c>
      <c r="E73" s="18">
        <v>1</v>
      </c>
      <c r="F73" s="5">
        <v>950</v>
      </c>
      <c r="G73">
        <v>950</v>
      </c>
      <c r="H73" s="5">
        <v>2.4</v>
      </c>
      <c r="I73">
        <v>2.4</v>
      </c>
      <c r="J73" s="5">
        <v>330</v>
      </c>
      <c r="K73">
        <v>330</v>
      </c>
      <c r="L73" s="5">
        <v>11</v>
      </c>
      <c r="M73">
        <v>11</v>
      </c>
      <c r="N73" s="5">
        <v>750</v>
      </c>
      <c r="O73">
        <v>650</v>
      </c>
      <c r="P73" s="5">
        <v>14</v>
      </c>
      <c r="Q73">
        <v>11</v>
      </c>
    </row>
    <row r="74" spans="1:17" ht="17" x14ac:dyDescent="0.2">
      <c r="A74" s="20" t="s">
        <v>114</v>
      </c>
      <c r="B74" s="18">
        <v>2292.768</v>
      </c>
      <c r="C74" s="18">
        <v>1862.874</v>
      </c>
      <c r="D74" s="18">
        <f t="shared" si="1"/>
        <v>2077.8209999999999</v>
      </c>
      <c r="E74" s="18">
        <v>1</v>
      </c>
      <c r="F74" s="5">
        <v>950</v>
      </c>
      <c r="G74">
        <v>950</v>
      </c>
      <c r="H74" s="5">
        <v>2.4</v>
      </c>
      <c r="I74">
        <v>2.4</v>
      </c>
      <c r="J74" s="5">
        <v>330</v>
      </c>
      <c r="K74">
        <v>330</v>
      </c>
      <c r="L74" s="5">
        <v>11</v>
      </c>
      <c r="M74">
        <v>11</v>
      </c>
      <c r="N74" s="5">
        <v>750</v>
      </c>
      <c r="O74">
        <v>650</v>
      </c>
      <c r="P74" s="5">
        <v>14</v>
      </c>
      <c r="Q74">
        <v>11</v>
      </c>
    </row>
    <row r="75" spans="1:17" ht="17" x14ac:dyDescent="0.2">
      <c r="A75" s="20" t="s">
        <v>115</v>
      </c>
      <c r="B75" s="18">
        <v>2268.8850000000002</v>
      </c>
      <c r="C75" s="18">
        <v>1838.9910000000002</v>
      </c>
      <c r="D75" s="18">
        <f t="shared" si="1"/>
        <v>2053.9380000000001</v>
      </c>
      <c r="E75" s="18">
        <v>1</v>
      </c>
      <c r="F75" s="5">
        <v>950</v>
      </c>
      <c r="G75">
        <v>950</v>
      </c>
      <c r="H75" s="5">
        <v>2.4</v>
      </c>
      <c r="I75">
        <v>2.4</v>
      </c>
      <c r="J75" s="5">
        <v>330</v>
      </c>
      <c r="K75">
        <v>330</v>
      </c>
      <c r="L75" s="5">
        <v>11</v>
      </c>
      <c r="M75">
        <v>11</v>
      </c>
      <c r="N75" s="5">
        <v>750</v>
      </c>
      <c r="O75">
        <v>650</v>
      </c>
      <c r="P75" s="5">
        <v>14</v>
      </c>
      <c r="Q75">
        <v>11</v>
      </c>
    </row>
    <row r="76" spans="1:17" ht="17" x14ac:dyDescent="0.2">
      <c r="A76" s="20" t="s">
        <v>116</v>
      </c>
      <c r="B76" s="18">
        <v>2268.8850000000002</v>
      </c>
      <c r="C76" s="18">
        <v>1838.9910000000002</v>
      </c>
      <c r="D76" s="18">
        <f t="shared" si="1"/>
        <v>2053.9380000000001</v>
      </c>
      <c r="E76" s="18">
        <v>1</v>
      </c>
      <c r="F76" s="5">
        <v>950</v>
      </c>
      <c r="G76">
        <v>950</v>
      </c>
      <c r="H76" s="5">
        <v>2.4</v>
      </c>
      <c r="I76">
        <v>2.4</v>
      </c>
      <c r="J76" s="5">
        <v>330</v>
      </c>
      <c r="K76">
        <v>330</v>
      </c>
      <c r="L76" s="5">
        <v>11</v>
      </c>
      <c r="M76">
        <v>11</v>
      </c>
      <c r="N76" s="5">
        <v>750</v>
      </c>
      <c r="O76">
        <v>650</v>
      </c>
      <c r="P76" s="5">
        <v>14</v>
      </c>
      <c r="Q76">
        <v>11</v>
      </c>
    </row>
    <row r="77" spans="1:17" ht="17" x14ac:dyDescent="0.2">
      <c r="A77" s="20" t="s">
        <v>117</v>
      </c>
      <c r="B77" s="18">
        <v>2268.8850000000002</v>
      </c>
      <c r="C77" s="18">
        <v>1838.9910000000002</v>
      </c>
      <c r="D77" s="18">
        <f t="shared" si="1"/>
        <v>2053.9380000000001</v>
      </c>
      <c r="E77" s="18">
        <v>1</v>
      </c>
      <c r="F77" s="5">
        <v>950</v>
      </c>
      <c r="G77">
        <v>950</v>
      </c>
      <c r="H77" s="5">
        <v>2.4</v>
      </c>
      <c r="I77">
        <v>2.4</v>
      </c>
      <c r="J77" s="5">
        <v>330</v>
      </c>
      <c r="K77">
        <v>330</v>
      </c>
      <c r="L77" s="5">
        <v>11</v>
      </c>
      <c r="M77">
        <v>11</v>
      </c>
      <c r="N77" s="5">
        <v>750</v>
      </c>
      <c r="O77">
        <v>650</v>
      </c>
      <c r="P77" s="5">
        <v>14</v>
      </c>
      <c r="Q77">
        <v>11</v>
      </c>
    </row>
    <row r="78" spans="1:17" ht="17" x14ac:dyDescent="0.2">
      <c r="A78" s="20" t="s">
        <v>118</v>
      </c>
      <c r="B78" s="18">
        <v>2268.8850000000002</v>
      </c>
      <c r="C78" s="18">
        <v>1838.9910000000002</v>
      </c>
      <c r="D78" s="18">
        <f t="shared" si="1"/>
        <v>2053.9380000000001</v>
      </c>
      <c r="E78" s="18">
        <v>1</v>
      </c>
      <c r="F78" s="5">
        <v>950</v>
      </c>
      <c r="G78">
        <v>950</v>
      </c>
      <c r="H78" s="5">
        <v>2.4</v>
      </c>
      <c r="I78">
        <v>2.4</v>
      </c>
      <c r="J78" s="5">
        <v>330</v>
      </c>
      <c r="K78">
        <v>330</v>
      </c>
      <c r="L78" s="5">
        <v>11</v>
      </c>
      <c r="M78">
        <v>11</v>
      </c>
      <c r="N78" s="5">
        <v>750</v>
      </c>
      <c r="O78">
        <v>650</v>
      </c>
      <c r="P78" s="5">
        <v>14</v>
      </c>
      <c r="Q78">
        <v>11</v>
      </c>
    </row>
    <row r="79" spans="1:17" ht="17" x14ac:dyDescent="0.2">
      <c r="A79" s="20" t="s">
        <v>119</v>
      </c>
      <c r="B79" s="18">
        <v>2268.8850000000002</v>
      </c>
      <c r="C79" s="18">
        <v>1838.9910000000002</v>
      </c>
      <c r="D79" s="18">
        <f t="shared" si="1"/>
        <v>2053.9380000000001</v>
      </c>
      <c r="E79" s="18">
        <v>1</v>
      </c>
      <c r="F79" s="5">
        <v>950</v>
      </c>
      <c r="G79">
        <v>950</v>
      </c>
      <c r="H79" s="5">
        <v>2.4</v>
      </c>
      <c r="I79">
        <v>2.4</v>
      </c>
      <c r="J79" s="5">
        <v>330</v>
      </c>
      <c r="K79">
        <v>330</v>
      </c>
      <c r="L79" s="5">
        <v>11</v>
      </c>
      <c r="M79">
        <v>11</v>
      </c>
      <c r="N79" s="5">
        <v>750</v>
      </c>
      <c r="O79">
        <v>650</v>
      </c>
      <c r="P79" s="5">
        <v>14</v>
      </c>
      <c r="Q79">
        <v>11</v>
      </c>
    </row>
    <row r="80" spans="1:17" ht="17" x14ac:dyDescent="0.2">
      <c r="A80" s="20" t="s">
        <v>120</v>
      </c>
      <c r="B80" s="18">
        <v>2268.8850000000002</v>
      </c>
      <c r="C80" s="18">
        <v>1838.9910000000002</v>
      </c>
      <c r="D80" s="18">
        <f t="shared" si="1"/>
        <v>2053.9380000000001</v>
      </c>
      <c r="E80" s="18">
        <v>1</v>
      </c>
      <c r="F80" s="5">
        <v>950</v>
      </c>
      <c r="G80">
        <v>950</v>
      </c>
      <c r="H80" s="5">
        <v>2.4</v>
      </c>
      <c r="I80">
        <v>2.4</v>
      </c>
      <c r="J80" s="5">
        <v>330</v>
      </c>
      <c r="K80">
        <v>330</v>
      </c>
      <c r="L80" s="5">
        <v>11</v>
      </c>
      <c r="M80">
        <v>11</v>
      </c>
      <c r="N80" s="5">
        <v>750</v>
      </c>
      <c r="O80">
        <v>650</v>
      </c>
      <c r="P80" s="5">
        <v>14</v>
      </c>
      <c r="Q80">
        <v>11</v>
      </c>
    </row>
    <row r="81" spans="1:17" ht="17" x14ac:dyDescent="0.2">
      <c r="A81" s="20" t="s">
        <v>121</v>
      </c>
      <c r="B81" s="18">
        <v>2268.8850000000002</v>
      </c>
      <c r="C81" s="18">
        <v>1838.9910000000002</v>
      </c>
      <c r="D81" s="18">
        <f t="shared" si="1"/>
        <v>2053.9380000000001</v>
      </c>
      <c r="E81" s="18">
        <v>1</v>
      </c>
      <c r="F81" s="5">
        <v>950</v>
      </c>
      <c r="G81">
        <v>950</v>
      </c>
      <c r="H81" s="5">
        <v>2.4</v>
      </c>
      <c r="I81">
        <v>2.4</v>
      </c>
      <c r="J81" s="5">
        <v>330</v>
      </c>
      <c r="K81">
        <v>330</v>
      </c>
      <c r="L81" s="5">
        <v>11</v>
      </c>
      <c r="M81">
        <v>11</v>
      </c>
      <c r="N81" s="5">
        <v>750</v>
      </c>
      <c r="O81">
        <v>650</v>
      </c>
      <c r="P81" s="5">
        <v>14</v>
      </c>
      <c r="Q81">
        <v>11</v>
      </c>
    </row>
    <row r="82" spans="1:17" ht="17" x14ac:dyDescent="0.2">
      <c r="A82" s="20" t="s">
        <v>122</v>
      </c>
      <c r="B82" s="18">
        <v>2268.8850000000002</v>
      </c>
      <c r="C82" s="18">
        <v>1838.9910000000002</v>
      </c>
      <c r="D82" s="18">
        <f t="shared" si="1"/>
        <v>2053.9380000000001</v>
      </c>
      <c r="E82" s="18">
        <v>1</v>
      </c>
      <c r="F82" s="5">
        <v>950</v>
      </c>
      <c r="G82">
        <v>950</v>
      </c>
      <c r="H82" s="5">
        <v>2.4</v>
      </c>
      <c r="I82">
        <v>2.4</v>
      </c>
      <c r="J82" s="5">
        <v>330</v>
      </c>
      <c r="K82">
        <v>330</v>
      </c>
      <c r="L82" s="5">
        <v>11</v>
      </c>
      <c r="M82">
        <v>11</v>
      </c>
      <c r="N82" s="5">
        <v>750</v>
      </c>
      <c r="O82">
        <v>650</v>
      </c>
      <c r="P82" s="5">
        <v>14</v>
      </c>
      <c r="Q82">
        <v>11</v>
      </c>
    </row>
    <row r="83" spans="1:17" ht="17" x14ac:dyDescent="0.2">
      <c r="A83" s="20" t="s">
        <v>123</v>
      </c>
      <c r="B83" s="18">
        <v>2268.8850000000002</v>
      </c>
      <c r="C83" s="18">
        <v>1838.9910000000002</v>
      </c>
      <c r="D83" s="18">
        <f t="shared" si="1"/>
        <v>2053.9380000000001</v>
      </c>
      <c r="E83" s="18">
        <v>1</v>
      </c>
      <c r="F83" s="5">
        <v>950</v>
      </c>
      <c r="G83">
        <v>950</v>
      </c>
      <c r="H83" s="5">
        <v>2.4</v>
      </c>
      <c r="I83">
        <v>2.4</v>
      </c>
      <c r="J83" s="5">
        <v>330</v>
      </c>
      <c r="K83">
        <v>330</v>
      </c>
      <c r="L83" s="5">
        <v>11</v>
      </c>
      <c r="M83">
        <v>11</v>
      </c>
      <c r="N83" s="5">
        <v>750</v>
      </c>
      <c r="O83">
        <v>650</v>
      </c>
      <c r="P83" s="5">
        <v>14</v>
      </c>
      <c r="Q83">
        <v>11</v>
      </c>
    </row>
    <row r="84" spans="1:17" ht="17" x14ac:dyDescent="0.2">
      <c r="A84" s="20" t="s">
        <v>124</v>
      </c>
      <c r="B84" s="18">
        <v>2268.8850000000002</v>
      </c>
      <c r="C84" s="18">
        <v>1838.9910000000002</v>
      </c>
      <c r="D84" s="18">
        <f t="shared" si="1"/>
        <v>2053.9380000000001</v>
      </c>
      <c r="E84" s="18">
        <v>1</v>
      </c>
      <c r="F84" s="5">
        <v>950</v>
      </c>
      <c r="G84">
        <v>950</v>
      </c>
      <c r="H84" s="5">
        <v>2.4</v>
      </c>
      <c r="I84">
        <v>2.4</v>
      </c>
      <c r="J84" s="5">
        <v>330</v>
      </c>
      <c r="K84">
        <v>330</v>
      </c>
      <c r="L84" s="5">
        <v>11</v>
      </c>
      <c r="M84">
        <v>11</v>
      </c>
      <c r="N84" s="5">
        <v>750</v>
      </c>
      <c r="O84">
        <v>650</v>
      </c>
      <c r="P84" s="5">
        <v>14</v>
      </c>
      <c r="Q84">
        <v>11</v>
      </c>
    </row>
    <row r="85" spans="1:17" ht="34" x14ac:dyDescent="0.2">
      <c r="A85" s="20" t="s">
        <v>125</v>
      </c>
      <c r="B85" s="18"/>
      <c r="C85" s="18">
        <v>2377.8585666666668</v>
      </c>
      <c r="E85" s="18">
        <f>9/12</f>
        <v>0.75</v>
      </c>
      <c r="G85">
        <v>975</v>
      </c>
      <c r="I85">
        <v>2.6</v>
      </c>
      <c r="K85">
        <v>600</v>
      </c>
      <c r="M85">
        <v>16</v>
      </c>
      <c r="O85">
        <v>700</v>
      </c>
      <c r="Q85">
        <v>12.6</v>
      </c>
    </row>
    <row r="86" spans="1:17" ht="34" x14ac:dyDescent="0.2">
      <c r="A86" s="20" t="s">
        <v>126</v>
      </c>
      <c r="B86" s="18"/>
      <c r="C86" s="18">
        <v>2674.8960000000002</v>
      </c>
      <c r="E86" s="18">
        <f>6/12</f>
        <v>0.5</v>
      </c>
      <c r="G86">
        <v>975</v>
      </c>
      <c r="I86">
        <v>2.8</v>
      </c>
      <c r="K86">
        <v>500</v>
      </c>
      <c r="M86">
        <v>16</v>
      </c>
      <c r="O86">
        <v>1300</v>
      </c>
      <c r="Q86">
        <v>13.9</v>
      </c>
    </row>
    <row r="87" spans="1:17" x14ac:dyDescent="0.2">
      <c r="A87" s="20"/>
      <c r="B87" s="18"/>
      <c r="C87" s="18"/>
      <c r="E87" s="18"/>
    </row>
    <row r="89" spans="1:17" x14ac:dyDescent="0.2">
      <c r="A89" t="s">
        <v>127</v>
      </c>
    </row>
    <row r="90" spans="1:17" ht="19" customHeight="1" x14ac:dyDescent="0.2">
      <c r="A90" t="s">
        <v>128</v>
      </c>
    </row>
    <row r="91" spans="1:17" x14ac:dyDescent="0.2">
      <c r="A91" t="s">
        <v>129</v>
      </c>
    </row>
    <row r="92" spans="1:17" x14ac:dyDescent="0.2">
      <c r="A92" t="s">
        <v>130</v>
      </c>
    </row>
    <row r="93" spans="1:17" x14ac:dyDescent="0.2">
      <c r="A93" t="s">
        <v>131</v>
      </c>
    </row>
    <row r="94" spans="1:17" x14ac:dyDescent="0.2">
      <c r="A94" t="s">
        <v>132</v>
      </c>
    </row>
    <row r="95" spans="1:17" x14ac:dyDescent="0.2">
      <c r="A95" t="s">
        <v>133</v>
      </c>
    </row>
    <row r="96" spans="1:17" x14ac:dyDescent="0.2">
      <c r="A96" t="s">
        <v>134</v>
      </c>
    </row>
    <row r="97" spans="1:1" x14ac:dyDescent="0.2">
      <c r="A97" t="s">
        <v>135</v>
      </c>
    </row>
  </sheetData>
  <mergeCells count="2">
    <mergeCell ref="B2:D2"/>
    <mergeCell ref="B3:D3"/>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E8D7D-4A28-5742-BC1A-B50CA464CA02}">
  <dimension ref="A1:AC53"/>
  <sheetViews>
    <sheetView tabSelected="1" workbookViewId="0">
      <pane xSplit="1" ySplit="4" topLeftCell="B5" activePane="bottomRight" state="frozen"/>
      <selection pane="topRight" activeCell="C1" sqref="C1"/>
      <selection pane="bottomLeft" activeCell="A5" sqref="A5"/>
      <selection pane="bottomRight" activeCell="AC17" sqref="AC17"/>
    </sheetView>
  </sheetViews>
  <sheetFormatPr baseColWidth="10" defaultRowHeight="16" x14ac:dyDescent="0.2"/>
  <cols>
    <col min="25" max="25" width="24.1640625" customWidth="1"/>
    <col min="26" max="26" width="12.1640625" customWidth="1"/>
    <col min="27" max="27" width="20" customWidth="1"/>
    <col min="28" max="28" width="17.5" customWidth="1"/>
    <col min="29" max="29" width="16.33203125" customWidth="1"/>
  </cols>
  <sheetData>
    <row r="1" spans="1:29" ht="17" x14ac:dyDescent="0.2">
      <c r="A1" s="22" t="s">
        <v>22</v>
      </c>
      <c r="B1" t="s">
        <v>23</v>
      </c>
      <c r="D1" t="s">
        <v>24</v>
      </c>
      <c r="F1" t="s">
        <v>23</v>
      </c>
      <c r="H1" t="s">
        <v>137</v>
      </c>
      <c r="J1" t="s">
        <v>23</v>
      </c>
      <c r="L1" t="s">
        <v>139</v>
      </c>
      <c r="N1" t="s">
        <v>23</v>
      </c>
      <c r="P1" t="s">
        <v>23</v>
      </c>
      <c r="R1" t="s">
        <v>140</v>
      </c>
      <c r="T1" t="s">
        <v>23</v>
      </c>
    </row>
    <row r="2" spans="1:29" s="11" customFormat="1" ht="16" customHeight="1" x14ac:dyDescent="0.2">
      <c r="A2" s="23"/>
      <c r="B2" s="24" t="s">
        <v>26</v>
      </c>
      <c r="C2" s="26" t="s">
        <v>27</v>
      </c>
      <c r="D2" s="24" t="s">
        <v>145</v>
      </c>
      <c r="E2" s="26" t="s">
        <v>29</v>
      </c>
      <c r="F2" s="24" t="s">
        <v>30</v>
      </c>
      <c r="G2" s="26" t="s">
        <v>27</v>
      </c>
      <c r="H2" s="24" t="s">
        <v>148</v>
      </c>
      <c r="I2" s="26" t="s">
        <v>29</v>
      </c>
      <c r="J2" s="24" t="s">
        <v>31</v>
      </c>
      <c r="K2" s="26" t="s">
        <v>16</v>
      </c>
      <c r="L2" s="24" t="s">
        <v>157</v>
      </c>
      <c r="M2" s="26" t="s">
        <v>29</v>
      </c>
      <c r="N2" s="24" t="s">
        <v>32</v>
      </c>
      <c r="O2" s="26" t="s">
        <v>16</v>
      </c>
      <c r="P2" s="24" t="s">
        <v>160</v>
      </c>
      <c r="Q2" s="26" t="s">
        <v>27</v>
      </c>
      <c r="R2" s="24" t="s">
        <v>162</v>
      </c>
      <c r="S2" s="26" t="s">
        <v>29</v>
      </c>
      <c r="T2" s="24" t="s">
        <v>33</v>
      </c>
      <c r="U2" s="26" t="s">
        <v>16</v>
      </c>
    </row>
    <row r="3" spans="1:29" ht="16" customHeight="1" x14ac:dyDescent="0.2">
      <c r="A3" s="23" t="s">
        <v>34</v>
      </c>
      <c r="B3" s="27" t="s">
        <v>36</v>
      </c>
      <c r="C3" s="28"/>
      <c r="D3" s="27" t="s">
        <v>37</v>
      </c>
      <c r="E3" s="28"/>
      <c r="F3" s="27" t="s">
        <v>38</v>
      </c>
      <c r="G3" s="28"/>
      <c r="H3" s="27" t="s">
        <v>37</v>
      </c>
      <c r="I3" s="28"/>
      <c r="J3" s="27" t="s">
        <v>39</v>
      </c>
      <c r="K3" s="28"/>
      <c r="L3" s="27" t="s">
        <v>166</v>
      </c>
      <c r="M3" s="28"/>
      <c r="N3" s="27" t="s">
        <v>40</v>
      </c>
      <c r="O3" s="28"/>
      <c r="P3" s="27" t="s">
        <v>41</v>
      </c>
      <c r="Q3" s="28"/>
      <c r="R3" s="27" t="s">
        <v>166</v>
      </c>
      <c r="S3" s="28"/>
      <c r="T3" s="27" t="s">
        <v>41</v>
      </c>
      <c r="U3" s="28"/>
    </row>
    <row r="4" spans="1:29" ht="17" x14ac:dyDescent="0.2">
      <c r="A4" s="30"/>
      <c r="B4" s="31" t="s">
        <v>42</v>
      </c>
      <c r="C4" s="31" t="s">
        <v>43</v>
      </c>
      <c r="D4" s="31" t="s">
        <v>42</v>
      </c>
      <c r="E4" s="31" t="s">
        <v>43</v>
      </c>
      <c r="F4" s="31" t="s">
        <v>42</v>
      </c>
      <c r="G4" s="31" t="s">
        <v>43</v>
      </c>
      <c r="H4" s="31" t="s">
        <v>42</v>
      </c>
      <c r="I4" s="31" t="s">
        <v>43</v>
      </c>
      <c r="J4" s="31" t="s">
        <v>42</v>
      </c>
      <c r="K4" s="31" t="s">
        <v>43</v>
      </c>
      <c r="L4" s="31" t="s">
        <v>42</v>
      </c>
      <c r="M4" s="31" t="s">
        <v>43</v>
      </c>
      <c r="N4" s="31" t="s">
        <v>42</v>
      </c>
      <c r="O4" s="31" t="s">
        <v>43</v>
      </c>
      <c r="P4" s="31" t="s">
        <v>42</v>
      </c>
      <c r="Q4" s="31" t="s">
        <v>43</v>
      </c>
      <c r="R4" s="31" t="s">
        <v>42</v>
      </c>
      <c r="S4" s="31" t="s">
        <v>43</v>
      </c>
      <c r="T4" s="31" t="s">
        <v>42</v>
      </c>
      <c r="U4" s="31" t="s">
        <v>43</v>
      </c>
      <c r="Y4" t="s">
        <v>204</v>
      </c>
    </row>
    <row r="5" spans="1:29" x14ac:dyDescent="0.2">
      <c r="A5" s="32" t="s">
        <v>169</v>
      </c>
      <c r="B5" s="11">
        <v>280</v>
      </c>
      <c r="C5" s="11">
        <v>280</v>
      </c>
      <c r="D5" s="11">
        <v>0.5</v>
      </c>
      <c r="E5" s="11">
        <v>0.5</v>
      </c>
      <c r="F5" s="11">
        <v>80</v>
      </c>
      <c r="G5" s="11">
        <v>80</v>
      </c>
      <c r="H5" s="11">
        <v>130</v>
      </c>
      <c r="I5" s="11">
        <v>130</v>
      </c>
      <c r="J5">
        <v>11</v>
      </c>
      <c r="K5">
        <v>11</v>
      </c>
      <c r="L5" s="11">
        <v>20</v>
      </c>
      <c r="M5" s="11">
        <v>20</v>
      </c>
      <c r="N5">
        <v>250</v>
      </c>
      <c r="O5">
        <v>250</v>
      </c>
      <c r="P5" s="11">
        <v>0.3</v>
      </c>
      <c r="Q5" s="11">
        <v>0.3</v>
      </c>
      <c r="R5" s="11">
        <v>10</v>
      </c>
      <c r="S5" s="11">
        <v>10</v>
      </c>
      <c r="T5">
        <v>2.9</v>
      </c>
      <c r="U5">
        <v>2.9</v>
      </c>
    </row>
    <row r="6" spans="1:29" ht="17" x14ac:dyDescent="0.2">
      <c r="A6" s="34" t="s">
        <v>46</v>
      </c>
      <c r="B6">
        <v>450</v>
      </c>
      <c r="C6">
        <v>450</v>
      </c>
      <c r="D6">
        <v>0.9</v>
      </c>
      <c r="E6">
        <v>0.9</v>
      </c>
      <c r="F6">
        <v>120</v>
      </c>
      <c r="G6">
        <v>120</v>
      </c>
      <c r="H6">
        <v>90</v>
      </c>
      <c r="I6">
        <v>90</v>
      </c>
      <c r="J6">
        <v>7</v>
      </c>
      <c r="K6">
        <v>7</v>
      </c>
      <c r="L6">
        <v>20</v>
      </c>
      <c r="M6">
        <v>20</v>
      </c>
      <c r="N6">
        <v>250</v>
      </c>
      <c r="O6">
        <v>250</v>
      </c>
      <c r="P6">
        <v>0.6</v>
      </c>
      <c r="Q6">
        <v>0.6</v>
      </c>
      <c r="R6">
        <v>15</v>
      </c>
      <c r="S6">
        <v>15</v>
      </c>
      <c r="T6">
        <v>4.3</v>
      </c>
      <c r="U6">
        <v>4.3</v>
      </c>
      <c r="Z6" s="45" t="s">
        <v>199</v>
      </c>
      <c r="AA6" s="45" t="s">
        <v>200</v>
      </c>
      <c r="AB6" s="45" t="s">
        <v>201</v>
      </c>
      <c r="AC6" s="45" t="s">
        <v>125</v>
      </c>
    </row>
    <row r="7" spans="1:29" ht="17" x14ac:dyDescent="0.2">
      <c r="A7" s="34" t="s">
        <v>47</v>
      </c>
      <c r="B7">
        <v>450</v>
      </c>
      <c r="C7">
        <v>450</v>
      </c>
      <c r="D7">
        <v>0.9</v>
      </c>
      <c r="E7">
        <v>0.9</v>
      </c>
      <c r="F7">
        <v>120</v>
      </c>
      <c r="G7">
        <v>120</v>
      </c>
      <c r="H7">
        <v>90</v>
      </c>
      <c r="I7">
        <v>90</v>
      </c>
      <c r="J7">
        <v>7</v>
      </c>
      <c r="K7">
        <v>7</v>
      </c>
      <c r="L7">
        <v>20</v>
      </c>
      <c r="M7">
        <v>20</v>
      </c>
      <c r="N7">
        <v>250</v>
      </c>
      <c r="O7">
        <v>250</v>
      </c>
      <c r="P7">
        <v>0.6</v>
      </c>
      <c r="Q7">
        <v>0.6</v>
      </c>
      <c r="R7">
        <v>15</v>
      </c>
      <c r="S7">
        <v>15</v>
      </c>
      <c r="T7">
        <v>4.3</v>
      </c>
      <c r="U7">
        <v>4.3</v>
      </c>
      <c r="Y7" s="44" t="s">
        <v>26</v>
      </c>
      <c r="Z7" s="46">
        <f>AVERAGE(B$5:B$10)</f>
        <v>538.33333333333337</v>
      </c>
      <c r="AA7" s="47">
        <f>AVERAGE(C$23:C$26)</f>
        <v>962.5</v>
      </c>
      <c r="AB7" s="47">
        <f>AVERAGE(B$23:B$26)</f>
        <v>962.5</v>
      </c>
      <c r="AC7" s="49">
        <v>1000</v>
      </c>
    </row>
    <row r="8" spans="1:29" ht="17" x14ac:dyDescent="0.2">
      <c r="A8" s="34" t="s">
        <v>48</v>
      </c>
      <c r="B8">
        <v>450</v>
      </c>
      <c r="C8">
        <v>450</v>
      </c>
      <c r="D8">
        <v>0.9</v>
      </c>
      <c r="E8">
        <v>0.9</v>
      </c>
      <c r="F8">
        <v>120</v>
      </c>
      <c r="G8">
        <v>120</v>
      </c>
      <c r="H8">
        <v>90</v>
      </c>
      <c r="I8">
        <v>90</v>
      </c>
      <c r="J8">
        <v>7</v>
      </c>
      <c r="K8">
        <v>7</v>
      </c>
      <c r="L8">
        <v>20</v>
      </c>
      <c r="M8">
        <v>20</v>
      </c>
      <c r="N8">
        <v>250</v>
      </c>
      <c r="O8">
        <v>250</v>
      </c>
      <c r="P8">
        <v>0.6</v>
      </c>
      <c r="Q8">
        <v>0.6</v>
      </c>
      <c r="R8">
        <v>15</v>
      </c>
      <c r="S8">
        <v>15</v>
      </c>
      <c r="T8">
        <v>4.3</v>
      </c>
      <c r="U8">
        <v>4.3</v>
      </c>
      <c r="Y8" s="44" t="s">
        <v>145</v>
      </c>
      <c r="Z8" s="46">
        <f>AVERAGE(D$5:D$10)</f>
        <v>0.93333333333333324</v>
      </c>
      <c r="AA8" s="47">
        <f>AVERAGE(E$23:E$26)</f>
        <v>2.4</v>
      </c>
      <c r="AB8" s="47">
        <f>AVERAGE(D$23:D$26)</f>
        <v>2.4</v>
      </c>
      <c r="AC8" s="49">
        <v>2.6</v>
      </c>
    </row>
    <row r="9" spans="1:29" ht="17" x14ac:dyDescent="0.2">
      <c r="A9" s="34" t="s">
        <v>49</v>
      </c>
      <c r="B9">
        <v>800</v>
      </c>
      <c r="C9">
        <v>800</v>
      </c>
      <c r="D9">
        <v>1.2</v>
      </c>
      <c r="E9">
        <v>1.2</v>
      </c>
      <c r="F9">
        <v>140</v>
      </c>
      <c r="G9">
        <v>140</v>
      </c>
      <c r="H9">
        <v>90</v>
      </c>
      <c r="I9">
        <v>90</v>
      </c>
      <c r="J9">
        <v>7</v>
      </c>
      <c r="K9">
        <v>7</v>
      </c>
      <c r="L9">
        <v>30</v>
      </c>
      <c r="M9">
        <v>30</v>
      </c>
      <c r="N9">
        <v>300</v>
      </c>
      <c r="O9">
        <v>300</v>
      </c>
      <c r="P9">
        <v>0.7</v>
      </c>
      <c r="Q9">
        <v>0.7</v>
      </c>
      <c r="R9">
        <v>15</v>
      </c>
      <c r="S9">
        <v>15</v>
      </c>
      <c r="T9">
        <v>5.5</v>
      </c>
      <c r="U9">
        <v>5.5</v>
      </c>
      <c r="Y9" s="44" t="s">
        <v>30</v>
      </c>
      <c r="Z9" s="46">
        <f>AVERAGE(F$5:F$10)</f>
        <v>120</v>
      </c>
      <c r="AA9" s="47">
        <f>AVERAGE(G$23:G$26)</f>
        <v>330</v>
      </c>
      <c r="AB9" s="47">
        <f>AVERAGE(F$23:F$26)</f>
        <v>330</v>
      </c>
      <c r="AC9" s="49">
        <v>600</v>
      </c>
    </row>
    <row r="10" spans="1:29" ht="17" x14ac:dyDescent="0.2">
      <c r="A10" s="34" t="s">
        <v>50</v>
      </c>
      <c r="B10">
        <v>800</v>
      </c>
      <c r="C10">
        <v>800</v>
      </c>
      <c r="D10">
        <v>1.2</v>
      </c>
      <c r="E10">
        <v>1.2</v>
      </c>
      <c r="F10">
        <v>140</v>
      </c>
      <c r="G10">
        <v>140</v>
      </c>
      <c r="H10">
        <v>90</v>
      </c>
      <c r="I10">
        <v>90</v>
      </c>
      <c r="J10">
        <v>7</v>
      </c>
      <c r="K10">
        <v>7</v>
      </c>
      <c r="L10">
        <v>30</v>
      </c>
      <c r="M10">
        <v>30</v>
      </c>
      <c r="N10">
        <v>300</v>
      </c>
      <c r="O10">
        <v>300</v>
      </c>
      <c r="P10">
        <v>0.7</v>
      </c>
      <c r="Q10">
        <v>0.7</v>
      </c>
      <c r="R10">
        <v>15</v>
      </c>
      <c r="S10">
        <v>15</v>
      </c>
      <c r="T10">
        <v>5.5</v>
      </c>
      <c r="U10">
        <v>5.5</v>
      </c>
      <c r="Y10" s="44" t="s">
        <v>148</v>
      </c>
      <c r="Z10" s="46">
        <f>AVERAGE(H$5:H$10)</f>
        <v>96.666666666666671</v>
      </c>
      <c r="AA10" s="47">
        <f>AVERAGE(I$23:I$26)</f>
        <v>150</v>
      </c>
      <c r="AB10" s="47">
        <f>AVERAGE(H$23:H$26)</f>
        <v>150</v>
      </c>
      <c r="AC10" s="49">
        <v>220</v>
      </c>
    </row>
    <row r="11" spans="1:29" ht="17" x14ac:dyDescent="0.2">
      <c r="A11" s="34" t="s">
        <v>51</v>
      </c>
      <c r="B11">
        <v>800</v>
      </c>
      <c r="C11">
        <v>800</v>
      </c>
      <c r="D11">
        <v>1.2</v>
      </c>
      <c r="E11">
        <v>1.2</v>
      </c>
      <c r="F11">
        <v>140</v>
      </c>
      <c r="G11">
        <v>140</v>
      </c>
      <c r="H11">
        <v>90</v>
      </c>
      <c r="I11">
        <v>90</v>
      </c>
      <c r="J11">
        <v>7</v>
      </c>
      <c r="K11">
        <v>7</v>
      </c>
      <c r="L11">
        <v>30</v>
      </c>
      <c r="M11">
        <v>30</v>
      </c>
      <c r="N11">
        <v>300</v>
      </c>
      <c r="O11">
        <v>300</v>
      </c>
      <c r="P11">
        <v>0.7</v>
      </c>
      <c r="Q11">
        <v>0.7</v>
      </c>
      <c r="R11">
        <v>15</v>
      </c>
      <c r="S11">
        <v>15</v>
      </c>
      <c r="T11">
        <v>5.5</v>
      </c>
      <c r="U11">
        <v>5.5</v>
      </c>
      <c r="Y11" s="44" t="s">
        <v>31</v>
      </c>
      <c r="Z11" s="46">
        <f>AVERAGE(J$5:J$10)</f>
        <v>7.666666666666667</v>
      </c>
      <c r="AA11" s="47">
        <f>AVERAGE(K$23:K$26)</f>
        <v>16</v>
      </c>
      <c r="AB11" s="47">
        <f>AVERAGE(J$23:J$26)</f>
        <v>11</v>
      </c>
      <c r="AC11" s="48">
        <f t="shared" ref="AC8:AC16" si="0">AA11</f>
        <v>16</v>
      </c>
    </row>
    <row r="12" spans="1:29" ht="17" x14ac:dyDescent="0.2">
      <c r="A12" s="34" t="s">
        <v>52</v>
      </c>
      <c r="B12">
        <v>800</v>
      </c>
      <c r="C12">
        <v>800</v>
      </c>
      <c r="D12">
        <v>1.2</v>
      </c>
      <c r="E12">
        <v>1.2</v>
      </c>
      <c r="F12">
        <v>200</v>
      </c>
      <c r="G12">
        <v>200</v>
      </c>
      <c r="H12">
        <v>90</v>
      </c>
      <c r="I12">
        <v>90</v>
      </c>
      <c r="J12">
        <v>11</v>
      </c>
      <c r="K12">
        <v>11</v>
      </c>
      <c r="L12">
        <v>30</v>
      </c>
      <c r="M12">
        <v>30</v>
      </c>
      <c r="N12">
        <v>400</v>
      </c>
      <c r="O12">
        <v>400</v>
      </c>
      <c r="P12">
        <v>1</v>
      </c>
      <c r="Q12">
        <v>1</v>
      </c>
      <c r="R12">
        <v>15</v>
      </c>
      <c r="S12">
        <v>15</v>
      </c>
      <c r="T12">
        <v>7.4</v>
      </c>
      <c r="U12">
        <v>7.4</v>
      </c>
      <c r="Y12" s="44" t="s">
        <v>157</v>
      </c>
      <c r="Z12" s="46">
        <f>AVERAGE(L$5:L$10)</f>
        <v>23.333333333333332</v>
      </c>
      <c r="AA12" s="47">
        <f>AVERAGE(M$23:M$26)</f>
        <v>55</v>
      </c>
      <c r="AB12" s="47">
        <f>AVERAGE(L$23:L$26)</f>
        <v>55</v>
      </c>
      <c r="AC12" s="49">
        <v>60</v>
      </c>
    </row>
    <row r="13" spans="1:29" ht="17" x14ac:dyDescent="0.2">
      <c r="A13" s="34" t="s">
        <v>53</v>
      </c>
      <c r="B13">
        <v>800</v>
      </c>
      <c r="C13">
        <v>800</v>
      </c>
      <c r="D13">
        <v>1.2</v>
      </c>
      <c r="E13">
        <v>1.2</v>
      </c>
      <c r="F13">
        <v>200</v>
      </c>
      <c r="G13">
        <v>200</v>
      </c>
      <c r="H13">
        <v>90</v>
      </c>
      <c r="I13">
        <v>90</v>
      </c>
      <c r="J13">
        <v>11</v>
      </c>
      <c r="K13">
        <v>11</v>
      </c>
      <c r="L13">
        <v>30</v>
      </c>
      <c r="M13">
        <v>30</v>
      </c>
      <c r="N13">
        <v>400</v>
      </c>
      <c r="O13">
        <v>400</v>
      </c>
      <c r="P13">
        <v>1</v>
      </c>
      <c r="Q13">
        <v>1</v>
      </c>
      <c r="R13">
        <v>15</v>
      </c>
      <c r="S13">
        <v>15</v>
      </c>
      <c r="T13">
        <v>7.4</v>
      </c>
      <c r="U13">
        <v>7.4</v>
      </c>
      <c r="Y13" s="44" t="s">
        <v>32</v>
      </c>
      <c r="Z13" s="46">
        <f>AVERAGE(N$5:N$10)</f>
        <v>266.66666666666669</v>
      </c>
      <c r="AA13" s="47">
        <f>AVERAGE(O$23:O$26)</f>
        <v>650</v>
      </c>
      <c r="AB13" s="47">
        <f>AVERAGE(N$23:N$26)</f>
        <v>750</v>
      </c>
      <c r="AC13" s="49">
        <v>700</v>
      </c>
    </row>
    <row r="14" spans="1:29" ht="17" x14ac:dyDescent="0.2">
      <c r="A14" s="34" t="s">
        <v>54</v>
      </c>
      <c r="B14">
        <v>800</v>
      </c>
      <c r="C14">
        <v>800</v>
      </c>
      <c r="D14">
        <v>1.8</v>
      </c>
      <c r="E14">
        <v>1.8</v>
      </c>
      <c r="F14">
        <v>200</v>
      </c>
      <c r="G14">
        <v>200</v>
      </c>
      <c r="H14">
        <v>120</v>
      </c>
      <c r="I14">
        <v>120</v>
      </c>
      <c r="J14">
        <v>11</v>
      </c>
      <c r="K14">
        <v>11</v>
      </c>
      <c r="L14">
        <v>40</v>
      </c>
      <c r="M14">
        <v>40</v>
      </c>
      <c r="N14">
        <v>400</v>
      </c>
      <c r="O14">
        <v>400</v>
      </c>
      <c r="P14">
        <v>1</v>
      </c>
      <c r="Q14">
        <v>1</v>
      </c>
      <c r="R14">
        <v>15</v>
      </c>
      <c r="S14">
        <v>15</v>
      </c>
      <c r="T14">
        <v>7.4</v>
      </c>
      <c r="U14">
        <v>7.4</v>
      </c>
      <c r="Y14" s="44" t="s">
        <v>160</v>
      </c>
      <c r="Z14" s="46">
        <f>AVERAGE(P$5:P$10)</f>
        <v>0.58333333333333337</v>
      </c>
      <c r="AA14" s="47">
        <f>AVERAGE(Q$23:Q$26)</f>
        <v>1.6</v>
      </c>
      <c r="AB14" s="47">
        <f>AVERAGE(P$23:P$26)</f>
        <v>1.7</v>
      </c>
      <c r="AC14" s="49">
        <v>1.8</v>
      </c>
    </row>
    <row r="15" spans="1:29" ht="17" x14ac:dyDescent="0.2">
      <c r="A15" s="34" t="s">
        <v>55</v>
      </c>
      <c r="B15">
        <v>800</v>
      </c>
      <c r="C15">
        <v>800</v>
      </c>
      <c r="D15">
        <v>1.8</v>
      </c>
      <c r="E15">
        <v>1.8</v>
      </c>
      <c r="F15">
        <v>200</v>
      </c>
      <c r="G15">
        <v>200</v>
      </c>
      <c r="H15">
        <v>120</v>
      </c>
      <c r="I15">
        <v>120</v>
      </c>
      <c r="J15">
        <v>11</v>
      </c>
      <c r="K15">
        <v>11</v>
      </c>
      <c r="L15">
        <v>40</v>
      </c>
      <c r="M15">
        <v>40</v>
      </c>
      <c r="N15">
        <v>400</v>
      </c>
      <c r="O15">
        <v>400</v>
      </c>
      <c r="P15">
        <v>1</v>
      </c>
      <c r="Q15">
        <v>1</v>
      </c>
      <c r="R15">
        <v>15</v>
      </c>
      <c r="S15">
        <v>15</v>
      </c>
      <c r="T15">
        <v>7.4</v>
      </c>
      <c r="U15">
        <v>7.4</v>
      </c>
      <c r="Y15" s="44" t="s">
        <v>162</v>
      </c>
      <c r="Z15" s="46">
        <f>AVERAGE(R$5:R$10)</f>
        <v>14.166666666666666</v>
      </c>
      <c r="AA15" s="47">
        <f>AVERAGE(S$23:S$26)</f>
        <v>15</v>
      </c>
      <c r="AB15" s="47">
        <f>AVERAGE(R$23:R$26)</f>
        <v>15</v>
      </c>
      <c r="AC15" s="50">
        <f t="shared" si="0"/>
        <v>15</v>
      </c>
    </row>
    <row r="16" spans="1:29" ht="17" x14ac:dyDescent="0.2">
      <c r="A16" s="34" t="s">
        <v>56</v>
      </c>
      <c r="B16">
        <v>1150</v>
      </c>
      <c r="C16">
        <v>1150</v>
      </c>
      <c r="D16">
        <v>1.8</v>
      </c>
      <c r="E16">
        <v>1.8</v>
      </c>
      <c r="F16">
        <v>270</v>
      </c>
      <c r="G16">
        <v>270</v>
      </c>
      <c r="H16">
        <v>120</v>
      </c>
      <c r="I16">
        <v>120</v>
      </c>
      <c r="J16">
        <v>11</v>
      </c>
      <c r="K16">
        <v>11</v>
      </c>
      <c r="L16">
        <v>40</v>
      </c>
      <c r="M16">
        <v>40</v>
      </c>
      <c r="N16">
        <v>600</v>
      </c>
      <c r="O16">
        <v>600</v>
      </c>
      <c r="P16">
        <v>1.4</v>
      </c>
      <c r="Q16">
        <v>1.4</v>
      </c>
      <c r="R16">
        <v>15</v>
      </c>
      <c r="S16">
        <v>15</v>
      </c>
      <c r="T16">
        <v>10.7</v>
      </c>
      <c r="U16">
        <v>10.7</v>
      </c>
      <c r="Y16" s="44" t="s">
        <v>33</v>
      </c>
      <c r="Z16" s="46">
        <f>AVERAGE(T$5:T$10)</f>
        <v>4.4666666666666668</v>
      </c>
      <c r="AA16" s="47">
        <f>AVERAGE(U$23:U$26)</f>
        <v>11</v>
      </c>
      <c r="AB16" s="47">
        <f>AVERAGE(T$23:T$26)</f>
        <v>14</v>
      </c>
      <c r="AC16" s="49">
        <v>12.6</v>
      </c>
    </row>
    <row r="17" spans="1:26" ht="17" x14ac:dyDescent="0.2">
      <c r="A17" s="34" t="s">
        <v>57</v>
      </c>
      <c r="B17">
        <v>1150</v>
      </c>
      <c r="C17">
        <v>1150</v>
      </c>
      <c r="D17">
        <v>1.8</v>
      </c>
      <c r="E17">
        <v>1.8</v>
      </c>
      <c r="F17">
        <v>270</v>
      </c>
      <c r="G17">
        <v>270</v>
      </c>
      <c r="H17">
        <v>120</v>
      </c>
      <c r="I17">
        <v>120</v>
      </c>
      <c r="J17">
        <v>11</v>
      </c>
      <c r="K17">
        <v>13</v>
      </c>
      <c r="L17">
        <v>40</v>
      </c>
      <c r="M17">
        <v>40</v>
      </c>
      <c r="N17">
        <v>600</v>
      </c>
      <c r="O17">
        <v>600</v>
      </c>
      <c r="P17">
        <v>1.4</v>
      </c>
      <c r="Q17">
        <v>1.4</v>
      </c>
      <c r="R17">
        <v>15</v>
      </c>
      <c r="S17">
        <v>15</v>
      </c>
      <c r="T17">
        <v>10.7</v>
      </c>
      <c r="U17">
        <v>10.7</v>
      </c>
      <c r="Y17" s="33"/>
    </row>
    <row r="18" spans="1:26" ht="17" x14ac:dyDescent="0.2">
      <c r="A18" s="34" t="s">
        <v>58</v>
      </c>
      <c r="B18">
        <v>1150</v>
      </c>
      <c r="C18">
        <v>1150</v>
      </c>
      <c r="D18">
        <v>1.8</v>
      </c>
      <c r="E18">
        <v>1.8</v>
      </c>
      <c r="F18">
        <v>270</v>
      </c>
      <c r="G18">
        <v>270</v>
      </c>
      <c r="H18">
        <v>120</v>
      </c>
      <c r="I18">
        <v>120</v>
      </c>
      <c r="J18">
        <v>11</v>
      </c>
      <c r="K18">
        <v>13</v>
      </c>
      <c r="L18">
        <v>40</v>
      </c>
      <c r="M18">
        <v>40</v>
      </c>
      <c r="N18">
        <v>600</v>
      </c>
      <c r="O18">
        <v>600</v>
      </c>
      <c r="P18">
        <v>1.4</v>
      </c>
      <c r="Q18">
        <v>1.4</v>
      </c>
      <c r="R18">
        <v>15</v>
      </c>
      <c r="S18">
        <v>15</v>
      </c>
      <c r="T18">
        <v>10.7</v>
      </c>
      <c r="U18">
        <v>10.7</v>
      </c>
    </row>
    <row r="19" spans="1:26" ht="17" x14ac:dyDescent="0.2">
      <c r="A19" s="34" t="s">
        <v>59</v>
      </c>
      <c r="B19">
        <v>1150</v>
      </c>
      <c r="C19">
        <v>1150</v>
      </c>
      <c r="D19">
        <v>2.4</v>
      </c>
      <c r="E19">
        <v>2.4</v>
      </c>
      <c r="F19">
        <v>270</v>
      </c>
      <c r="G19">
        <v>270</v>
      </c>
      <c r="H19">
        <v>150</v>
      </c>
      <c r="I19">
        <v>150</v>
      </c>
      <c r="J19">
        <v>11</v>
      </c>
      <c r="K19">
        <v>13</v>
      </c>
      <c r="L19">
        <v>55</v>
      </c>
      <c r="M19">
        <v>55</v>
      </c>
      <c r="N19">
        <v>600</v>
      </c>
      <c r="O19">
        <v>600</v>
      </c>
      <c r="P19">
        <v>1.4</v>
      </c>
      <c r="Q19">
        <v>1.4</v>
      </c>
      <c r="R19">
        <v>15</v>
      </c>
      <c r="S19">
        <v>15</v>
      </c>
      <c r="T19">
        <v>10.7</v>
      </c>
      <c r="U19">
        <v>10.7</v>
      </c>
      <c r="Z19" t="s">
        <v>202</v>
      </c>
    </row>
    <row r="20" spans="1:26" ht="17" x14ac:dyDescent="0.2">
      <c r="A20" s="34" t="s">
        <v>60</v>
      </c>
      <c r="B20">
        <v>1150</v>
      </c>
      <c r="C20">
        <v>1150</v>
      </c>
      <c r="D20">
        <v>2.4</v>
      </c>
      <c r="E20">
        <v>2.4</v>
      </c>
      <c r="F20">
        <v>330</v>
      </c>
      <c r="G20">
        <v>330</v>
      </c>
      <c r="H20">
        <v>150</v>
      </c>
      <c r="I20">
        <v>150</v>
      </c>
      <c r="J20">
        <v>11</v>
      </c>
      <c r="K20">
        <v>13</v>
      </c>
      <c r="L20">
        <v>55</v>
      </c>
      <c r="M20">
        <v>55</v>
      </c>
      <c r="N20">
        <v>750</v>
      </c>
      <c r="O20">
        <v>650</v>
      </c>
      <c r="P20">
        <v>1.7</v>
      </c>
      <c r="Q20">
        <v>1.6</v>
      </c>
      <c r="R20">
        <v>15</v>
      </c>
      <c r="S20">
        <v>15</v>
      </c>
      <c r="T20">
        <v>14.2</v>
      </c>
      <c r="U20">
        <v>11.9</v>
      </c>
      <c r="Z20" t="s">
        <v>203</v>
      </c>
    </row>
    <row r="21" spans="1:26" ht="17" x14ac:dyDescent="0.2">
      <c r="A21" s="34" t="s">
        <v>61</v>
      </c>
      <c r="B21">
        <v>1150</v>
      </c>
      <c r="C21">
        <v>1150</v>
      </c>
      <c r="D21">
        <v>2.4</v>
      </c>
      <c r="E21">
        <v>2.4</v>
      </c>
      <c r="F21">
        <v>330</v>
      </c>
      <c r="G21">
        <v>330</v>
      </c>
      <c r="H21">
        <v>150</v>
      </c>
      <c r="I21">
        <v>150</v>
      </c>
      <c r="J21">
        <v>11</v>
      </c>
      <c r="K21">
        <v>13</v>
      </c>
      <c r="L21">
        <v>55</v>
      </c>
      <c r="M21">
        <v>55</v>
      </c>
      <c r="N21">
        <v>750</v>
      </c>
      <c r="O21">
        <v>650</v>
      </c>
      <c r="P21">
        <v>1.7</v>
      </c>
      <c r="Q21">
        <v>1.6</v>
      </c>
      <c r="R21">
        <v>15</v>
      </c>
      <c r="S21">
        <v>15</v>
      </c>
      <c r="T21">
        <v>14.2</v>
      </c>
      <c r="U21">
        <v>11.9</v>
      </c>
    </row>
    <row r="22" spans="1:26" ht="17" x14ac:dyDescent="0.2">
      <c r="A22" s="34" t="s">
        <v>62</v>
      </c>
      <c r="B22">
        <v>1150</v>
      </c>
      <c r="C22">
        <v>1150</v>
      </c>
      <c r="D22">
        <v>2.4</v>
      </c>
      <c r="E22">
        <v>2.4</v>
      </c>
      <c r="F22">
        <v>330</v>
      </c>
      <c r="G22">
        <v>330</v>
      </c>
      <c r="H22">
        <v>150</v>
      </c>
      <c r="I22">
        <v>150</v>
      </c>
      <c r="J22">
        <v>11</v>
      </c>
      <c r="K22">
        <v>13</v>
      </c>
      <c r="L22">
        <v>55</v>
      </c>
      <c r="M22">
        <v>55</v>
      </c>
      <c r="N22">
        <v>750</v>
      </c>
      <c r="O22">
        <v>650</v>
      </c>
      <c r="P22">
        <v>1.7</v>
      </c>
      <c r="Q22">
        <v>1.6</v>
      </c>
      <c r="R22">
        <v>15</v>
      </c>
      <c r="S22">
        <v>15</v>
      </c>
      <c r="T22">
        <v>14.2</v>
      </c>
      <c r="U22">
        <v>11.9</v>
      </c>
    </row>
    <row r="23" spans="1:26" ht="17" x14ac:dyDescent="0.2">
      <c r="A23" s="34" t="s">
        <v>171</v>
      </c>
      <c r="B23">
        <v>1000</v>
      </c>
      <c r="C23">
        <v>1000</v>
      </c>
      <c r="D23">
        <v>2.4</v>
      </c>
      <c r="E23">
        <v>2.4</v>
      </c>
      <c r="F23">
        <v>330</v>
      </c>
      <c r="G23">
        <v>330</v>
      </c>
      <c r="H23">
        <v>150</v>
      </c>
      <c r="I23">
        <v>150</v>
      </c>
      <c r="J23">
        <v>11</v>
      </c>
      <c r="K23">
        <v>16</v>
      </c>
      <c r="L23">
        <v>55</v>
      </c>
      <c r="M23">
        <v>55</v>
      </c>
      <c r="N23">
        <v>750</v>
      </c>
      <c r="O23">
        <v>650</v>
      </c>
      <c r="P23">
        <v>1.7</v>
      </c>
      <c r="Q23">
        <v>1.6</v>
      </c>
      <c r="R23">
        <v>15</v>
      </c>
      <c r="S23">
        <v>15</v>
      </c>
      <c r="T23">
        <v>14</v>
      </c>
      <c r="U23">
        <v>11</v>
      </c>
    </row>
    <row r="24" spans="1:26" ht="17" x14ac:dyDescent="0.2">
      <c r="A24" s="34" t="s">
        <v>172</v>
      </c>
      <c r="B24">
        <v>950</v>
      </c>
      <c r="C24">
        <v>950</v>
      </c>
      <c r="D24">
        <v>2.4</v>
      </c>
      <c r="E24">
        <v>2.4</v>
      </c>
      <c r="F24">
        <v>330</v>
      </c>
      <c r="G24">
        <v>330</v>
      </c>
      <c r="H24">
        <v>150</v>
      </c>
      <c r="I24">
        <v>150</v>
      </c>
      <c r="J24">
        <v>11</v>
      </c>
      <c r="K24">
        <v>16</v>
      </c>
      <c r="L24">
        <v>55</v>
      </c>
      <c r="M24">
        <v>55</v>
      </c>
      <c r="N24">
        <v>750</v>
      </c>
      <c r="O24">
        <v>650</v>
      </c>
      <c r="P24">
        <v>1.7</v>
      </c>
      <c r="Q24">
        <v>1.6</v>
      </c>
      <c r="R24">
        <v>15</v>
      </c>
      <c r="S24">
        <v>15</v>
      </c>
      <c r="T24">
        <v>14</v>
      </c>
      <c r="U24">
        <v>11</v>
      </c>
    </row>
    <row r="25" spans="1:26" ht="17" x14ac:dyDescent="0.2">
      <c r="A25" s="34" t="s">
        <v>173</v>
      </c>
      <c r="B25">
        <v>950</v>
      </c>
      <c r="C25">
        <v>950</v>
      </c>
      <c r="D25">
        <v>2.4</v>
      </c>
      <c r="E25">
        <v>2.4</v>
      </c>
      <c r="F25">
        <v>330</v>
      </c>
      <c r="G25">
        <v>330</v>
      </c>
      <c r="H25">
        <v>150</v>
      </c>
      <c r="I25">
        <v>150</v>
      </c>
      <c r="J25">
        <v>11</v>
      </c>
      <c r="K25">
        <v>16</v>
      </c>
      <c r="L25">
        <v>55</v>
      </c>
      <c r="M25">
        <v>55</v>
      </c>
      <c r="N25">
        <v>750</v>
      </c>
      <c r="O25">
        <v>650</v>
      </c>
      <c r="P25">
        <v>1.7</v>
      </c>
      <c r="Q25">
        <v>1.6</v>
      </c>
      <c r="R25">
        <v>15</v>
      </c>
      <c r="S25">
        <v>15</v>
      </c>
      <c r="T25">
        <v>14</v>
      </c>
      <c r="U25">
        <v>11</v>
      </c>
    </row>
    <row r="26" spans="1:26" ht="17" x14ac:dyDescent="0.2">
      <c r="A26" s="34" t="s">
        <v>174</v>
      </c>
      <c r="B26">
        <v>950</v>
      </c>
      <c r="C26">
        <v>950</v>
      </c>
      <c r="D26">
        <v>2.4</v>
      </c>
      <c r="E26">
        <v>2.4</v>
      </c>
      <c r="F26">
        <v>330</v>
      </c>
      <c r="G26">
        <v>330</v>
      </c>
      <c r="H26">
        <v>150</v>
      </c>
      <c r="I26">
        <v>150</v>
      </c>
      <c r="J26">
        <v>11</v>
      </c>
      <c r="K26">
        <v>16</v>
      </c>
      <c r="L26">
        <v>55</v>
      </c>
      <c r="M26">
        <v>55</v>
      </c>
      <c r="N26">
        <v>750</v>
      </c>
      <c r="O26">
        <v>650</v>
      </c>
      <c r="P26">
        <v>1.7</v>
      </c>
      <c r="Q26">
        <v>1.6</v>
      </c>
      <c r="R26">
        <v>15</v>
      </c>
      <c r="S26">
        <v>15</v>
      </c>
      <c r="T26">
        <v>14</v>
      </c>
      <c r="U26">
        <v>11</v>
      </c>
    </row>
    <row r="27" spans="1:26" ht="17" x14ac:dyDescent="0.2">
      <c r="A27" s="34" t="s">
        <v>175</v>
      </c>
      <c r="B27">
        <v>950</v>
      </c>
      <c r="C27">
        <v>950</v>
      </c>
      <c r="D27">
        <v>2.4</v>
      </c>
      <c r="E27">
        <v>2.4</v>
      </c>
      <c r="F27">
        <v>330</v>
      </c>
      <c r="G27">
        <v>330</v>
      </c>
      <c r="H27">
        <v>150</v>
      </c>
      <c r="I27">
        <v>150</v>
      </c>
      <c r="J27">
        <v>11</v>
      </c>
      <c r="K27">
        <v>16</v>
      </c>
      <c r="L27">
        <v>55</v>
      </c>
      <c r="M27">
        <v>55</v>
      </c>
      <c r="N27">
        <v>750</v>
      </c>
      <c r="O27">
        <v>650</v>
      </c>
      <c r="P27">
        <v>1.7</v>
      </c>
      <c r="Q27">
        <v>1.6</v>
      </c>
      <c r="R27">
        <v>15</v>
      </c>
      <c r="S27">
        <v>15</v>
      </c>
      <c r="T27">
        <v>14</v>
      </c>
      <c r="U27">
        <v>11</v>
      </c>
    </row>
    <row r="28" spans="1:26" ht="17" x14ac:dyDescent="0.2">
      <c r="A28" s="34" t="s">
        <v>176</v>
      </c>
      <c r="B28">
        <v>950</v>
      </c>
      <c r="C28">
        <v>950</v>
      </c>
      <c r="D28">
        <v>2.4</v>
      </c>
      <c r="E28">
        <v>2.4</v>
      </c>
      <c r="F28">
        <v>330</v>
      </c>
      <c r="G28">
        <v>330</v>
      </c>
      <c r="H28">
        <v>150</v>
      </c>
      <c r="I28">
        <v>150</v>
      </c>
      <c r="J28">
        <v>11</v>
      </c>
      <c r="K28">
        <v>16</v>
      </c>
      <c r="L28">
        <v>55</v>
      </c>
      <c r="M28">
        <v>55</v>
      </c>
      <c r="N28">
        <v>750</v>
      </c>
      <c r="O28">
        <v>650</v>
      </c>
      <c r="P28">
        <v>1.7</v>
      </c>
      <c r="Q28">
        <v>1.6</v>
      </c>
      <c r="R28">
        <v>15</v>
      </c>
      <c r="S28">
        <v>15</v>
      </c>
      <c r="T28">
        <v>14</v>
      </c>
      <c r="U28">
        <v>11</v>
      </c>
    </row>
    <row r="29" spans="1:26" ht="17" x14ac:dyDescent="0.2">
      <c r="A29" s="34" t="s">
        <v>177</v>
      </c>
      <c r="B29">
        <v>950</v>
      </c>
      <c r="C29">
        <v>950</v>
      </c>
      <c r="D29">
        <v>2.4</v>
      </c>
      <c r="E29">
        <v>2.4</v>
      </c>
      <c r="F29">
        <v>330</v>
      </c>
      <c r="G29">
        <v>330</v>
      </c>
      <c r="H29">
        <v>150</v>
      </c>
      <c r="I29">
        <v>150</v>
      </c>
      <c r="J29">
        <v>11</v>
      </c>
      <c r="K29">
        <v>16</v>
      </c>
      <c r="L29">
        <v>55</v>
      </c>
      <c r="M29">
        <v>55</v>
      </c>
      <c r="N29">
        <v>750</v>
      </c>
      <c r="O29">
        <v>650</v>
      </c>
      <c r="P29">
        <v>1.7</v>
      </c>
      <c r="Q29">
        <v>1.6</v>
      </c>
      <c r="R29">
        <v>20</v>
      </c>
      <c r="S29">
        <v>20</v>
      </c>
      <c r="T29">
        <v>14</v>
      </c>
      <c r="U29">
        <v>11</v>
      </c>
    </row>
    <row r="30" spans="1:26" ht="17" x14ac:dyDescent="0.2">
      <c r="A30" s="35" t="s">
        <v>178</v>
      </c>
    </row>
    <row r="31" spans="1:26" ht="17" x14ac:dyDescent="0.2">
      <c r="A31" s="36" t="s">
        <v>179</v>
      </c>
    </row>
    <row r="32" spans="1:26" ht="34" x14ac:dyDescent="0.2">
      <c r="A32" s="37" t="s">
        <v>180</v>
      </c>
      <c r="E32">
        <v>2.6</v>
      </c>
      <c r="G32" s="11">
        <v>600</v>
      </c>
      <c r="I32">
        <v>220</v>
      </c>
      <c r="K32">
        <v>16</v>
      </c>
      <c r="M32">
        <v>60</v>
      </c>
      <c r="O32">
        <v>700</v>
      </c>
      <c r="Q32">
        <v>1.8</v>
      </c>
      <c r="S32">
        <v>15</v>
      </c>
      <c r="U32">
        <f>U23+1.6</f>
        <v>12.6</v>
      </c>
    </row>
    <row r="33" spans="1:21" ht="17" x14ac:dyDescent="0.2">
      <c r="A33" s="38" t="s">
        <v>181</v>
      </c>
      <c r="G33" s="11"/>
    </row>
    <row r="34" spans="1:21" ht="17" x14ac:dyDescent="0.2">
      <c r="A34" s="38" t="s">
        <v>182</v>
      </c>
      <c r="G34" s="11"/>
    </row>
    <row r="35" spans="1:21" ht="17" x14ac:dyDescent="0.2">
      <c r="A35" s="38" t="s">
        <v>183</v>
      </c>
      <c r="G35" s="11"/>
    </row>
    <row r="36" spans="1:21" ht="17" x14ac:dyDescent="0.2">
      <c r="A36" s="34" t="s">
        <v>171</v>
      </c>
      <c r="C36">
        <v>1000</v>
      </c>
    </row>
    <row r="37" spans="1:21" ht="17" x14ac:dyDescent="0.2">
      <c r="A37" s="39" t="s">
        <v>184</v>
      </c>
      <c r="C37">
        <v>950</v>
      </c>
    </row>
    <row r="38" spans="1:21" ht="17" x14ac:dyDescent="0.2">
      <c r="A38" s="36" t="s">
        <v>185</v>
      </c>
    </row>
    <row r="39" spans="1:21" ht="36" customHeight="1" x14ac:dyDescent="0.2">
      <c r="A39" s="40" t="s">
        <v>186</v>
      </c>
      <c r="E39">
        <v>2.8</v>
      </c>
      <c r="G39">
        <v>500</v>
      </c>
      <c r="I39">
        <v>290</v>
      </c>
      <c r="K39">
        <v>16</v>
      </c>
      <c r="M39">
        <v>70</v>
      </c>
      <c r="O39">
        <v>1300</v>
      </c>
      <c r="Q39">
        <v>1.7</v>
      </c>
      <c r="S39">
        <v>15</v>
      </c>
      <c r="U39">
        <f>U23+2.9</f>
        <v>13.9</v>
      </c>
    </row>
    <row r="40" spans="1:21" ht="19" customHeight="1" x14ac:dyDescent="0.2">
      <c r="A40" s="38" t="s">
        <v>181</v>
      </c>
    </row>
    <row r="41" spans="1:21" ht="19" customHeight="1" x14ac:dyDescent="0.2">
      <c r="A41" s="38" t="s">
        <v>182</v>
      </c>
    </row>
    <row r="42" spans="1:21" ht="19" customHeight="1" x14ac:dyDescent="0.2">
      <c r="A42" s="38" t="s">
        <v>183</v>
      </c>
    </row>
    <row r="43" spans="1:21" ht="17" x14ac:dyDescent="0.2">
      <c r="A43" s="34" t="s">
        <v>171</v>
      </c>
      <c r="C43">
        <v>1000</v>
      </c>
    </row>
    <row r="44" spans="1:21" ht="17" x14ac:dyDescent="0.2">
      <c r="A44" s="39" t="s">
        <v>184</v>
      </c>
      <c r="C44">
        <v>950</v>
      </c>
    </row>
    <row r="45" spans="1:21" ht="17" x14ac:dyDescent="0.2">
      <c r="A45" s="36" t="s">
        <v>187</v>
      </c>
    </row>
    <row r="46" spans="1:21" ht="51" customHeight="1" x14ac:dyDescent="0.2">
      <c r="A46" s="39" t="s">
        <v>188</v>
      </c>
      <c r="K46">
        <v>16</v>
      </c>
    </row>
    <row r="47" spans="1:21" ht="64" customHeight="1" x14ac:dyDescent="0.2">
      <c r="A47" s="39" t="s">
        <v>189</v>
      </c>
      <c r="K47">
        <v>11</v>
      </c>
    </row>
    <row r="49" spans="1:1" x14ac:dyDescent="0.2">
      <c r="A49" t="s">
        <v>131</v>
      </c>
    </row>
    <row r="50" spans="1:1" x14ac:dyDescent="0.2">
      <c r="A50" t="s">
        <v>132</v>
      </c>
    </row>
    <row r="51" spans="1:1" x14ac:dyDescent="0.2">
      <c r="A51" t="s">
        <v>190</v>
      </c>
    </row>
    <row r="52" spans="1:1" x14ac:dyDescent="0.2">
      <c r="A52" t="s">
        <v>191</v>
      </c>
    </row>
    <row r="53" spans="1:1" x14ac:dyDescent="0.2">
      <c r="A53"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vt:lpstr>
      <vt:lpstr>Nutrient req age groups</vt:lpstr>
      <vt:lpstr>Nutrient requirements year age</vt:lpstr>
      <vt:lpstr>Nutrient req age groups_Selecte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Lais Miachon</dc:creator>
  <cp:lastModifiedBy>Robinson, James (robins64)</cp:lastModifiedBy>
  <dcterms:created xsi:type="dcterms:W3CDTF">2023-11-22T15:14:19Z</dcterms:created>
  <dcterms:modified xsi:type="dcterms:W3CDTF">2023-12-15T12:41:24Z</dcterms:modified>
</cp:coreProperties>
</file>