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19440" windowHeight="7425"/>
  </bookViews>
  <sheets>
    <sheet name="TestCases" sheetId="1" r:id="rId1"/>
    <sheet name="DataSourceFile" sheetId="2" r:id="rId2"/>
    <sheet name="ALERT_THRESHOLD_PARTIALFILLS" sheetId="5" r:id="rId3"/>
    <sheet name="Summary For Reader" sheetId="4" r:id="rId4"/>
  </sheets>
  <definedNames>
    <definedName name="_xlnm._FilterDatabase" localSheetId="1" hidden="1">DataSourceFile!$AT$1:$AT$14</definedName>
  </definedNames>
  <calcPr calcId="145621"/>
</workbook>
</file>

<file path=xl/calcChain.xml><?xml version="1.0" encoding="utf-8"?>
<calcChain xmlns="http://schemas.openxmlformats.org/spreadsheetml/2006/main">
  <c r="L61" i="4" l="1"/>
  <c r="J61" i="4"/>
  <c r="H61" i="4"/>
  <c r="J37" i="4"/>
  <c r="L49" i="4"/>
  <c r="J49" i="4"/>
  <c r="H49" i="4"/>
  <c r="J22" i="4"/>
  <c r="J10" i="4"/>
  <c r="L37" i="4"/>
  <c r="H37" i="4"/>
  <c r="L22" i="4"/>
  <c r="H22" i="4"/>
  <c r="L10" i="4"/>
  <c r="H10" i="4"/>
</calcChain>
</file>

<file path=xl/sharedStrings.xml><?xml version="1.0" encoding="utf-8"?>
<sst xmlns="http://schemas.openxmlformats.org/spreadsheetml/2006/main" count="736" uniqueCount="181">
  <si>
    <t>Test Case #</t>
  </si>
  <si>
    <t>Story #</t>
  </si>
  <si>
    <t>Core</t>
  </si>
  <si>
    <t>High Level Test Area</t>
  </si>
  <si>
    <t>Low Level Test Area</t>
  </si>
  <si>
    <t xml:space="preserve">Test Action </t>
  </si>
  <si>
    <t>Expected Result</t>
  </si>
  <si>
    <t>Dataset/Environment</t>
  </si>
  <si>
    <t>Pass/Fail</t>
  </si>
  <si>
    <t>Issue #</t>
  </si>
  <si>
    <t>SCBV-64</t>
  </si>
  <si>
    <t>FD</t>
  </si>
  <si>
    <t>Account Alias</t>
  </si>
  <si>
    <t>Account Giveupref</t>
  </si>
  <si>
    <t>Account name</t>
  </si>
  <si>
    <t>Admin UUID</t>
  </si>
  <si>
    <t>Algo Master Order</t>
  </si>
  <si>
    <t>Algo Type</t>
  </si>
  <si>
    <t>Broker ID</t>
  </si>
  <si>
    <t>Contract Expiration Date</t>
  </si>
  <si>
    <t>Currency</t>
  </si>
  <si>
    <t>Exch</t>
  </si>
  <si>
    <t>Exchange Date</t>
  </si>
  <si>
    <t>Exchange Fill Date</t>
  </si>
  <si>
    <t>Exchange ID</t>
  </si>
  <si>
    <t>Exchange Order id</t>
  </si>
  <si>
    <t>Exec Brk Short</t>
  </si>
  <si>
    <t>Exec Brk</t>
  </si>
  <si>
    <t>Fix order Id</t>
  </si>
  <si>
    <t>Legal Entity</t>
  </si>
  <si>
    <t>Leg Order ID</t>
  </si>
  <si>
    <t>Message Direction</t>
  </si>
  <si>
    <t>MSG</t>
  </si>
  <si>
    <t>Order Date</t>
  </si>
  <si>
    <t>Order Expiration Date</t>
  </si>
  <si>
    <t>Order ID</t>
  </si>
  <si>
    <t>Order Price</t>
  </si>
  <si>
    <t>Order Qty</t>
  </si>
  <si>
    <t>Order Time Type</t>
  </si>
  <si>
    <t>Order Time</t>
  </si>
  <si>
    <t>Order Type</t>
  </si>
  <si>
    <t>Parent Legal Entity</t>
  </si>
  <si>
    <t>Parent Order Id</t>
  </si>
  <si>
    <t>PL/SL</t>
  </si>
  <si>
    <t>Put /Call (P/C)</t>
  </si>
  <si>
    <t>Security Description</t>
  </si>
  <si>
    <t>Security Unique Bloomberg ID</t>
  </si>
  <si>
    <t>Side</t>
  </si>
  <si>
    <t>Source</t>
  </si>
  <si>
    <t>Stop Limit</t>
  </si>
  <si>
    <t>Stratgey Legs</t>
  </si>
  <si>
    <t>Strike Price</t>
  </si>
  <si>
    <t>Target Price</t>
  </si>
  <si>
    <t>Ticker Ykey</t>
  </si>
  <si>
    <t>Ticker</t>
  </si>
  <si>
    <t>Trade Type (FUT/OPT)</t>
  </si>
  <si>
    <t>Trader ID</t>
  </si>
  <si>
    <t>Trader</t>
  </si>
  <si>
    <t>Trans Num</t>
  </si>
  <si>
    <t>Trans Time(hh:mm:ss.mmmmmm)</t>
  </si>
  <si>
    <t>Transaction Date (mm/dd/yyyy)</t>
  </si>
  <si>
    <t>Transaction Date in Timezone (mm/dd/yyyy)</t>
  </si>
  <si>
    <t>Transaction ID</t>
  </si>
  <si>
    <t>Transaction State</t>
  </si>
  <si>
    <t>Transaction Status(Short)</t>
  </si>
  <si>
    <t>Transaction Time (hh:mm:ss:mmm)</t>
  </si>
  <si>
    <t>Transaction Time in Timezone (hh:mm:ss)</t>
  </si>
  <si>
    <t>UUID</t>
  </si>
  <si>
    <t>Yellow Key</t>
  </si>
  <si>
    <t>AccAlias1</t>
  </si>
  <si>
    <t>ABC1A</t>
  </si>
  <si>
    <t>12AB14</t>
  </si>
  <si>
    <t>UBS</t>
  </si>
  <si>
    <t>To Exch</t>
  </si>
  <si>
    <t>GFD</t>
  </si>
  <si>
    <t>LMT</t>
  </si>
  <si>
    <t>PL</t>
  </si>
  <si>
    <t>GUI</t>
  </si>
  <si>
    <t>Order has been sent</t>
  </si>
  <si>
    <t>Sent</t>
  </si>
  <si>
    <t>Comdty</t>
  </si>
  <si>
    <t>From Exch</t>
  </si>
  <si>
    <t>Sent ack</t>
  </si>
  <si>
    <t>Sent-ack</t>
  </si>
  <si>
    <t>Order has been filled</t>
  </si>
  <si>
    <t>Filled</t>
  </si>
  <si>
    <t>PtlFil</t>
  </si>
  <si>
    <t>B</t>
  </si>
  <si>
    <t>System Navigation</t>
  </si>
  <si>
    <t>Dashboard</t>
  </si>
  <si>
    <t>1. Login to the system and navigate to the Alerts Administration dash.</t>
  </si>
  <si>
    <t>Dash must load without errors.</t>
  </si>
  <si>
    <t>Alert Administration</t>
  </si>
  <si>
    <t>Records save without errors.</t>
  </si>
  <si>
    <t>ReportRunManagement</t>
  </si>
  <si>
    <t>AlertBatchReport</t>
  </si>
  <si>
    <t>Report runs without error.</t>
  </si>
  <si>
    <t>ActionTracker</t>
  </si>
  <si>
    <t>AlertsGenerated</t>
  </si>
  <si>
    <t>4.Navigate to ActionTracker</t>
  </si>
  <si>
    <t>Alerts should have generated as per the following test cases.</t>
  </si>
  <si>
    <t>Partial Fills</t>
  </si>
  <si>
    <t>2.Navigate to Partial Fills and ensure alert instance records are created and saved with the values seen in the test cases below - from TestCases.</t>
  </si>
  <si>
    <r>
      <t xml:space="preserve">3.Navigate to Run Report Management dash and create a New  SURV_ALERT_BATCH with the following Parameters:
</t>
    </r>
    <r>
      <rPr>
        <b/>
        <sz val="11"/>
        <rFont val="Calibri"/>
        <family val="2"/>
        <scheme val="minor"/>
      </rPr>
      <t>New Report Instance Name:</t>
    </r>
    <r>
      <rPr>
        <sz val="11"/>
        <rFont val="Calibri"/>
        <family val="2"/>
        <scheme val="minor"/>
      </rPr>
      <t xml:space="preserve">  MF_PartialFills
</t>
    </r>
    <r>
      <rPr>
        <b/>
        <sz val="11"/>
        <rFont val="Calibri"/>
        <family val="2"/>
        <scheme val="minor"/>
      </rPr>
      <t>runDate:</t>
    </r>
    <r>
      <rPr>
        <sz val="11"/>
        <rFont val="Calibri"/>
        <family val="2"/>
        <scheme val="minor"/>
      </rPr>
      <t xml:space="preserve"> 2015.05.11 [Data loaded into system prior to running this report]
</t>
    </r>
    <r>
      <rPr>
        <b/>
        <sz val="11"/>
        <rFont val="Calibri"/>
        <family val="2"/>
        <scheme val="minor"/>
      </rPr>
      <t>BatchName:</t>
    </r>
    <r>
      <rPr>
        <sz val="11"/>
        <rFont val="Calibri"/>
        <family val="2"/>
        <scheme val="minor"/>
      </rPr>
      <t xml:space="preserve"> MFPartialFills
Create override (Ensure </t>
    </r>
    <r>
      <rPr>
        <b/>
        <sz val="11"/>
        <rFont val="Calibri"/>
        <family val="2"/>
        <scheme val="minor"/>
      </rPr>
      <t>Override Name</t>
    </r>
    <r>
      <rPr>
        <sz val="11"/>
        <rFont val="Calibri"/>
        <family val="2"/>
        <scheme val="minor"/>
      </rPr>
      <t xml:space="preserve"> is unique).
Ensure override is referencing the partialFills.
Save and Run report.
</t>
    </r>
  </si>
  <si>
    <t>Price</t>
  </si>
  <si>
    <t>Qty</t>
  </si>
  <si>
    <t>Side Qty</t>
  </si>
  <si>
    <t>CMEX</t>
  </si>
  <si>
    <t>84338699989851 XYZ</t>
  </si>
  <si>
    <t>16001:1460075411:891851:0</t>
  </si>
  <si>
    <t>PF/001</t>
  </si>
  <si>
    <t>XYZ Stock</t>
  </si>
  <si>
    <t>IX27170432-0</t>
  </si>
  <si>
    <t>XYZ</t>
  </si>
  <si>
    <t>SPT</t>
  </si>
  <si>
    <t>FDTRADER</t>
  </si>
  <si>
    <t>09:57:30:000</t>
  </si>
  <si>
    <t>FDTest1</t>
  </si>
  <si>
    <t>OrderId: 84338699989851</t>
  </si>
  <si>
    <t>10:00:30:000</t>
  </si>
  <si>
    <t>PF/002</t>
  </si>
  <si>
    <t>09:58:00:000</t>
  </si>
  <si>
    <t>10:00:15:000</t>
  </si>
  <si>
    <t>CBOT</t>
  </si>
  <si>
    <t>PF/003</t>
  </si>
  <si>
    <t>10:00:00:000</t>
  </si>
  <si>
    <t>10:01:00:000</t>
  </si>
  <si>
    <t>AMEX</t>
  </si>
  <si>
    <t>PF/004</t>
  </si>
  <si>
    <t>10:00:45:000</t>
  </si>
  <si>
    <t>Scenario:  Buy order Client Order PF/003 (for qty=70000) is partially Filled at 10:01:00 for 10000.  In previous 00:01:00, 250000 in buy orders for same sym/any venue is filled at lower price (+1 at higher price will be ignored)</t>
  </si>
  <si>
    <t>orderID</t>
  </si>
  <si>
    <t>time</t>
  </si>
  <si>
    <t>qty</t>
  </si>
  <si>
    <t>price</t>
  </si>
  <si>
    <t>venue</t>
  </si>
  <si>
    <t>status</t>
  </si>
  <si>
    <t>new</t>
  </si>
  <si>
    <t>trade qty</t>
  </si>
  <si>
    <t>filled</t>
  </si>
  <si>
    <t>partiallyFilled</t>
  </si>
  <si>
    <t>qtyAtOrBelow</t>
  </si>
  <si>
    <t>orderQty*fillLeniencyPercentage</t>
  </si>
  <si>
    <t>PF1: Alert Triggers</t>
  </si>
  <si>
    <t>fillPercentageThreshold</t>
  </si>
  <si>
    <t>fillPercentage</t>
  </si>
  <si>
    <t>fillLeniencyPercentage</t>
  </si>
  <si>
    <t>PF2: Filters Test</t>
  </si>
  <si>
    <t>PF3: Fill Percentage Threshold Test</t>
  </si>
  <si>
    <t>Alert Triggers</t>
  </si>
  <si>
    <t>Navigate to Action Tracker. 
1 alert generated</t>
  </si>
  <si>
    <t>Alert Parameters</t>
  </si>
  <si>
    <t>Filters work and exclude transactions from analysis</t>
  </si>
  <si>
    <r>
      <rPr>
        <b/>
        <sz val="11"/>
        <color theme="1"/>
        <rFont val="Calibri"/>
        <family val="2"/>
        <scheme val="minor"/>
      </rPr>
      <t>Instance</t>
    </r>
    <r>
      <rPr>
        <sz val="11"/>
        <color theme="1"/>
        <rFont val="Calibri"/>
        <family val="2"/>
        <scheme val="minor"/>
      </rPr>
      <t xml:space="preserve"> = PF2: Filters Test
</t>
    </r>
    <r>
      <rPr>
        <b/>
        <sz val="11"/>
        <color theme="1"/>
        <rFont val="Calibri"/>
        <family val="2"/>
        <scheme val="minor"/>
      </rPr>
      <t>Filters</t>
    </r>
    <r>
      <rPr>
        <sz val="11"/>
        <color theme="1"/>
        <rFont val="Calibri"/>
        <family val="2"/>
        <scheme val="minor"/>
      </rPr>
      <t xml:space="preserve"> = venue&lt;&gt;A*X*
</t>
    </r>
    <r>
      <rPr>
        <b/>
        <sz val="11"/>
        <color theme="1"/>
        <rFont val="Calibri"/>
        <family val="2"/>
        <scheme val="minor"/>
      </rPr>
      <t>EntityLevel</t>
    </r>
    <r>
      <rPr>
        <sz val="11"/>
        <color theme="1"/>
        <rFont val="Calibri"/>
        <family val="2"/>
        <scheme val="minor"/>
      </rPr>
      <t xml:space="preserve"> = sym+traderID
</t>
    </r>
    <r>
      <rPr>
        <b/>
        <sz val="11"/>
        <color theme="1"/>
        <rFont val="Calibri"/>
        <family val="2"/>
        <scheme val="minor"/>
      </rPr>
      <t>AlertFunction</t>
    </r>
    <r>
      <rPr>
        <sz val="11"/>
        <color theme="1"/>
        <rFont val="Calibri"/>
        <family val="2"/>
        <scheme val="minor"/>
      </rPr>
      <t xml:space="preserve"> = .alert.partialFills
</t>
    </r>
    <r>
      <rPr>
        <b/>
        <sz val="11"/>
        <color theme="1"/>
        <rFont val="Calibri"/>
        <family val="2"/>
        <scheme val="minor"/>
      </rPr>
      <t>fillPercentageThreshold</t>
    </r>
    <r>
      <rPr>
        <sz val="11"/>
        <color theme="1"/>
        <rFont val="Calibri"/>
        <family val="2"/>
        <scheme val="minor"/>
      </rPr>
      <t xml:space="preserve"> = 15
</t>
    </r>
    <r>
      <rPr>
        <b/>
        <sz val="11"/>
        <color theme="1"/>
        <rFont val="Calibri"/>
        <family val="2"/>
        <scheme val="minor"/>
      </rPr>
      <t>fillTimeWindowThreshold</t>
    </r>
    <r>
      <rPr>
        <sz val="11"/>
        <color theme="1"/>
        <rFont val="Calibri"/>
        <family val="2"/>
        <scheme val="minor"/>
      </rPr>
      <t xml:space="preserve"> = 0D00:01:00
</t>
    </r>
    <r>
      <rPr>
        <b/>
        <sz val="11"/>
        <color theme="1"/>
        <rFont val="Calibri"/>
        <family val="2"/>
        <scheme val="minor"/>
      </rPr>
      <t>fillLeniencyPercentageThreshold</t>
    </r>
    <r>
      <rPr>
        <sz val="11"/>
        <color theme="1"/>
        <rFont val="Calibri"/>
        <family val="2"/>
        <scheme val="minor"/>
      </rPr>
      <t xml:space="preserve"> = 50 </t>
    </r>
  </si>
  <si>
    <t>Fill Percentage Thresholds effective</t>
  </si>
  <si>
    <r>
      <rPr>
        <b/>
        <sz val="11"/>
        <color theme="1"/>
        <rFont val="Calibri"/>
        <family val="2"/>
        <scheme val="minor"/>
      </rPr>
      <t>Instance</t>
    </r>
    <r>
      <rPr>
        <sz val="11"/>
        <color theme="1"/>
        <rFont val="Calibri"/>
        <family val="2"/>
        <scheme val="minor"/>
      </rPr>
      <t xml:space="preserve"> = PF3: Fill Percentage Threshold
</t>
    </r>
    <r>
      <rPr>
        <b/>
        <sz val="11"/>
        <color theme="1"/>
        <rFont val="Calibri"/>
        <family val="2"/>
        <scheme val="minor"/>
      </rPr>
      <t>Filters</t>
    </r>
    <r>
      <rPr>
        <sz val="11"/>
        <color theme="1"/>
        <rFont val="Calibri"/>
        <family val="2"/>
        <scheme val="minor"/>
      </rPr>
      <t xml:space="preserve"> = 
</t>
    </r>
    <r>
      <rPr>
        <b/>
        <sz val="11"/>
        <color theme="1"/>
        <rFont val="Calibri"/>
        <family val="2"/>
        <scheme val="minor"/>
      </rPr>
      <t>EntityLevel</t>
    </r>
    <r>
      <rPr>
        <sz val="11"/>
        <color theme="1"/>
        <rFont val="Calibri"/>
        <family val="2"/>
        <scheme val="minor"/>
      </rPr>
      <t xml:space="preserve"> = sym+traderID
</t>
    </r>
    <r>
      <rPr>
        <b/>
        <sz val="11"/>
        <color theme="1"/>
        <rFont val="Calibri"/>
        <family val="2"/>
        <scheme val="minor"/>
      </rPr>
      <t>AlertFunction</t>
    </r>
    <r>
      <rPr>
        <sz val="11"/>
        <color theme="1"/>
        <rFont val="Calibri"/>
        <family val="2"/>
        <scheme val="minor"/>
      </rPr>
      <t xml:space="preserve"> = .alert.partialFills
</t>
    </r>
    <r>
      <rPr>
        <b/>
        <sz val="11"/>
        <color theme="1"/>
        <rFont val="Calibri"/>
        <family val="2"/>
        <scheme val="minor"/>
      </rPr>
      <t>fillPercentageThreshold</t>
    </r>
    <r>
      <rPr>
        <sz val="11"/>
        <color theme="1"/>
        <rFont val="Calibri"/>
        <family val="2"/>
        <scheme val="minor"/>
      </rPr>
      <t xml:space="preserve"> = 14
</t>
    </r>
    <r>
      <rPr>
        <b/>
        <sz val="11"/>
        <color theme="1"/>
        <rFont val="Calibri"/>
        <family val="2"/>
        <scheme val="minor"/>
      </rPr>
      <t>fillTimeWindowThreshold</t>
    </r>
    <r>
      <rPr>
        <sz val="11"/>
        <color theme="1"/>
        <rFont val="Calibri"/>
        <family val="2"/>
        <scheme val="minor"/>
      </rPr>
      <t xml:space="preserve"> = 0D00:01:00
</t>
    </r>
    <r>
      <rPr>
        <b/>
        <sz val="11"/>
        <color theme="1"/>
        <rFont val="Calibri"/>
        <family val="2"/>
        <scheme val="minor"/>
      </rPr>
      <t>fillLeniencyPercentageThreshold</t>
    </r>
    <r>
      <rPr>
        <sz val="11"/>
        <color theme="1"/>
        <rFont val="Calibri"/>
        <family val="2"/>
        <scheme val="minor"/>
      </rPr>
      <t xml:space="preserve"> = 50 </t>
    </r>
  </si>
  <si>
    <t>Navigate to Action Tracker. 
No alerts generated</t>
  </si>
  <si>
    <t>Fill Time Window Threshold effective</t>
  </si>
  <si>
    <t>PF4: Fill Time Window Threshold Test 1</t>
  </si>
  <si>
    <t>PF5: Fill Time Window Threshold Test 2</t>
  </si>
  <si>
    <r>
      <rPr>
        <b/>
        <sz val="11"/>
        <color theme="1"/>
        <rFont val="Calibri"/>
        <family val="2"/>
        <scheme val="minor"/>
      </rPr>
      <t>Instance</t>
    </r>
    <r>
      <rPr>
        <sz val="11"/>
        <color theme="1"/>
        <rFont val="Calibri"/>
        <family val="2"/>
        <scheme val="minor"/>
      </rPr>
      <t xml:space="preserve"> = PF5: Fill Time Window Threshold Test 2
</t>
    </r>
    <r>
      <rPr>
        <b/>
        <sz val="11"/>
        <color theme="1"/>
        <rFont val="Calibri"/>
        <family val="2"/>
        <scheme val="minor"/>
      </rPr>
      <t>Filters</t>
    </r>
    <r>
      <rPr>
        <sz val="11"/>
        <color theme="1"/>
        <rFont val="Calibri"/>
        <family val="2"/>
        <scheme val="minor"/>
      </rPr>
      <t xml:space="preserve"> = 
</t>
    </r>
    <r>
      <rPr>
        <b/>
        <sz val="11"/>
        <color theme="1"/>
        <rFont val="Calibri"/>
        <family val="2"/>
        <scheme val="minor"/>
      </rPr>
      <t>EntityLevel</t>
    </r>
    <r>
      <rPr>
        <sz val="11"/>
        <color theme="1"/>
        <rFont val="Calibri"/>
        <family val="2"/>
        <scheme val="minor"/>
      </rPr>
      <t xml:space="preserve"> = sym+traderID
</t>
    </r>
    <r>
      <rPr>
        <b/>
        <sz val="11"/>
        <color theme="1"/>
        <rFont val="Calibri"/>
        <family val="2"/>
        <scheme val="minor"/>
      </rPr>
      <t>AlertFunction</t>
    </r>
    <r>
      <rPr>
        <sz val="11"/>
        <color theme="1"/>
        <rFont val="Calibri"/>
        <family val="2"/>
        <scheme val="minor"/>
      </rPr>
      <t xml:space="preserve"> = .alert.partialFills
</t>
    </r>
    <r>
      <rPr>
        <b/>
        <sz val="11"/>
        <color theme="1"/>
        <rFont val="Calibri"/>
        <family val="2"/>
        <scheme val="minor"/>
      </rPr>
      <t>fillPercentageThreshold</t>
    </r>
    <r>
      <rPr>
        <sz val="11"/>
        <color theme="1"/>
        <rFont val="Calibri"/>
        <family val="2"/>
        <scheme val="minor"/>
      </rPr>
      <t xml:space="preserve"> = 15
</t>
    </r>
    <r>
      <rPr>
        <b/>
        <sz val="11"/>
        <color theme="1"/>
        <rFont val="Calibri"/>
        <family val="2"/>
        <scheme val="minor"/>
      </rPr>
      <t>fillTimeWindowThreshold</t>
    </r>
    <r>
      <rPr>
        <sz val="11"/>
        <color theme="1"/>
        <rFont val="Calibri"/>
        <family val="2"/>
        <scheme val="minor"/>
      </rPr>
      <t xml:space="preserve"> = 0D00:30:00
</t>
    </r>
    <r>
      <rPr>
        <b/>
        <sz val="11"/>
        <color theme="1"/>
        <rFont val="Calibri"/>
        <family val="2"/>
        <scheme val="minor"/>
      </rPr>
      <t>fillLeniencyPercentageThreshold</t>
    </r>
    <r>
      <rPr>
        <sz val="11"/>
        <color theme="1"/>
        <rFont val="Calibri"/>
        <family val="2"/>
        <scheme val="minor"/>
      </rPr>
      <t xml:space="preserve"> = 50 </t>
    </r>
  </si>
  <si>
    <t>Same as test PF1 (14.28571% doesn't breach threshold)</t>
  </si>
  <si>
    <t>PF6: Fill Leniency Percentage Threshold Test</t>
  </si>
  <si>
    <r>
      <rPr>
        <b/>
        <sz val="11"/>
        <color theme="1"/>
        <rFont val="Calibri"/>
        <family val="2"/>
        <scheme val="minor"/>
      </rPr>
      <t>Instance</t>
    </r>
    <r>
      <rPr>
        <sz val="11"/>
        <color theme="1"/>
        <rFont val="Calibri"/>
        <family val="2"/>
        <scheme val="minor"/>
      </rPr>
      <t xml:space="preserve"> = PF4: Fill Time Window Threshold Test 1
</t>
    </r>
    <r>
      <rPr>
        <b/>
        <sz val="11"/>
        <color theme="1"/>
        <rFont val="Calibri"/>
        <family val="2"/>
        <scheme val="minor"/>
      </rPr>
      <t>Filters</t>
    </r>
    <r>
      <rPr>
        <sz val="11"/>
        <color theme="1"/>
        <rFont val="Calibri"/>
        <family val="2"/>
        <scheme val="minor"/>
      </rPr>
      <t xml:space="preserve"> = 
</t>
    </r>
    <r>
      <rPr>
        <b/>
        <sz val="11"/>
        <color theme="1"/>
        <rFont val="Calibri"/>
        <family val="2"/>
        <scheme val="minor"/>
      </rPr>
      <t>EntityLevel</t>
    </r>
    <r>
      <rPr>
        <sz val="11"/>
        <color theme="1"/>
        <rFont val="Calibri"/>
        <family val="2"/>
        <scheme val="minor"/>
      </rPr>
      <t xml:space="preserve"> = sym+traderID
</t>
    </r>
    <r>
      <rPr>
        <b/>
        <sz val="11"/>
        <color theme="1"/>
        <rFont val="Calibri"/>
        <family val="2"/>
        <scheme val="minor"/>
      </rPr>
      <t>AlertFunction</t>
    </r>
    <r>
      <rPr>
        <sz val="11"/>
        <color theme="1"/>
        <rFont val="Calibri"/>
        <family val="2"/>
        <scheme val="minor"/>
      </rPr>
      <t xml:space="preserve"> = .alert.partialFills
</t>
    </r>
    <r>
      <rPr>
        <b/>
        <sz val="11"/>
        <color theme="1"/>
        <rFont val="Calibri"/>
        <family val="2"/>
        <scheme val="minor"/>
      </rPr>
      <t>fillPercentageThreshold</t>
    </r>
    <r>
      <rPr>
        <sz val="11"/>
        <color theme="1"/>
        <rFont val="Calibri"/>
        <family val="2"/>
        <scheme val="minor"/>
      </rPr>
      <t xml:space="preserve"> = 15
</t>
    </r>
    <r>
      <rPr>
        <b/>
        <sz val="11"/>
        <color theme="1"/>
        <rFont val="Calibri"/>
        <family val="2"/>
        <scheme val="minor"/>
      </rPr>
      <t>fillTimeWindowThreshold</t>
    </r>
    <r>
      <rPr>
        <sz val="11"/>
        <color theme="1"/>
        <rFont val="Calibri"/>
        <family val="2"/>
        <scheme val="minor"/>
      </rPr>
      <t xml:space="preserve"> = 0D00:40:00
</t>
    </r>
    <r>
      <rPr>
        <b/>
        <sz val="11"/>
        <color theme="1"/>
        <rFont val="Calibri"/>
        <family val="2"/>
        <scheme val="minor"/>
      </rPr>
      <t>fillLeniencyPercentageThreshold</t>
    </r>
    <r>
      <rPr>
        <sz val="11"/>
        <color theme="1"/>
        <rFont val="Calibri"/>
        <family val="2"/>
        <scheme val="minor"/>
      </rPr>
      <t xml:space="preserve"> = 50 </t>
    </r>
  </si>
  <si>
    <r>
      <rPr>
        <b/>
        <sz val="11"/>
        <color theme="1"/>
        <rFont val="Calibri"/>
        <family val="2"/>
        <scheme val="minor"/>
      </rPr>
      <t>Instance</t>
    </r>
    <r>
      <rPr>
        <sz val="11"/>
        <color theme="1"/>
        <rFont val="Calibri"/>
        <family val="2"/>
        <scheme val="minor"/>
      </rPr>
      <t xml:space="preserve"> = PF6: Fill Leniency Percentage Threshold Test
</t>
    </r>
    <r>
      <rPr>
        <b/>
        <sz val="11"/>
        <color theme="1"/>
        <rFont val="Calibri"/>
        <family val="2"/>
        <scheme val="minor"/>
      </rPr>
      <t>Filters</t>
    </r>
    <r>
      <rPr>
        <sz val="11"/>
        <color theme="1"/>
        <rFont val="Calibri"/>
        <family val="2"/>
        <scheme val="minor"/>
      </rPr>
      <t xml:space="preserve"> = 
</t>
    </r>
    <r>
      <rPr>
        <b/>
        <sz val="11"/>
        <color theme="1"/>
        <rFont val="Calibri"/>
        <family val="2"/>
        <scheme val="minor"/>
      </rPr>
      <t>EntityLevel</t>
    </r>
    <r>
      <rPr>
        <sz val="11"/>
        <color theme="1"/>
        <rFont val="Calibri"/>
        <family val="2"/>
        <scheme val="minor"/>
      </rPr>
      <t xml:space="preserve"> = sym+traderID
</t>
    </r>
    <r>
      <rPr>
        <b/>
        <sz val="11"/>
        <color theme="1"/>
        <rFont val="Calibri"/>
        <family val="2"/>
        <scheme val="minor"/>
      </rPr>
      <t>AlertFunction</t>
    </r>
    <r>
      <rPr>
        <sz val="11"/>
        <color theme="1"/>
        <rFont val="Calibri"/>
        <family val="2"/>
        <scheme val="minor"/>
      </rPr>
      <t xml:space="preserve"> = .alert.partialFills
</t>
    </r>
    <r>
      <rPr>
        <b/>
        <sz val="11"/>
        <color theme="1"/>
        <rFont val="Calibri"/>
        <family val="2"/>
        <scheme val="minor"/>
      </rPr>
      <t>fillPercentageThreshold</t>
    </r>
    <r>
      <rPr>
        <sz val="11"/>
        <color theme="1"/>
        <rFont val="Calibri"/>
        <family val="2"/>
        <scheme val="minor"/>
      </rPr>
      <t xml:space="preserve"> = 15
</t>
    </r>
    <r>
      <rPr>
        <b/>
        <sz val="11"/>
        <color theme="1"/>
        <rFont val="Calibri"/>
        <family val="2"/>
        <scheme val="minor"/>
      </rPr>
      <t>fillTimeWindowThreshold</t>
    </r>
    <r>
      <rPr>
        <sz val="11"/>
        <color theme="1"/>
        <rFont val="Calibri"/>
        <family val="2"/>
        <scheme val="minor"/>
      </rPr>
      <t xml:space="preserve"> = 0D01:00:00
</t>
    </r>
    <r>
      <rPr>
        <b/>
        <sz val="11"/>
        <color theme="1"/>
        <rFont val="Calibri"/>
        <family val="2"/>
        <scheme val="minor"/>
      </rPr>
      <t>fillLeniencyPercentageThreshold</t>
    </r>
    <r>
      <rPr>
        <sz val="11"/>
        <color theme="1"/>
        <rFont val="Calibri"/>
        <family val="2"/>
        <scheme val="minor"/>
      </rPr>
      <t xml:space="preserve"> = 200</t>
    </r>
  </si>
  <si>
    <t>Fill Leniency Percentage Threshold Test</t>
  </si>
  <si>
    <r>
      <rPr>
        <b/>
        <sz val="11"/>
        <color theme="1"/>
        <rFont val="Calibri"/>
        <family val="2"/>
        <scheme val="minor"/>
      </rPr>
      <t>Instance</t>
    </r>
    <r>
      <rPr>
        <sz val="11"/>
        <color theme="1"/>
        <rFont val="Calibri"/>
        <family val="2"/>
        <scheme val="minor"/>
      </rPr>
      <t xml:space="preserve"> = PF1: Alert Triggers
</t>
    </r>
    <r>
      <rPr>
        <b/>
        <sz val="11"/>
        <color theme="1"/>
        <rFont val="Calibri"/>
        <family val="2"/>
        <scheme val="minor"/>
      </rPr>
      <t>Filters</t>
    </r>
    <r>
      <rPr>
        <sz val="11"/>
        <color theme="1"/>
        <rFont val="Calibri"/>
        <family val="2"/>
        <scheme val="minor"/>
      </rPr>
      <t xml:space="preserve"> = 
</t>
    </r>
    <r>
      <rPr>
        <b/>
        <sz val="11"/>
        <color theme="1"/>
        <rFont val="Calibri"/>
        <family val="2"/>
        <scheme val="minor"/>
      </rPr>
      <t>EntityLevel</t>
    </r>
    <r>
      <rPr>
        <sz val="11"/>
        <color theme="1"/>
        <rFont val="Calibri"/>
        <family val="2"/>
        <scheme val="minor"/>
      </rPr>
      <t xml:space="preserve"> = sym+traderID
</t>
    </r>
    <r>
      <rPr>
        <b/>
        <sz val="11"/>
        <color theme="1"/>
        <rFont val="Calibri"/>
        <family val="2"/>
        <scheme val="minor"/>
      </rPr>
      <t>AlertFunction</t>
    </r>
    <r>
      <rPr>
        <sz val="11"/>
        <color theme="1"/>
        <rFont val="Calibri"/>
        <family val="2"/>
        <scheme val="minor"/>
      </rPr>
      <t xml:space="preserve"> = .alert.partialFills
</t>
    </r>
    <r>
      <rPr>
        <b/>
        <sz val="11"/>
        <color theme="1"/>
        <rFont val="Calibri"/>
        <family val="2"/>
        <scheme val="minor"/>
      </rPr>
      <t>fillPercentageThreshold</t>
    </r>
    <r>
      <rPr>
        <sz val="11"/>
        <color theme="1"/>
        <rFont val="Calibri"/>
        <family val="2"/>
        <scheme val="minor"/>
      </rPr>
      <t xml:space="preserve"> = 15
</t>
    </r>
    <r>
      <rPr>
        <b/>
        <sz val="11"/>
        <color theme="1"/>
        <rFont val="Calibri"/>
        <family val="2"/>
        <scheme val="minor"/>
      </rPr>
      <t>fillTimeWindowThreshold</t>
    </r>
    <r>
      <rPr>
        <sz val="11"/>
        <color theme="1"/>
        <rFont val="Calibri"/>
        <family val="2"/>
        <scheme val="minor"/>
      </rPr>
      <t xml:space="preserve"> = 0D00:01:00
</t>
    </r>
    <r>
      <rPr>
        <b/>
        <sz val="11"/>
        <color theme="1"/>
        <rFont val="Calibri"/>
        <family val="2"/>
        <scheme val="minor"/>
      </rPr>
      <t>fillLeniencyPercentageThreshold</t>
    </r>
    <r>
      <rPr>
        <sz val="11"/>
        <color theme="1"/>
        <rFont val="Calibri"/>
        <family val="2"/>
        <scheme val="minor"/>
      </rPr>
      <t xml:space="preserve"> = 50
Totals per sym (regardless of entityLevel) will be looked at if the fillPercentage is less than 30%. The system will then check order quantities in the fillTimeWindow against the originalOrderQty*fillLeniencyPercentageThreshold. 
If the value is greater than originalOrderQty*fillLeniencyPercentageThreshold, then an alert will be triggered. </t>
    </r>
  </si>
  <si>
    <t>pass</t>
  </si>
  <si>
    <t>instance</t>
  </si>
  <si>
    <t>filters</t>
  </si>
  <si>
    <t>entityLevel</t>
  </si>
  <si>
    <t>fillTimeWindowThreshold</t>
  </si>
  <si>
    <t>fillLeniencyPercentageThreshold</t>
  </si>
  <si>
    <t>alertFunction</t>
  </si>
  <si>
    <t>sym+traderID</t>
  </si>
  <si>
    <t>0D00:01:00.000</t>
  </si>
  <si>
    <t>.alert.partialFills</t>
  </si>
  <si>
    <t>venue&lt;&gt;A*X</t>
  </si>
  <si>
    <t>0D00:00:40.000</t>
  </si>
  <si>
    <t>0D00:00:30.000</t>
  </si>
  <si>
    <t>PF6: Fill Leniency Percentage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</si>
</sst>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809]h:mm:ss;@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1"/>
      <color theme="9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7" applyNumberFormat="0" applyAlignment="0" applyProtection="0"/>
    <xf numFmtId="0" fontId="14" fillId="7" borderId="8" applyNumberFormat="0" applyAlignment="0" applyProtection="0"/>
    <xf numFmtId="0" fontId="15" fillId="7" borderId="7" applyNumberFormat="0" applyAlignment="0" applyProtection="0"/>
    <xf numFmtId="0" fontId="16" fillId="0" borderId="9" applyNumberFormat="0" applyFill="0" applyAlignment="0" applyProtection="0"/>
    <xf numFmtId="0" fontId="17" fillId="8" borderId="10" applyNumberFormat="0" applyAlignment="0" applyProtection="0"/>
    <xf numFmtId="0" fontId="1" fillId="0" borderId="0" applyNumberFormat="0" applyFill="0" applyBorder="0" applyAlignment="0" applyProtection="0"/>
    <xf numFmtId="0" fontId="5" fillId="9" borderId="11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19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19" fillId="33" borderId="0" applyNumberFormat="0" applyBorder="0" applyAlignment="0" applyProtection="0"/>
  </cellStyleXfs>
  <cellXfs count="41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4" fillId="0" borderId="0" xfId="0" applyFont="1" applyFill="1" applyBorder="1"/>
    <xf numFmtId="0" fontId="0" fillId="0" borderId="0" xfId="0"/>
    <xf numFmtId="21" fontId="0" fillId="0" borderId="0" xfId="0" applyNumberFormat="1"/>
    <xf numFmtId="0" fontId="0" fillId="34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Font="1" applyFill="1" applyBorder="1" applyAlignment="1">
      <alignment horizontal="center" vertical="center" wrapText="1"/>
    </xf>
    <xf numFmtId="0" fontId="4" fillId="35" borderId="3" xfId="0" applyFont="1" applyFill="1" applyBorder="1" applyAlignment="1">
      <alignment horizontal="left" vertical="top" wrapText="1"/>
    </xf>
    <xf numFmtId="0" fontId="2" fillId="0" borderId="0" xfId="0" applyFont="1"/>
    <xf numFmtId="49" fontId="0" fillId="0" borderId="0" xfId="0" applyNumberFormat="1"/>
    <xf numFmtId="0" fontId="2" fillId="0" borderId="2" xfId="0" applyFont="1" applyBorder="1"/>
    <xf numFmtId="0" fontId="2" fillId="0" borderId="0" xfId="0" applyFont="1" applyFill="1" applyBorder="1"/>
    <xf numFmtId="0" fontId="20" fillId="0" borderId="0" xfId="0" applyFont="1"/>
    <xf numFmtId="0" fontId="21" fillId="0" borderId="0" xfId="0" applyFont="1"/>
    <xf numFmtId="21" fontId="22" fillId="0" borderId="0" xfId="0" applyNumberFormat="1" applyFont="1"/>
    <xf numFmtId="49" fontId="22" fillId="0" borderId="0" xfId="0" applyNumberFormat="1" applyFont="1"/>
    <xf numFmtId="0" fontId="22" fillId="0" borderId="0" xfId="0" applyFont="1"/>
    <xf numFmtId="0" fontId="23" fillId="0" borderId="0" xfId="0" applyFont="1"/>
    <xf numFmtId="0" fontId="0" fillId="2" borderId="1" xfId="0" applyFill="1" applyBorder="1" applyAlignment="1">
      <alignment vertical="top" wrapText="1"/>
    </xf>
    <xf numFmtId="0" fontId="0" fillId="36" borderId="0" xfId="0" applyFill="1"/>
    <xf numFmtId="21" fontId="0" fillId="36" borderId="0" xfId="0" applyNumberFormat="1" applyFill="1"/>
    <xf numFmtId="47" fontId="0" fillId="36" borderId="0" xfId="0" applyNumberFormat="1" applyFill="1"/>
    <xf numFmtId="14" fontId="0" fillId="36" borderId="0" xfId="0" applyNumberFormat="1" applyFill="1"/>
    <xf numFmtId="164" fontId="0" fillId="36" borderId="0" xfId="0" applyNumberFormat="1" applyFill="1"/>
    <xf numFmtId="0" fontId="4" fillId="36" borderId="0" xfId="0" applyFont="1" applyFill="1" applyBorder="1"/>
    <xf numFmtId="47" fontId="2" fillId="36" borderId="0" xfId="0" applyNumberFormat="1" applyFont="1" applyFill="1"/>
    <xf numFmtId="0" fontId="2" fillId="36" borderId="0" xfId="0" applyFont="1" applyFill="1"/>
    <xf numFmtId="164" fontId="2" fillId="36" borderId="0" xfId="0" applyNumberFormat="1" applyFont="1" applyFill="1"/>
    <xf numFmtId="0" fontId="0" fillId="36" borderId="0" xfId="0" applyFont="1" applyFill="1"/>
    <xf numFmtId="21" fontId="0" fillId="36" borderId="0" xfId="0" applyNumberFormat="1" applyFont="1" applyFill="1"/>
    <xf numFmtId="47" fontId="0" fillId="36" borderId="0" xfId="0" applyNumberFormat="1" applyFont="1" applyFill="1"/>
    <xf numFmtId="14" fontId="0" fillId="36" borderId="0" xfId="0" applyNumberFormat="1" applyFont="1" applyFill="1"/>
    <xf numFmtId="164" fontId="0" fillId="36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zoomScale="70" zoomScaleNormal="70" workbookViewId="0"/>
  </sheetViews>
  <sheetFormatPr defaultRowHeight="15" x14ac:dyDescent="0.25"/>
  <cols>
    <col min="1" max="1" width="13" bestFit="1" customWidth="1"/>
    <col min="2" max="2" width="10.5703125" bestFit="1" customWidth="1"/>
    <col min="3" max="3" width="7.140625" bestFit="1" customWidth="1"/>
    <col min="4" max="4" width="25.42578125" bestFit="1" customWidth="1"/>
    <col min="5" max="5" width="22.5703125" bestFit="1" customWidth="1"/>
    <col min="6" max="6" width="100.140625" customWidth="1"/>
    <col min="7" max="7" width="57.85546875" bestFit="1" customWidth="1"/>
    <col min="8" max="8" width="25.7109375" bestFit="1" customWidth="1"/>
    <col min="9" max="9" width="12.140625" bestFit="1" customWidth="1"/>
    <col min="10" max="10" width="9.7109375" bestFit="1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 spans="1:10" s="9" customFormat="1" x14ac:dyDescent="0.25">
      <c r="A2" s="14">
        <v>1</v>
      </c>
      <c r="B2" s="4" t="s">
        <v>10</v>
      </c>
      <c r="C2" s="1"/>
      <c r="D2" s="15" t="s">
        <v>88</v>
      </c>
      <c r="E2" s="15" t="s">
        <v>89</v>
      </c>
      <c r="F2" s="15" t="s">
        <v>90</v>
      </c>
      <c r="G2" s="15" t="s">
        <v>91</v>
      </c>
      <c r="H2" s="15" t="s">
        <v>11</v>
      </c>
      <c r="I2" s="2"/>
      <c r="J2" s="2"/>
    </row>
    <row r="3" spans="1:10" s="9" customFormat="1" ht="30" x14ac:dyDescent="0.25">
      <c r="A3" s="14">
        <v>2</v>
      </c>
      <c r="B3" s="4" t="s">
        <v>10</v>
      </c>
      <c r="C3" s="1"/>
      <c r="D3" s="15" t="s">
        <v>92</v>
      </c>
      <c r="E3" s="15" t="s">
        <v>101</v>
      </c>
      <c r="F3" s="15" t="s">
        <v>102</v>
      </c>
      <c r="G3" s="15" t="s">
        <v>93</v>
      </c>
      <c r="H3" s="15" t="s">
        <v>11</v>
      </c>
      <c r="I3" s="2"/>
      <c r="J3" s="2"/>
    </row>
    <row r="4" spans="1:10" s="9" customFormat="1" ht="135" x14ac:dyDescent="0.25">
      <c r="A4" s="14">
        <v>3</v>
      </c>
      <c r="B4" s="4" t="s">
        <v>10</v>
      </c>
      <c r="C4" s="1"/>
      <c r="D4" s="15" t="s">
        <v>94</v>
      </c>
      <c r="E4" s="15" t="s">
        <v>95</v>
      </c>
      <c r="F4" s="15" t="s">
        <v>103</v>
      </c>
      <c r="G4" s="15" t="s">
        <v>96</v>
      </c>
      <c r="H4" s="15" t="s">
        <v>11</v>
      </c>
      <c r="I4" s="2"/>
      <c r="J4" s="2"/>
    </row>
    <row r="5" spans="1:10" s="9" customFormat="1" ht="30" x14ac:dyDescent="0.25">
      <c r="A5" s="14">
        <v>4</v>
      </c>
      <c r="B5" s="4" t="s">
        <v>10</v>
      </c>
      <c r="C5" s="1"/>
      <c r="D5" s="15" t="s">
        <v>97</v>
      </c>
      <c r="E5" s="15" t="s">
        <v>98</v>
      </c>
      <c r="F5" s="15" t="s">
        <v>99</v>
      </c>
      <c r="G5" s="15" t="s">
        <v>100</v>
      </c>
      <c r="H5" s="15" t="s">
        <v>11</v>
      </c>
      <c r="I5" s="2"/>
      <c r="J5" s="2"/>
    </row>
    <row r="6" spans="1:10" ht="195" x14ac:dyDescent="0.25">
      <c r="A6" s="12">
        <v>5</v>
      </c>
      <c r="B6" s="4" t="s">
        <v>10</v>
      </c>
      <c r="C6" s="5"/>
      <c r="D6" s="6" t="s">
        <v>149</v>
      </c>
      <c r="E6" s="6"/>
      <c r="F6" s="7" t="s">
        <v>166</v>
      </c>
      <c r="G6" s="26" t="s">
        <v>150</v>
      </c>
      <c r="H6" s="13" t="s">
        <v>11</v>
      </c>
      <c r="I6" s="11" t="s">
        <v>167</v>
      </c>
      <c r="J6" s="5"/>
    </row>
    <row r="7" spans="1:10" ht="105" x14ac:dyDescent="0.25">
      <c r="A7" s="3">
        <v>6</v>
      </c>
      <c r="B7" s="4" t="s">
        <v>10</v>
      </c>
      <c r="C7" s="5"/>
      <c r="D7" s="6" t="s">
        <v>151</v>
      </c>
      <c r="E7" s="6" t="s">
        <v>152</v>
      </c>
      <c r="F7" s="7" t="s">
        <v>153</v>
      </c>
      <c r="G7" s="26" t="s">
        <v>150</v>
      </c>
      <c r="H7" s="13" t="s">
        <v>11</v>
      </c>
      <c r="I7" s="11"/>
      <c r="J7" s="5"/>
    </row>
    <row r="8" spans="1:10" ht="100.9" x14ac:dyDescent="0.3">
      <c r="A8" s="3">
        <v>7</v>
      </c>
      <c r="B8" s="4" t="s">
        <v>10</v>
      </c>
      <c r="C8" s="5"/>
      <c r="D8" s="6" t="s">
        <v>151</v>
      </c>
      <c r="E8" s="6" t="s">
        <v>154</v>
      </c>
      <c r="F8" s="7" t="s">
        <v>155</v>
      </c>
      <c r="G8" s="7" t="s">
        <v>156</v>
      </c>
      <c r="H8" s="13" t="s">
        <v>11</v>
      </c>
      <c r="I8" s="11"/>
      <c r="J8" s="5"/>
    </row>
    <row r="9" spans="1:10" ht="100.9" x14ac:dyDescent="0.3">
      <c r="A9" s="3">
        <v>8</v>
      </c>
      <c r="B9" s="4" t="s">
        <v>10</v>
      </c>
      <c r="C9" s="5"/>
      <c r="D9" s="6" t="s">
        <v>151</v>
      </c>
      <c r="E9" s="6" t="s">
        <v>157</v>
      </c>
      <c r="F9" s="7" t="s">
        <v>163</v>
      </c>
      <c r="G9" s="26" t="s">
        <v>150</v>
      </c>
      <c r="H9" s="13" t="s">
        <v>11</v>
      </c>
      <c r="I9" s="11"/>
      <c r="J9" s="5"/>
    </row>
    <row r="10" spans="1:10" ht="105" x14ac:dyDescent="0.25">
      <c r="A10" s="3">
        <v>9</v>
      </c>
      <c r="B10" s="4" t="s">
        <v>10</v>
      </c>
      <c r="C10" s="5"/>
      <c r="D10" s="6" t="s">
        <v>151</v>
      </c>
      <c r="E10" s="6" t="s">
        <v>157</v>
      </c>
      <c r="F10" s="7" t="s">
        <v>160</v>
      </c>
      <c r="G10" s="7" t="s">
        <v>156</v>
      </c>
      <c r="H10" s="13" t="s">
        <v>11</v>
      </c>
      <c r="I10" s="11"/>
      <c r="J10" s="5"/>
    </row>
    <row r="11" spans="1:10" ht="105" x14ac:dyDescent="0.25">
      <c r="A11" s="3">
        <v>10</v>
      </c>
      <c r="B11" s="4" t="s">
        <v>10</v>
      </c>
      <c r="C11" s="5"/>
      <c r="D11" s="6" t="s">
        <v>151</v>
      </c>
      <c r="E11" s="6" t="s">
        <v>165</v>
      </c>
      <c r="F11" s="7" t="s">
        <v>164</v>
      </c>
      <c r="G11" s="7" t="s">
        <v>156</v>
      </c>
      <c r="H11" s="13" t="s">
        <v>11</v>
      </c>
      <c r="I11" s="11"/>
      <c r="J1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4"/>
  <sheetViews>
    <sheetView topLeftCell="AD1" workbookViewId="0">
      <selection activeCell="AU3" sqref="AU3"/>
    </sheetView>
  </sheetViews>
  <sheetFormatPr defaultColWidth="9.140625" defaultRowHeight="15" x14ac:dyDescent="0.25"/>
  <cols>
    <col min="1" max="3" width="9.140625" style="8"/>
    <col min="4" max="4" width="9.28515625" style="8" bestFit="1" customWidth="1"/>
    <col min="5" max="6" width="9.140625" style="8"/>
    <col min="7" max="7" width="9.28515625" style="8" bestFit="1" customWidth="1"/>
    <col min="8" max="8" width="21.42578125" style="8" bestFit="1" customWidth="1"/>
    <col min="9" max="10" width="9.140625" style="8"/>
    <col min="11" max="11" width="13.140625" style="8" bestFit="1" customWidth="1"/>
    <col min="12" max="13" width="9.28515625" style="8" bestFit="1" customWidth="1"/>
    <col min="14" max="17" width="9.140625" style="8"/>
    <col min="18" max="18" width="9.28515625" style="8" bestFit="1" customWidth="1"/>
    <col min="19" max="19" width="9.140625" style="8"/>
    <col min="20" max="20" width="17.5703125" style="8" bestFit="1" customWidth="1"/>
    <col min="21" max="21" width="21.140625" style="8" bestFit="1" customWidth="1"/>
    <col min="22" max="22" width="18.28515625" style="8" customWidth="1"/>
    <col min="23" max="23" width="9.140625" style="8"/>
    <col min="24" max="24" width="23.42578125" style="8" customWidth="1"/>
    <col min="25" max="26" width="9.28515625" style="8" bestFit="1" customWidth="1"/>
    <col min="27" max="27" width="9.140625" style="8"/>
    <col min="28" max="28" width="9.28515625" style="8" bestFit="1" customWidth="1"/>
    <col min="29" max="29" width="9.140625" style="8"/>
    <col min="30" max="31" width="9.28515625" style="8" bestFit="1" customWidth="1"/>
    <col min="32" max="32" width="9.140625" style="8"/>
    <col min="33" max="33" width="9.28515625" style="8" bestFit="1" customWidth="1"/>
    <col min="34" max="34" width="9.140625" style="8"/>
    <col min="35" max="35" width="9.28515625" style="8" bestFit="1" customWidth="1"/>
    <col min="36" max="36" width="25.5703125" style="8" bestFit="1" customWidth="1"/>
    <col min="37" max="37" width="28" style="8" bestFit="1" customWidth="1"/>
    <col min="38" max="38" width="9.28515625" style="8" bestFit="1" customWidth="1"/>
    <col min="39" max="40" width="9.140625" style="8"/>
    <col min="41" max="41" width="9.28515625" style="8" bestFit="1" customWidth="1"/>
    <col min="42" max="42" width="9.140625" style="8"/>
    <col min="43" max="44" width="9.28515625" style="8" bestFit="1" customWidth="1"/>
    <col min="45" max="45" width="9.140625" style="8"/>
    <col min="46" max="46" width="12.42578125" style="8" bestFit="1" customWidth="1"/>
    <col min="47" max="48" width="9.140625" style="8"/>
    <col min="49" max="49" width="14.28515625" style="8" bestFit="1" customWidth="1"/>
    <col min="50" max="51" width="9.28515625" style="8" bestFit="1" customWidth="1"/>
    <col min="52" max="52" width="29.7109375" style="8" bestFit="1" customWidth="1"/>
    <col min="53" max="53" width="41.28515625" style="8" bestFit="1" customWidth="1"/>
    <col min="54" max="54" width="15.28515625" style="8" customWidth="1"/>
    <col min="55" max="55" width="20" style="8" bestFit="1" customWidth="1"/>
    <col min="56" max="56" width="23.5703125" style="8" bestFit="1" customWidth="1"/>
    <col min="57" max="57" width="32.85546875" style="8" bestFit="1" customWidth="1"/>
    <col min="58" max="58" width="38.7109375" style="8" bestFit="1" customWidth="1"/>
    <col min="59" max="16384" width="9.140625" style="8"/>
  </cols>
  <sheetData>
    <row r="1" spans="1:60" x14ac:dyDescent="0.25">
      <c r="A1" s="9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21</v>
      </c>
      <c r="K1" s="9" t="s">
        <v>22</v>
      </c>
      <c r="L1" s="9" t="s">
        <v>23</v>
      </c>
      <c r="M1" s="9" t="s">
        <v>24</v>
      </c>
      <c r="N1" s="9" t="s">
        <v>25</v>
      </c>
      <c r="O1" s="9" t="s">
        <v>26</v>
      </c>
      <c r="P1" s="9" t="s">
        <v>27</v>
      </c>
      <c r="Q1" s="9" t="s">
        <v>28</v>
      </c>
      <c r="R1" s="9" t="s">
        <v>29</v>
      </c>
      <c r="S1" s="9" t="s">
        <v>30</v>
      </c>
      <c r="T1" s="9" t="s">
        <v>31</v>
      </c>
      <c r="U1" s="9" t="s">
        <v>32</v>
      </c>
      <c r="V1" s="9" t="s">
        <v>33</v>
      </c>
      <c r="W1" s="9" t="s">
        <v>34</v>
      </c>
      <c r="X1" s="16" t="s">
        <v>35</v>
      </c>
      <c r="Y1" s="16" t="s">
        <v>36</v>
      </c>
      <c r="Z1" s="16" t="s">
        <v>37</v>
      </c>
      <c r="AA1" s="9" t="s">
        <v>38</v>
      </c>
      <c r="AB1" s="9" t="s">
        <v>39</v>
      </c>
      <c r="AC1" s="9" t="s">
        <v>40</v>
      </c>
      <c r="AD1" s="9" t="s">
        <v>41</v>
      </c>
      <c r="AE1" s="9" t="s">
        <v>42</v>
      </c>
      <c r="AF1" s="9" t="s">
        <v>43</v>
      </c>
      <c r="AG1" s="9" t="s">
        <v>104</v>
      </c>
      <c r="AH1" s="9" t="s">
        <v>44</v>
      </c>
      <c r="AI1" s="9" t="s">
        <v>105</v>
      </c>
      <c r="AJ1" s="9" t="s">
        <v>45</v>
      </c>
      <c r="AK1" s="9" t="s">
        <v>46</v>
      </c>
      <c r="AL1" s="9" t="s">
        <v>106</v>
      </c>
      <c r="AM1" s="9" t="s">
        <v>47</v>
      </c>
      <c r="AN1" s="9" t="s">
        <v>48</v>
      </c>
      <c r="AO1" s="9" t="s">
        <v>49</v>
      </c>
      <c r="AP1" s="9" t="s">
        <v>50</v>
      </c>
      <c r="AQ1" s="9" t="s">
        <v>51</v>
      </c>
      <c r="AR1" s="9" t="s">
        <v>52</v>
      </c>
      <c r="AS1" s="9" t="s">
        <v>53</v>
      </c>
      <c r="AT1" s="9" t="s">
        <v>54</v>
      </c>
      <c r="AU1" s="9" t="s">
        <v>55</v>
      </c>
      <c r="AV1" s="9" t="s">
        <v>56</v>
      </c>
      <c r="AW1" s="9" t="s">
        <v>57</v>
      </c>
      <c r="AX1" s="9" t="s">
        <v>58</v>
      </c>
      <c r="AY1" s="9" t="s">
        <v>59</v>
      </c>
      <c r="AZ1" s="9" t="s">
        <v>60</v>
      </c>
      <c r="BA1" s="9" t="s">
        <v>61</v>
      </c>
      <c r="BB1" s="9" t="s">
        <v>62</v>
      </c>
      <c r="BC1" s="9" t="s">
        <v>63</v>
      </c>
      <c r="BD1" s="9" t="s">
        <v>64</v>
      </c>
      <c r="BE1" s="9" t="s">
        <v>65</v>
      </c>
      <c r="BF1" s="9" t="s">
        <v>66</v>
      </c>
      <c r="BG1" s="9" t="s">
        <v>67</v>
      </c>
      <c r="BH1" s="9" t="s">
        <v>68</v>
      </c>
    </row>
    <row r="2" spans="1:60" s="32" customFormat="1" ht="14.45" x14ac:dyDescent="0.3">
      <c r="A2" s="27" t="s">
        <v>69</v>
      </c>
      <c r="B2" s="27" t="s">
        <v>70</v>
      </c>
      <c r="C2" s="27" t="s">
        <v>71</v>
      </c>
      <c r="D2" s="27">
        <v>1234567</v>
      </c>
      <c r="E2" s="27"/>
      <c r="F2" s="27"/>
      <c r="G2" s="27">
        <v>1001</v>
      </c>
      <c r="H2" s="27">
        <v>20161202</v>
      </c>
      <c r="I2" s="27" t="s">
        <v>113</v>
      </c>
      <c r="J2" s="27" t="s">
        <v>107</v>
      </c>
      <c r="K2" s="27">
        <v>20150511</v>
      </c>
      <c r="L2" s="27">
        <v>20150511</v>
      </c>
      <c r="M2" s="27">
        <v>4001</v>
      </c>
      <c r="N2" s="27" t="s">
        <v>108</v>
      </c>
      <c r="O2" s="27" t="s">
        <v>72</v>
      </c>
      <c r="P2" s="27" t="s">
        <v>72</v>
      </c>
      <c r="Q2" s="27" t="s">
        <v>109</v>
      </c>
      <c r="R2" s="27">
        <v>12345</v>
      </c>
      <c r="S2" s="27"/>
      <c r="T2" s="27" t="s">
        <v>73</v>
      </c>
      <c r="U2" s="27"/>
      <c r="V2" s="27">
        <v>20150511</v>
      </c>
      <c r="W2" s="27"/>
      <c r="X2" s="27" t="s">
        <v>110</v>
      </c>
      <c r="Y2" s="27">
        <v>2.36</v>
      </c>
      <c r="Z2" s="27">
        <v>50000</v>
      </c>
      <c r="AA2" s="27" t="s">
        <v>74</v>
      </c>
      <c r="AB2" s="28">
        <v>0.41491898148148149</v>
      </c>
      <c r="AC2" s="27" t="s">
        <v>75</v>
      </c>
      <c r="AD2" s="27">
        <v>10540</v>
      </c>
      <c r="AE2" s="27">
        <v>5775007</v>
      </c>
      <c r="AF2" s="27" t="s">
        <v>76</v>
      </c>
      <c r="AG2" s="27">
        <v>2.36</v>
      </c>
      <c r="AH2" s="27"/>
      <c r="AI2" s="27">
        <v>50000</v>
      </c>
      <c r="AJ2" s="27" t="s">
        <v>111</v>
      </c>
      <c r="AK2" s="27" t="s">
        <v>112</v>
      </c>
      <c r="AL2" s="27">
        <v>-75</v>
      </c>
      <c r="AM2" s="27" t="s">
        <v>87</v>
      </c>
      <c r="AN2" s="27" t="s">
        <v>77</v>
      </c>
      <c r="AO2" s="27">
        <v>0</v>
      </c>
      <c r="AP2" s="27">
        <v>1</v>
      </c>
      <c r="AQ2" s="27">
        <v>0</v>
      </c>
      <c r="AR2" s="27">
        <v>0</v>
      </c>
      <c r="AS2" s="27" t="s">
        <v>113</v>
      </c>
      <c r="AT2" s="27" t="s">
        <v>113</v>
      </c>
      <c r="AU2" s="27" t="s">
        <v>114</v>
      </c>
      <c r="AV2" s="27" t="s">
        <v>115</v>
      </c>
      <c r="AW2" s="27" t="s">
        <v>115</v>
      </c>
      <c r="AX2" s="27">
        <v>1</v>
      </c>
      <c r="AY2" s="29">
        <v>0.41493055555555558</v>
      </c>
      <c r="AZ2" s="30">
        <v>42313</v>
      </c>
      <c r="BA2" s="30">
        <v>42313</v>
      </c>
      <c r="BB2" s="27" t="s">
        <v>110</v>
      </c>
      <c r="BC2" s="27" t="s">
        <v>78</v>
      </c>
      <c r="BD2" s="27" t="s">
        <v>79</v>
      </c>
      <c r="BE2" s="27" t="s">
        <v>116</v>
      </c>
      <c r="BF2" s="31">
        <v>0.41493055555555558</v>
      </c>
      <c r="BG2" s="27" t="s">
        <v>117</v>
      </c>
      <c r="BH2" s="27" t="s">
        <v>80</v>
      </c>
    </row>
    <row r="3" spans="1:60" s="32" customFormat="1" ht="14.45" x14ac:dyDescent="0.3">
      <c r="A3" s="27" t="s">
        <v>69</v>
      </c>
      <c r="B3" s="27" t="s">
        <v>70</v>
      </c>
      <c r="C3" s="27" t="s">
        <v>71</v>
      </c>
      <c r="D3" s="27">
        <v>1234567</v>
      </c>
      <c r="E3" s="27"/>
      <c r="F3" s="27"/>
      <c r="G3" s="27">
        <v>1001</v>
      </c>
      <c r="H3" s="27">
        <v>20161202</v>
      </c>
      <c r="I3" s="27" t="s">
        <v>113</v>
      </c>
      <c r="J3" s="27" t="s">
        <v>107</v>
      </c>
      <c r="K3" s="27">
        <v>20150511</v>
      </c>
      <c r="L3" s="27">
        <v>20150511</v>
      </c>
      <c r="M3" s="27">
        <v>4001</v>
      </c>
      <c r="N3" s="27" t="s">
        <v>108</v>
      </c>
      <c r="O3" s="27" t="s">
        <v>72</v>
      </c>
      <c r="P3" s="27" t="s">
        <v>72</v>
      </c>
      <c r="Q3" s="27" t="s">
        <v>109</v>
      </c>
      <c r="R3" s="27">
        <v>12345</v>
      </c>
      <c r="S3" s="27"/>
      <c r="T3" s="27" t="s">
        <v>81</v>
      </c>
      <c r="U3" s="27" t="s">
        <v>118</v>
      </c>
      <c r="V3" s="27">
        <v>20150511</v>
      </c>
      <c r="W3" s="27"/>
      <c r="X3" s="27" t="s">
        <v>110</v>
      </c>
      <c r="Y3" s="27">
        <v>2.36</v>
      </c>
      <c r="Z3" s="27">
        <v>50000</v>
      </c>
      <c r="AA3" s="27" t="s">
        <v>74</v>
      </c>
      <c r="AB3" s="28">
        <v>0.41491898148148149</v>
      </c>
      <c r="AC3" s="27" t="s">
        <v>75</v>
      </c>
      <c r="AD3" s="27">
        <v>10540</v>
      </c>
      <c r="AE3" s="27">
        <v>5775007</v>
      </c>
      <c r="AF3" s="27" t="s">
        <v>76</v>
      </c>
      <c r="AG3" s="27">
        <v>2.36</v>
      </c>
      <c r="AH3" s="27"/>
      <c r="AI3" s="27">
        <v>50000</v>
      </c>
      <c r="AJ3" s="27" t="s">
        <v>111</v>
      </c>
      <c r="AK3" s="27" t="s">
        <v>112</v>
      </c>
      <c r="AL3" s="27">
        <v>-75</v>
      </c>
      <c r="AM3" s="27" t="s">
        <v>87</v>
      </c>
      <c r="AN3" s="27" t="s">
        <v>77</v>
      </c>
      <c r="AO3" s="27">
        <v>0</v>
      </c>
      <c r="AP3" s="27">
        <v>1</v>
      </c>
      <c r="AQ3" s="27">
        <v>0</v>
      </c>
      <c r="AR3" s="27">
        <v>0</v>
      </c>
      <c r="AS3" s="27" t="s">
        <v>113</v>
      </c>
      <c r="AT3" s="27" t="s">
        <v>113</v>
      </c>
      <c r="AU3" s="27" t="s">
        <v>114</v>
      </c>
      <c r="AV3" s="27" t="s">
        <v>115</v>
      </c>
      <c r="AW3" s="27" t="s">
        <v>115</v>
      </c>
      <c r="AX3" s="27">
        <v>1</v>
      </c>
      <c r="AY3" s="29">
        <v>0.41493055555555558</v>
      </c>
      <c r="AZ3" s="30">
        <v>42313</v>
      </c>
      <c r="BA3" s="30">
        <v>42313</v>
      </c>
      <c r="BB3" s="27" t="s">
        <v>110</v>
      </c>
      <c r="BC3" s="27" t="s">
        <v>82</v>
      </c>
      <c r="BD3" s="27" t="s">
        <v>83</v>
      </c>
      <c r="BE3" s="27" t="s">
        <v>116</v>
      </c>
      <c r="BF3" s="31">
        <v>0.41493055555555558</v>
      </c>
      <c r="BG3" s="27" t="s">
        <v>117</v>
      </c>
      <c r="BH3" s="27" t="s">
        <v>80</v>
      </c>
    </row>
    <row r="4" spans="1:60" s="32" customFormat="1" ht="14.45" x14ac:dyDescent="0.3">
      <c r="A4" s="27" t="s">
        <v>69</v>
      </c>
      <c r="B4" s="27" t="s">
        <v>70</v>
      </c>
      <c r="C4" s="27" t="s">
        <v>71</v>
      </c>
      <c r="D4" s="27">
        <v>1234567</v>
      </c>
      <c r="E4" s="27"/>
      <c r="F4" s="27"/>
      <c r="G4" s="27">
        <v>1001</v>
      </c>
      <c r="H4" s="27">
        <v>20161202</v>
      </c>
      <c r="I4" s="27" t="s">
        <v>113</v>
      </c>
      <c r="J4" s="27" t="s">
        <v>107</v>
      </c>
      <c r="K4" s="27">
        <v>20150511</v>
      </c>
      <c r="L4" s="27">
        <v>20150511</v>
      </c>
      <c r="M4" s="27">
        <v>4001</v>
      </c>
      <c r="N4" s="27" t="s">
        <v>108</v>
      </c>
      <c r="O4" s="27" t="s">
        <v>72</v>
      </c>
      <c r="P4" s="27" t="s">
        <v>72</v>
      </c>
      <c r="Q4" s="27" t="s">
        <v>109</v>
      </c>
      <c r="R4" s="27">
        <v>12345</v>
      </c>
      <c r="S4" s="27"/>
      <c r="T4" s="27" t="s">
        <v>81</v>
      </c>
      <c r="U4" s="27" t="s">
        <v>118</v>
      </c>
      <c r="V4" s="27">
        <v>20150511</v>
      </c>
      <c r="W4" s="27"/>
      <c r="X4" s="27" t="s">
        <v>110</v>
      </c>
      <c r="Y4" s="27">
        <v>2.36</v>
      </c>
      <c r="Z4" s="27">
        <v>50000</v>
      </c>
      <c r="AA4" s="27" t="s">
        <v>74</v>
      </c>
      <c r="AB4" s="28">
        <v>0.41491898148148149</v>
      </c>
      <c r="AC4" s="27" t="s">
        <v>75</v>
      </c>
      <c r="AD4" s="27">
        <v>10540</v>
      </c>
      <c r="AE4" s="27">
        <v>5775007</v>
      </c>
      <c r="AF4" s="27" t="s">
        <v>76</v>
      </c>
      <c r="AG4" s="27">
        <v>2.36</v>
      </c>
      <c r="AH4" s="27"/>
      <c r="AI4" s="27">
        <v>50000</v>
      </c>
      <c r="AJ4" s="27" t="s">
        <v>111</v>
      </c>
      <c r="AK4" s="27" t="s">
        <v>112</v>
      </c>
      <c r="AL4" s="27">
        <v>-75</v>
      </c>
      <c r="AM4" s="27" t="s">
        <v>87</v>
      </c>
      <c r="AN4" s="27" t="s">
        <v>77</v>
      </c>
      <c r="AO4" s="27">
        <v>0</v>
      </c>
      <c r="AP4" s="27">
        <v>1</v>
      </c>
      <c r="AQ4" s="27">
        <v>0</v>
      </c>
      <c r="AR4" s="27">
        <v>0</v>
      </c>
      <c r="AS4" s="27" t="s">
        <v>113</v>
      </c>
      <c r="AT4" s="27" t="s">
        <v>113</v>
      </c>
      <c r="AU4" s="27" t="s">
        <v>114</v>
      </c>
      <c r="AV4" s="27" t="s">
        <v>115</v>
      </c>
      <c r="AW4" s="27" t="s">
        <v>115</v>
      </c>
      <c r="AX4" s="27">
        <v>1</v>
      </c>
      <c r="AY4" s="29">
        <v>0.41701388888888885</v>
      </c>
      <c r="AZ4" s="30">
        <v>42313</v>
      </c>
      <c r="BA4" s="30">
        <v>42313</v>
      </c>
      <c r="BB4" s="27" t="s">
        <v>110</v>
      </c>
      <c r="BC4" s="27" t="s">
        <v>84</v>
      </c>
      <c r="BD4" s="27" t="s">
        <v>85</v>
      </c>
      <c r="BE4" s="27" t="s">
        <v>119</v>
      </c>
      <c r="BF4" s="31">
        <v>0.41701388888888885</v>
      </c>
      <c r="BG4" s="27" t="s">
        <v>117</v>
      </c>
      <c r="BH4" s="27" t="s">
        <v>80</v>
      </c>
    </row>
    <row r="5" spans="1:60" s="32" customFormat="1" ht="14.45" x14ac:dyDescent="0.3">
      <c r="A5" s="27" t="s">
        <v>69</v>
      </c>
      <c r="B5" s="27" t="s">
        <v>70</v>
      </c>
      <c r="C5" s="27" t="s">
        <v>71</v>
      </c>
      <c r="D5" s="27">
        <v>1234567</v>
      </c>
      <c r="E5" s="27"/>
      <c r="F5" s="27"/>
      <c r="G5" s="27">
        <v>1001</v>
      </c>
      <c r="H5" s="27">
        <v>20161202</v>
      </c>
      <c r="I5" s="27" t="s">
        <v>113</v>
      </c>
      <c r="J5" s="27" t="s">
        <v>107</v>
      </c>
      <c r="K5" s="27">
        <v>20150511</v>
      </c>
      <c r="L5" s="27">
        <v>20150511</v>
      </c>
      <c r="M5" s="27">
        <v>4001</v>
      </c>
      <c r="N5" s="27" t="s">
        <v>108</v>
      </c>
      <c r="O5" s="27" t="s">
        <v>72</v>
      </c>
      <c r="P5" s="27" t="s">
        <v>72</v>
      </c>
      <c r="Q5" s="27" t="s">
        <v>109</v>
      </c>
      <c r="R5" s="27">
        <v>12345</v>
      </c>
      <c r="S5" s="27"/>
      <c r="T5" s="27" t="s">
        <v>73</v>
      </c>
      <c r="U5" s="27"/>
      <c r="V5" s="27">
        <v>20150511</v>
      </c>
      <c r="W5" s="27"/>
      <c r="X5" s="27" t="s">
        <v>120</v>
      </c>
      <c r="Y5" s="27">
        <v>2.37</v>
      </c>
      <c r="Z5" s="27">
        <v>80000</v>
      </c>
      <c r="AA5" s="27" t="s">
        <v>74</v>
      </c>
      <c r="AB5" s="28">
        <v>0.4152777777777778</v>
      </c>
      <c r="AC5" s="27" t="s">
        <v>75</v>
      </c>
      <c r="AD5" s="27">
        <v>10540</v>
      </c>
      <c r="AE5" s="27">
        <v>5775007</v>
      </c>
      <c r="AF5" s="27" t="s">
        <v>76</v>
      </c>
      <c r="AG5" s="27">
        <v>2.37</v>
      </c>
      <c r="AH5" s="27"/>
      <c r="AI5" s="27">
        <v>80000</v>
      </c>
      <c r="AJ5" s="27" t="s">
        <v>111</v>
      </c>
      <c r="AK5" s="27" t="s">
        <v>112</v>
      </c>
      <c r="AL5" s="27">
        <v>-75</v>
      </c>
      <c r="AM5" s="27" t="s">
        <v>87</v>
      </c>
      <c r="AN5" s="27" t="s">
        <v>77</v>
      </c>
      <c r="AO5" s="27">
        <v>0</v>
      </c>
      <c r="AP5" s="27">
        <v>1</v>
      </c>
      <c r="AQ5" s="27">
        <v>0</v>
      </c>
      <c r="AR5" s="27">
        <v>0</v>
      </c>
      <c r="AS5" s="27" t="s">
        <v>113</v>
      </c>
      <c r="AT5" s="27" t="s">
        <v>113</v>
      </c>
      <c r="AU5" s="27" t="s">
        <v>114</v>
      </c>
      <c r="AV5" s="27" t="s">
        <v>115</v>
      </c>
      <c r="AW5" s="27" t="s">
        <v>115</v>
      </c>
      <c r="AX5" s="27">
        <v>1</v>
      </c>
      <c r="AY5" s="29">
        <v>0.4152777777777778</v>
      </c>
      <c r="AZ5" s="30">
        <v>42313</v>
      </c>
      <c r="BA5" s="30">
        <v>42313</v>
      </c>
      <c r="BB5" s="27" t="s">
        <v>120</v>
      </c>
      <c r="BC5" s="27" t="s">
        <v>78</v>
      </c>
      <c r="BD5" s="27" t="s">
        <v>79</v>
      </c>
      <c r="BE5" s="27" t="s">
        <v>121</v>
      </c>
      <c r="BF5" s="31">
        <v>0.4152777777777778</v>
      </c>
      <c r="BG5" s="27" t="s">
        <v>117</v>
      </c>
      <c r="BH5" s="27" t="s">
        <v>80</v>
      </c>
    </row>
    <row r="6" spans="1:60" s="32" customFormat="1" ht="14.45" x14ac:dyDescent="0.3">
      <c r="A6" s="27" t="s">
        <v>69</v>
      </c>
      <c r="B6" s="27" t="s">
        <v>70</v>
      </c>
      <c r="C6" s="27" t="s">
        <v>71</v>
      </c>
      <c r="D6" s="27">
        <v>1234567</v>
      </c>
      <c r="E6" s="27"/>
      <c r="F6" s="27"/>
      <c r="G6" s="27">
        <v>1001</v>
      </c>
      <c r="H6" s="27">
        <v>20161202</v>
      </c>
      <c r="I6" s="27" t="s">
        <v>113</v>
      </c>
      <c r="J6" s="27" t="s">
        <v>107</v>
      </c>
      <c r="K6" s="27">
        <v>20150511</v>
      </c>
      <c r="L6" s="27">
        <v>20150511</v>
      </c>
      <c r="M6" s="27">
        <v>4001</v>
      </c>
      <c r="N6" s="27" t="s">
        <v>108</v>
      </c>
      <c r="O6" s="27" t="s">
        <v>72</v>
      </c>
      <c r="P6" s="27" t="s">
        <v>72</v>
      </c>
      <c r="Q6" s="27" t="s">
        <v>109</v>
      </c>
      <c r="R6" s="27">
        <v>12345</v>
      </c>
      <c r="S6" s="27"/>
      <c r="T6" s="27" t="s">
        <v>81</v>
      </c>
      <c r="U6" s="27" t="s">
        <v>118</v>
      </c>
      <c r="V6" s="27">
        <v>20150511</v>
      </c>
      <c r="W6" s="27"/>
      <c r="X6" s="27" t="s">
        <v>120</v>
      </c>
      <c r="Y6" s="27">
        <v>2.37</v>
      </c>
      <c r="Z6" s="27">
        <v>80000</v>
      </c>
      <c r="AA6" s="27" t="s">
        <v>74</v>
      </c>
      <c r="AB6" s="28">
        <v>0.4152777777777778</v>
      </c>
      <c r="AC6" s="27" t="s">
        <v>75</v>
      </c>
      <c r="AD6" s="27">
        <v>10540</v>
      </c>
      <c r="AE6" s="27">
        <v>5775007</v>
      </c>
      <c r="AF6" s="27" t="s">
        <v>76</v>
      </c>
      <c r="AG6" s="27">
        <v>2.37</v>
      </c>
      <c r="AH6" s="27"/>
      <c r="AI6" s="27">
        <v>80000</v>
      </c>
      <c r="AJ6" s="27" t="s">
        <v>111</v>
      </c>
      <c r="AK6" s="27" t="s">
        <v>112</v>
      </c>
      <c r="AL6" s="27">
        <v>-75</v>
      </c>
      <c r="AM6" s="27" t="s">
        <v>87</v>
      </c>
      <c r="AN6" s="27" t="s">
        <v>77</v>
      </c>
      <c r="AO6" s="27">
        <v>0</v>
      </c>
      <c r="AP6" s="27">
        <v>1</v>
      </c>
      <c r="AQ6" s="27">
        <v>0</v>
      </c>
      <c r="AR6" s="27">
        <v>0</v>
      </c>
      <c r="AS6" s="27" t="s">
        <v>113</v>
      </c>
      <c r="AT6" s="27" t="s">
        <v>113</v>
      </c>
      <c r="AU6" s="27" t="s">
        <v>114</v>
      </c>
      <c r="AV6" s="27" t="s">
        <v>115</v>
      </c>
      <c r="AW6" s="27" t="s">
        <v>115</v>
      </c>
      <c r="AX6" s="27">
        <v>1</v>
      </c>
      <c r="AY6" s="29">
        <v>0.4152777777777778</v>
      </c>
      <c r="AZ6" s="30">
        <v>42313</v>
      </c>
      <c r="BA6" s="30">
        <v>42313</v>
      </c>
      <c r="BB6" s="27" t="s">
        <v>120</v>
      </c>
      <c r="BC6" s="27" t="s">
        <v>82</v>
      </c>
      <c r="BD6" s="27" t="s">
        <v>83</v>
      </c>
      <c r="BE6" s="27" t="s">
        <v>121</v>
      </c>
      <c r="BF6" s="31">
        <v>0.4152777777777778</v>
      </c>
      <c r="BG6" s="27" t="s">
        <v>117</v>
      </c>
      <c r="BH6" s="27" t="s">
        <v>80</v>
      </c>
    </row>
    <row r="7" spans="1:60" s="32" customFormat="1" ht="14.45" x14ac:dyDescent="0.3">
      <c r="A7" s="27" t="s">
        <v>69</v>
      </c>
      <c r="B7" s="27" t="s">
        <v>70</v>
      </c>
      <c r="C7" s="27" t="s">
        <v>71</v>
      </c>
      <c r="D7" s="27">
        <v>1234567</v>
      </c>
      <c r="E7" s="27"/>
      <c r="F7" s="27"/>
      <c r="G7" s="27">
        <v>1001</v>
      </c>
      <c r="H7" s="27">
        <v>20161202</v>
      </c>
      <c r="I7" s="27" t="s">
        <v>113</v>
      </c>
      <c r="J7" s="27" t="s">
        <v>107</v>
      </c>
      <c r="K7" s="27">
        <v>20150511</v>
      </c>
      <c r="L7" s="27">
        <v>20150511</v>
      </c>
      <c r="M7" s="27">
        <v>4001</v>
      </c>
      <c r="N7" s="27" t="s">
        <v>108</v>
      </c>
      <c r="O7" s="27" t="s">
        <v>72</v>
      </c>
      <c r="P7" s="27" t="s">
        <v>72</v>
      </c>
      <c r="Q7" s="27" t="s">
        <v>109</v>
      </c>
      <c r="R7" s="27">
        <v>12345</v>
      </c>
      <c r="S7" s="27"/>
      <c r="T7" s="27" t="s">
        <v>81</v>
      </c>
      <c r="U7" s="27" t="s">
        <v>118</v>
      </c>
      <c r="V7" s="27">
        <v>20150511</v>
      </c>
      <c r="W7" s="27"/>
      <c r="X7" s="27" t="s">
        <v>120</v>
      </c>
      <c r="Y7" s="27">
        <v>2.37</v>
      </c>
      <c r="Z7" s="27">
        <v>80000</v>
      </c>
      <c r="AA7" s="27" t="s">
        <v>74</v>
      </c>
      <c r="AB7" s="28">
        <v>0.4152777777777778</v>
      </c>
      <c r="AC7" s="27" t="s">
        <v>75</v>
      </c>
      <c r="AD7" s="27">
        <v>10540</v>
      </c>
      <c r="AE7" s="27">
        <v>5775007</v>
      </c>
      <c r="AF7" s="27" t="s">
        <v>76</v>
      </c>
      <c r="AG7" s="27">
        <v>2.37</v>
      </c>
      <c r="AH7" s="27"/>
      <c r="AI7" s="27">
        <v>80000</v>
      </c>
      <c r="AJ7" s="27" t="s">
        <v>111</v>
      </c>
      <c r="AK7" s="27" t="s">
        <v>112</v>
      </c>
      <c r="AL7" s="27">
        <v>-75</v>
      </c>
      <c r="AM7" s="27" t="s">
        <v>87</v>
      </c>
      <c r="AN7" s="27" t="s">
        <v>77</v>
      </c>
      <c r="AO7" s="27">
        <v>0</v>
      </c>
      <c r="AP7" s="27">
        <v>1</v>
      </c>
      <c r="AQ7" s="27">
        <v>0</v>
      </c>
      <c r="AR7" s="27">
        <v>0</v>
      </c>
      <c r="AS7" s="27" t="s">
        <v>113</v>
      </c>
      <c r="AT7" s="27" t="s">
        <v>113</v>
      </c>
      <c r="AU7" s="27" t="s">
        <v>114</v>
      </c>
      <c r="AV7" s="27" t="s">
        <v>115</v>
      </c>
      <c r="AW7" s="27" t="s">
        <v>115</v>
      </c>
      <c r="AX7" s="27">
        <v>1</v>
      </c>
      <c r="AY7" s="29">
        <v>0.41684027777777777</v>
      </c>
      <c r="AZ7" s="30">
        <v>42313</v>
      </c>
      <c r="BA7" s="30">
        <v>42313</v>
      </c>
      <c r="BB7" s="27" t="s">
        <v>120</v>
      </c>
      <c r="BC7" s="27" t="s">
        <v>84</v>
      </c>
      <c r="BD7" s="27" t="s">
        <v>85</v>
      </c>
      <c r="BE7" s="27" t="s">
        <v>122</v>
      </c>
      <c r="BF7" s="31">
        <v>0.41684027777777777</v>
      </c>
      <c r="BG7" s="27" t="s">
        <v>117</v>
      </c>
      <c r="BH7" s="27" t="s">
        <v>80</v>
      </c>
    </row>
    <row r="8" spans="1:60" s="32" customFormat="1" ht="14.45" x14ac:dyDescent="0.3">
      <c r="A8" s="27" t="s">
        <v>69</v>
      </c>
      <c r="B8" s="27" t="s">
        <v>70</v>
      </c>
      <c r="C8" s="27" t="s">
        <v>71</v>
      </c>
      <c r="D8" s="27">
        <v>1234567</v>
      </c>
      <c r="E8" s="27"/>
      <c r="F8" s="27"/>
      <c r="G8" s="27">
        <v>1001</v>
      </c>
      <c r="H8" s="27">
        <v>20161202</v>
      </c>
      <c r="I8" s="27" t="s">
        <v>113</v>
      </c>
      <c r="J8" s="27" t="s">
        <v>123</v>
      </c>
      <c r="K8" s="27">
        <v>20150511</v>
      </c>
      <c r="L8" s="27">
        <v>20150511</v>
      </c>
      <c r="M8" s="27">
        <v>4001</v>
      </c>
      <c r="N8" s="27" t="s">
        <v>108</v>
      </c>
      <c r="O8" s="27" t="s">
        <v>72</v>
      </c>
      <c r="P8" s="27" t="s">
        <v>72</v>
      </c>
      <c r="Q8" s="27" t="s">
        <v>109</v>
      </c>
      <c r="R8" s="27">
        <v>12345</v>
      </c>
      <c r="S8" s="27"/>
      <c r="T8" s="27" t="s">
        <v>73</v>
      </c>
      <c r="U8" s="27"/>
      <c r="V8" s="27">
        <v>20150511</v>
      </c>
      <c r="W8" s="27"/>
      <c r="X8" s="27" t="s">
        <v>124</v>
      </c>
      <c r="Y8" s="27">
        <v>2.38</v>
      </c>
      <c r="Z8" s="27">
        <v>70000</v>
      </c>
      <c r="AA8" s="27" t="s">
        <v>74</v>
      </c>
      <c r="AB8" s="28">
        <v>0.41666666666666669</v>
      </c>
      <c r="AC8" s="27" t="s">
        <v>75</v>
      </c>
      <c r="AD8" s="27">
        <v>10540</v>
      </c>
      <c r="AE8" s="27">
        <v>5775007</v>
      </c>
      <c r="AF8" s="27" t="s">
        <v>76</v>
      </c>
      <c r="AG8" s="27">
        <v>2.38</v>
      </c>
      <c r="AH8" s="27"/>
      <c r="AI8" s="27">
        <v>70000</v>
      </c>
      <c r="AJ8" s="27" t="s">
        <v>111</v>
      </c>
      <c r="AK8" s="27" t="s">
        <v>112</v>
      </c>
      <c r="AL8" s="27">
        <v>-75</v>
      </c>
      <c r="AM8" s="27" t="s">
        <v>87</v>
      </c>
      <c r="AN8" s="27" t="s">
        <v>77</v>
      </c>
      <c r="AO8" s="27">
        <v>0</v>
      </c>
      <c r="AP8" s="27">
        <v>1</v>
      </c>
      <c r="AQ8" s="27">
        <v>0</v>
      </c>
      <c r="AR8" s="27">
        <v>0</v>
      </c>
      <c r="AS8" s="27" t="s">
        <v>113</v>
      </c>
      <c r="AT8" s="27" t="s">
        <v>113</v>
      </c>
      <c r="AU8" s="27" t="s">
        <v>114</v>
      </c>
      <c r="AV8" s="27" t="s">
        <v>115</v>
      </c>
      <c r="AW8" s="27" t="s">
        <v>115</v>
      </c>
      <c r="AX8" s="27">
        <v>1</v>
      </c>
      <c r="AY8" s="29">
        <v>0.41666666666666669</v>
      </c>
      <c r="AZ8" s="30">
        <v>42313</v>
      </c>
      <c r="BA8" s="30">
        <v>42313</v>
      </c>
      <c r="BB8" s="27" t="s">
        <v>124</v>
      </c>
      <c r="BC8" s="27" t="s">
        <v>78</v>
      </c>
      <c r="BD8" s="27" t="s">
        <v>79</v>
      </c>
      <c r="BE8" s="27" t="s">
        <v>125</v>
      </c>
      <c r="BF8" s="31">
        <v>0.41666666666666669</v>
      </c>
      <c r="BG8" s="27" t="s">
        <v>117</v>
      </c>
      <c r="BH8" s="27" t="s">
        <v>80</v>
      </c>
    </row>
    <row r="9" spans="1:60" s="32" customFormat="1" ht="14.45" x14ac:dyDescent="0.3">
      <c r="A9" s="27" t="s">
        <v>69</v>
      </c>
      <c r="B9" s="27" t="s">
        <v>70</v>
      </c>
      <c r="C9" s="27" t="s">
        <v>71</v>
      </c>
      <c r="D9" s="27">
        <v>1234567</v>
      </c>
      <c r="E9" s="27"/>
      <c r="F9" s="27"/>
      <c r="G9" s="27">
        <v>1001</v>
      </c>
      <c r="H9" s="27">
        <v>20161202</v>
      </c>
      <c r="I9" s="27" t="s">
        <v>113</v>
      </c>
      <c r="J9" s="27" t="s">
        <v>123</v>
      </c>
      <c r="K9" s="27">
        <v>20150511</v>
      </c>
      <c r="L9" s="27">
        <v>20150511</v>
      </c>
      <c r="M9" s="27">
        <v>4001</v>
      </c>
      <c r="N9" s="27" t="s">
        <v>108</v>
      </c>
      <c r="O9" s="27" t="s">
        <v>72</v>
      </c>
      <c r="P9" s="27" t="s">
        <v>72</v>
      </c>
      <c r="Q9" s="27" t="s">
        <v>109</v>
      </c>
      <c r="R9" s="27">
        <v>12345</v>
      </c>
      <c r="S9" s="27"/>
      <c r="T9" s="27" t="s">
        <v>81</v>
      </c>
      <c r="U9" s="27" t="s">
        <v>118</v>
      </c>
      <c r="V9" s="27">
        <v>20150511</v>
      </c>
      <c r="W9" s="27"/>
      <c r="X9" s="27" t="s">
        <v>124</v>
      </c>
      <c r="Y9" s="27">
        <v>2.38</v>
      </c>
      <c r="Z9" s="27">
        <v>70000</v>
      </c>
      <c r="AA9" s="27" t="s">
        <v>74</v>
      </c>
      <c r="AB9" s="28">
        <v>0.41666666666666669</v>
      </c>
      <c r="AC9" s="27" t="s">
        <v>75</v>
      </c>
      <c r="AD9" s="27">
        <v>10540</v>
      </c>
      <c r="AE9" s="27">
        <v>5775007</v>
      </c>
      <c r="AF9" s="27" t="s">
        <v>76</v>
      </c>
      <c r="AG9" s="27">
        <v>2.38</v>
      </c>
      <c r="AH9" s="27"/>
      <c r="AI9" s="27">
        <v>70000</v>
      </c>
      <c r="AJ9" s="27" t="s">
        <v>111</v>
      </c>
      <c r="AK9" s="27" t="s">
        <v>112</v>
      </c>
      <c r="AL9" s="27">
        <v>-75</v>
      </c>
      <c r="AM9" s="27" t="s">
        <v>87</v>
      </c>
      <c r="AN9" s="27" t="s">
        <v>77</v>
      </c>
      <c r="AO9" s="27">
        <v>0</v>
      </c>
      <c r="AP9" s="27">
        <v>1</v>
      </c>
      <c r="AQ9" s="27">
        <v>0</v>
      </c>
      <c r="AR9" s="27">
        <v>0</v>
      </c>
      <c r="AS9" s="27" t="s">
        <v>113</v>
      </c>
      <c r="AT9" s="27" t="s">
        <v>113</v>
      </c>
      <c r="AU9" s="27" t="s">
        <v>114</v>
      </c>
      <c r="AV9" s="27" t="s">
        <v>115</v>
      </c>
      <c r="AW9" s="27" t="s">
        <v>115</v>
      </c>
      <c r="AX9" s="27">
        <v>1</v>
      </c>
      <c r="AY9" s="29">
        <v>0.41666666666666669</v>
      </c>
      <c r="AZ9" s="30">
        <v>42313</v>
      </c>
      <c r="BA9" s="30">
        <v>42313</v>
      </c>
      <c r="BB9" s="27" t="s">
        <v>124</v>
      </c>
      <c r="BC9" s="27" t="s">
        <v>82</v>
      </c>
      <c r="BD9" s="27" t="s">
        <v>83</v>
      </c>
      <c r="BE9" s="27" t="s">
        <v>125</v>
      </c>
      <c r="BF9" s="31">
        <v>0.41666666666666669</v>
      </c>
      <c r="BG9" s="27" t="s">
        <v>117</v>
      </c>
      <c r="BH9" s="27" t="s">
        <v>80</v>
      </c>
    </row>
    <row r="10" spans="1:60" s="32" customFormat="1" ht="14.45" x14ac:dyDescent="0.3">
      <c r="A10" s="27" t="s">
        <v>69</v>
      </c>
      <c r="B10" s="27" t="s">
        <v>70</v>
      </c>
      <c r="C10" s="27" t="s">
        <v>71</v>
      </c>
      <c r="D10" s="27">
        <v>1234567</v>
      </c>
      <c r="E10" s="27"/>
      <c r="F10" s="27"/>
      <c r="G10" s="27">
        <v>1001</v>
      </c>
      <c r="H10" s="27">
        <v>20161202</v>
      </c>
      <c r="I10" s="27" t="s">
        <v>113</v>
      </c>
      <c r="J10" s="27" t="s">
        <v>123</v>
      </c>
      <c r="K10" s="27">
        <v>20150511</v>
      </c>
      <c r="L10" s="27">
        <v>20150511</v>
      </c>
      <c r="M10" s="27">
        <v>4001</v>
      </c>
      <c r="N10" s="27" t="s">
        <v>108</v>
      </c>
      <c r="O10" s="27" t="s">
        <v>72</v>
      </c>
      <c r="P10" s="27" t="s">
        <v>72</v>
      </c>
      <c r="Q10" s="27" t="s">
        <v>109</v>
      </c>
      <c r="R10" s="27">
        <v>12345</v>
      </c>
      <c r="S10" s="27"/>
      <c r="T10" s="27" t="s">
        <v>81</v>
      </c>
      <c r="U10" s="27" t="s">
        <v>118</v>
      </c>
      <c r="V10" s="27">
        <v>20150511</v>
      </c>
      <c r="W10" s="27"/>
      <c r="X10" s="27" t="s">
        <v>124</v>
      </c>
      <c r="Y10" s="27">
        <v>2.38</v>
      </c>
      <c r="Z10" s="27">
        <v>70000</v>
      </c>
      <c r="AA10" s="27" t="s">
        <v>74</v>
      </c>
      <c r="AB10" s="28">
        <v>0.41666666666666669</v>
      </c>
      <c r="AC10" s="27" t="s">
        <v>75</v>
      </c>
      <c r="AD10" s="27">
        <v>10540</v>
      </c>
      <c r="AE10" s="27">
        <v>5775007</v>
      </c>
      <c r="AF10" s="27" t="s">
        <v>76</v>
      </c>
      <c r="AG10" s="27">
        <v>2.38</v>
      </c>
      <c r="AH10" s="27"/>
      <c r="AI10" s="27">
        <v>10000</v>
      </c>
      <c r="AJ10" s="27" t="s">
        <v>111</v>
      </c>
      <c r="AK10" s="27" t="s">
        <v>112</v>
      </c>
      <c r="AL10" s="27">
        <v>-75</v>
      </c>
      <c r="AM10" s="27" t="s">
        <v>87</v>
      </c>
      <c r="AN10" s="27" t="s">
        <v>77</v>
      </c>
      <c r="AO10" s="27">
        <v>0</v>
      </c>
      <c r="AP10" s="27">
        <v>1</v>
      </c>
      <c r="AQ10" s="27">
        <v>0</v>
      </c>
      <c r="AR10" s="27">
        <v>0</v>
      </c>
      <c r="AS10" s="27" t="s">
        <v>113</v>
      </c>
      <c r="AT10" s="27" t="s">
        <v>113</v>
      </c>
      <c r="AU10" s="27" t="s">
        <v>114</v>
      </c>
      <c r="AV10" s="27" t="s">
        <v>115</v>
      </c>
      <c r="AW10" s="27" t="s">
        <v>115</v>
      </c>
      <c r="AX10" s="27">
        <v>1</v>
      </c>
      <c r="AY10" s="33">
        <v>0.41736111111111113</v>
      </c>
      <c r="AZ10" s="30">
        <v>42313</v>
      </c>
      <c r="BA10" s="30">
        <v>42313</v>
      </c>
      <c r="BB10" s="27" t="s">
        <v>124</v>
      </c>
      <c r="BC10" s="34" t="s">
        <v>84</v>
      </c>
      <c r="BD10" s="34" t="s">
        <v>86</v>
      </c>
      <c r="BE10" s="34" t="s">
        <v>126</v>
      </c>
      <c r="BF10" s="35">
        <v>0.41736111111111113</v>
      </c>
      <c r="BG10" s="34" t="s">
        <v>117</v>
      </c>
      <c r="BH10" s="34" t="s">
        <v>80</v>
      </c>
    </row>
    <row r="11" spans="1:60" s="32" customFormat="1" ht="14.45" x14ac:dyDescent="0.3">
      <c r="A11" s="36" t="s">
        <v>69</v>
      </c>
      <c r="B11" s="36" t="s">
        <v>70</v>
      </c>
      <c r="C11" s="36" t="s">
        <v>71</v>
      </c>
      <c r="D11" s="36">
        <v>1234567</v>
      </c>
      <c r="E11" s="36"/>
      <c r="F11" s="36"/>
      <c r="G11" s="36">
        <v>1001</v>
      </c>
      <c r="H11" s="27">
        <v>20161202</v>
      </c>
      <c r="I11" s="27" t="s">
        <v>113</v>
      </c>
      <c r="J11" s="36" t="s">
        <v>123</v>
      </c>
      <c r="K11" s="36">
        <v>20150511</v>
      </c>
      <c r="L11" s="36">
        <v>20150511</v>
      </c>
      <c r="M11" s="36">
        <v>4001</v>
      </c>
      <c r="N11" s="36" t="s">
        <v>108</v>
      </c>
      <c r="O11" s="36" t="s">
        <v>72</v>
      </c>
      <c r="P11" s="36" t="s">
        <v>72</v>
      </c>
      <c r="Q11" s="36" t="s">
        <v>109</v>
      </c>
      <c r="R11" s="36">
        <v>12345</v>
      </c>
      <c r="S11" s="36"/>
      <c r="T11" s="36" t="s">
        <v>81</v>
      </c>
      <c r="U11" s="36" t="s">
        <v>118</v>
      </c>
      <c r="V11" s="36">
        <v>20150511</v>
      </c>
      <c r="W11" s="36"/>
      <c r="X11" s="36" t="s">
        <v>124</v>
      </c>
      <c r="Y11" s="36">
        <v>2.38</v>
      </c>
      <c r="Z11" s="36">
        <v>70000</v>
      </c>
      <c r="AA11" s="36" t="s">
        <v>74</v>
      </c>
      <c r="AB11" s="37">
        <v>0.41666666666666669</v>
      </c>
      <c r="AC11" s="36" t="s">
        <v>75</v>
      </c>
      <c r="AD11" s="36">
        <v>10540</v>
      </c>
      <c r="AE11" s="36">
        <v>5775007</v>
      </c>
      <c r="AF11" s="36" t="s">
        <v>76</v>
      </c>
      <c r="AG11" s="36">
        <v>2.38</v>
      </c>
      <c r="AH11" s="36"/>
      <c r="AI11" s="36">
        <v>60000</v>
      </c>
      <c r="AJ11" s="36" t="s">
        <v>111</v>
      </c>
      <c r="AK11" s="36" t="s">
        <v>112</v>
      </c>
      <c r="AL11" s="36">
        <v>-75</v>
      </c>
      <c r="AM11" s="36" t="s">
        <v>87</v>
      </c>
      <c r="AN11" s="36" t="s">
        <v>77</v>
      </c>
      <c r="AO11" s="36">
        <v>0</v>
      </c>
      <c r="AP11" s="36">
        <v>1</v>
      </c>
      <c r="AQ11" s="36">
        <v>0</v>
      </c>
      <c r="AR11" s="36">
        <v>0</v>
      </c>
      <c r="AS11" s="36" t="s">
        <v>113</v>
      </c>
      <c r="AT11" s="36" t="s">
        <v>113</v>
      </c>
      <c r="AU11" s="36" t="s">
        <v>114</v>
      </c>
      <c r="AV11" s="36" t="s">
        <v>115</v>
      </c>
      <c r="AW11" s="36" t="s">
        <v>115</v>
      </c>
      <c r="AX11" s="36">
        <v>1</v>
      </c>
      <c r="AY11" s="38">
        <v>0.41736111111111113</v>
      </c>
      <c r="AZ11" s="39">
        <v>42313</v>
      </c>
      <c r="BA11" s="39">
        <v>42313</v>
      </c>
      <c r="BB11" s="36" t="s">
        <v>124</v>
      </c>
      <c r="BC11" s="36" t="s">
        <v>84</v>
      </c>
      <c r="BD11" s="36" t="s">
        <v>85</v>
      </c>
      <c r="BE11" s="36" t="s">
        <v>126</v>
      </c>
      <c r="BF11" s="40">
        <v>0.41736111111111113</v>
      </c>
      <c r="BG11" s="36" t="s">
        <v>117</v>
      </c>
      <c r="BH11" s="36" t="s">
        <v>80</v>
      </c>
    </row>
    <row r="12" spans="1:60" s="32" customFormat="1" ht="14.45" x14ac:dyDescent="0.3">
      <c r="A12" s="27" t="s">
        <v>69</v>
      </c>
      <c r="B12" s="27" t="s">
        <v>70</v>
      </c>
      <c r="C12" s="27" t="s">
        <v>71</v>
      </c>
      <c r="D12" s="27">
        <v>1234567</v>
      </c>
      <c r="E12" s="27"/>
      <c r="F12" s="27"/>
      <c r="G12" s="27">
        <v>1001</v>
      </c>
      <c r="H12" s="27">
        <v>20161202</v>
      </c>
      <c r="I12" s="27" t="s">
        <v>113</v>
      </c>
      <c r="J12" s="27" t="s">
        <v>127</v>
      </c>
      <c r="K12" s="27">
        <v>20150511</v>
      </c>
      <c r="L12" s="27">
        <v>20150511</v>
      </c>
      <c r="M12" s="27">
        <v>4001</v>
      </c>
      <c r="N12" s="27" t="s">
        <v>108</v>
      </c>
      <c r="O12" s="27" t="s">
        <v>72</v>
      </c>
      <c r="P12" s="27" t="s">
        <v>72</v>
      </c>
      <c r="Q12" s="27" t="s">
        <v>109</v>
      </c>
      <c r="R12" s="27">
        <v>12345</v>
      </c>
      <c r="S12" s="27"/>
      <c r="T12" s="27" t="s">
        <v>73</v>
      </c>
      <c r="U12" s="27"/>
      <c r="V12" s="27">
        <v>20150511</v>
      </c>
      <c r="W12" s="27"/>
      <c r="X12" s="27" t="s">
        <v>128</v>
      </c>
      <c r="Y12" s="27">
        <v>2.39</v>
      </c>
      <c r="Z12" s="27">
        <v>100000</v>
      </c>
      <c r="AA12" s="27" t="s">
        <v>74</v>
      </c>
      <c r="AB12" s="28">
        <v>0.41718749999999999</v>
      </c>
      <c r="AC12" s="27" t="s">
        <v>75</v>
      </c>
      <c r="AD12" s="27">
        <v>10540</v>
      </c>
      <c r="AE12" s="27">
        <v>5775007</v>
      </c>
      <c r="AF12" s="27" t="s">
        <v>76</v>
      </c>
      <c r="AG12" s="27">
        <v>2.39</v>
      </c>
      <c r="AH12" s="27"/>
      <c r="AI12" s="27">
        <v>100000</v>
      </c>
      <c r="AJ12" s="27" t="s">
        <v>111</v>
      </c>
      <c r="AK12" s="27" t="s">
        <v>112</v>
      </c>
      <c r="AL12" s="27">
        <v>-75</v>
      </c>
      <c r="AM12" s="27" t="s">
        <v>87</v>
      </c>
      <c r="AN12" s="27" t="s">
        <v>77</v>
      </c>
      <c r="AO12" s="27">
        <v>0</v>
      </c>
      <c r="AP12" s="27">
        <v>1</v>
      </c>
      <c r="AQ12" s="27">
        <v>0</v>
      </c>
      <c r="AR12" s="27">
        <v>0</v>
      </c>
      <c r="AS12" s="27" t="s">
        <v>113</v>
      </c>
      <c r="AT12" s="27" t="s">
        <v>113</v>
      </c>
      <c r="AU12" s="27" t="s">
        <v>114</v>
      </c>
      <c r="AV12" s="27" t="s">
        <v>115</v>
      </c>
      <c r="AW12" s="27" t="s">
        <v>115</v>
      </c>
      <c r="AX12" s="27">
        <v>1</v>
      </c>
      <c r="AY12" s="29">
        <v>0.41718749999999999</v>
      </c>
      <c r="AZ12" s="30">
        <v>42313</v>
      </c>
      <c r="BA12" s="30">
        <v>42313</v>
      </c>
      <c r="BB12" s="27" t="s">
        <v>128</v>
      </c>
      <c r="BC12" s="27" t="s">
        <v>78</v>
      </c>
      <c r="BD12" s="27" t="s">
        <v>79</v>
      </c>
      <c r="BE12" s="27" t="s">
        <v>129</v>
      </c>
      <c r="BF12" s="31">
        <v>0.41718749999999999</v>
      </c>
      <c r="BG12" s="27" t="s">
        <v>117</v>
      </c>
      <c r="BH12" s="27" t="s">
        <v>80</v>
      </c>
    </row>
    <row r="13" spans="1:60" s="32" customFormat="1" ht="14.45" x14ac:dyDescent="0.3">
      <c r="A13" s="27" t="s">
        <v>69</v>
      </c>
      <c r="B13" s="27" t="s">
        <v>70</v>
      </c>
      <c r="C13" s="27" t="s">
        <v>71</v>
      </c>
      <c r="D13" s="27">
        <v>1234567</v>
      </c>
      <c r="E13" s="27"/>
      <c r="F13" s="27"/>
      <c r="G13" s="27">
        <v>1001</v>
      </c>
      <c r="H13" s="27">
        <v>20161202</v>
      </c>
      <c r="I13" s="27" t="s">
        <v>113</v>
      </c>
      <c r="J13" s="27" t="s">
        <v>127</v>
      </c>
      <c r="K13" s="27">
        <v>20150511</v>
      </c>
      <c r="L13" s="27">
        <v>20150511</v>
      </c>
      <c r="M13" s="27">
        <v>4001</v>
      </c>
      <c r="N13" s="27" t="s">
        <v>108</v>
      </c>
      <c r="O13" s="27" t="s">
        <v>72</v>
      </c>
      <c r="P13" s="27" t="s">
        <v>72</v>
      </c>
      <c r="Q13" s="27" t="s">
        <v>109</v>
      </c>
      <c r="R13" s="27">
        <v>12345</v>
      </c>
      <c r="S13" s="27"/>
      <c r="T13" s="27" t="s">
        <v>81</v>
      </c>
      <c r="U13" s="27" t="s">
        <v>118</v>
      </c>
      <c r="V13" s="27">
        <v>20150511</v>
      </c>
      <c r="W13" s="27"/>
      <c r="X13" s="27" t="s">
        <v>128</v>
      </c>
      <c r="Y13" s="27">
        <v>2.39</v>
      </c>
      <c r="Z13" s="27">
        <v>100000</v>
      </c>
      <c r="AA13" s="27" t="s">
        <v>74</v>
      </c>
      <c r="AB13" s="28">
        <v>0.41718749999999999</v>
      </c>
      <c r="AC13" s="27" t="s">
        <v>75</v>
      </c>
      <c r="AD13" s="27">
        <v>10540</v>
      </c>
      <c r="AE13" s="27">
        <v>5775007</v>
      </c>
      <c r="AF13" s="27" t="s">
        <v>76</v>
      </c>
      <c r="AG13" s="27">
        <v>2.39</v>
      </c>
      <c r="AH13" s="27"/>
      <c r="AI13" s="27">
        <v>100000</v>
      </c>
      <c r="AJ13" s="27" t="s">
        <v>111</v>
      </c>
      <c r="AK13" s="27" t="s">
        <v>112</v>
      </c>
      <c r="AL13" s="27">
        <v>-75</v>
      </c>
      <c r="AM13" s="27" t="s">
        <v>87</v>
      </c>
      <c r="AN13" s="27" t="s">
        <v>77</v>
      </c>
      <c r="AO13" s="27">
        <v>0</v>
      </c>
      <c r="AP13" s="27">
        <v>1</v>
      </c>
      <c r="AQ13" s="27">
        <v>0</v>
      </c>
      <c r="AR13" s="27">
        <v>0</v>
      </c>
      <c r="AS13" s="27" t="s">
        <v>113</v>
      </c>
      <c r="AT13" s="27" t="s">
        <v>113</v>
      </c>
      <c r="AU13" s="27" t="s">
        <v>114</v>
      </c>
      <c r="AV13" s="27" t="s">
        <v>115</v>
      </c>
      <c r="AW13" s="27" t="s">
        <v>115</v>
      </c>
      <c r="AX13" s="27">
        <v>1</v>
      </c>
      <c r="AY13" s="29">
        <v>0.41718749999999999</v>
      </c>
      <c r="AZ13" s="30">
        <v>42313</v>
      </c>
      <c r="BA13" s="30">
        <v>42313</v>
      </c>
      <c r="BB13" s="27" t="s">
        <v>128</v>
      </c>
      <c r="BC13" s="27" t="s">
        <v>82</v>
      </c>
      <c r="BD13" s="27" t="s">
        <v>83</v>
      </c>
      <c r="BE13" s="27" t="s">
        <v>129</v>
      </c>
      <c r="BF13" s="31">
        <v>0.41718749999999999</v>
      </c>
      <c r="BG13" s="27" t="s">
        <v>117</v>
      </c>
      <c r="BH13" s="27" t="s">
        <v>80</v>
      </c>
    </row>
    <row r="14" spans="1:60" s="32" customFormat="1" ht="14.45" x14ac:dyDescent="0.3">
      <c r="A14" s="27" t="s">
        <v>69</v>
      </c>
      <c r="B14" s="27" t="s">
        <v>70</v>
      </c>
      <c r="C14" s="27" t="s">
        <v>71</v>
      </c>
      <c r="D14" s="27">
        <v>1234567</v>
      </c>
      <c r="E14" s="27"/>
      <c r="F14" s="27"/>
      <c r="G14" s="27">
        <v>1001</v>
      </c>
      <c r="H14" s="27">
        <v>20161202</v>
      </c>
      <c r="I14" s="27" t="s">
        <v>113</v>
      </c>
      <c r="J14" s="27" t="s">
        <v>127</v>
      </c>
      <c r="K14" s="27">
        <v>20150511</v>
      </c>
      <c r="L14" s="27">
        <v>20150511</v>
      </c>
      <c r="M14" s="27">
        <v>4001</v>
      </c>
      <c r="N14" s="27" t="s">
        <v>108</v>
      </c>
      <c r="O14" s="27" t="s">
        <v>72</v>
      </c>
      <c r="P14" s="27" t="s">
        <v>72</v>
      </c>
      <c r="Q14" s="27" t="s">
        <v>109</v>
      </c>
      <c r="R14" s="27">
        <v>12345</v>
      </c>
      <c r="S14" s="27"/>
      <c r="T14" s="27" t="s">
        <v>81</v>
      </c>
      <c r="U14" s="27" t="s">
        <v>118</v>
      </c>
      <c r="V14" s="27">
        <v>20150511</v>
      </c>
      <c r="W14" s="27"/>
      <c r="X14" s="27" t="s">
        <v>128</v>
      </c>
      <c r="Y14" s="27">
        <v>2.39</v>
      </c>
      <c r="Z14" s="27">
        <v>100000</v>
      </c>
      <c r="AA14" s="27" t="s">
        <v>74</v>
      </c>
      <c r="AB14" s="28">
        <v>0.41718749999999999</v>
      </c>
      <c r="AC14" s="27" t="s">
        <v>75</v>
      </c>
      <c r="AD14" s="27">
        <v>10540</v>
      </c>
      <c r="AE14" s="27">
        <v>5775007</v>
      </c>
      <c r="AF14" s="27" t="s">
        <v>76</v>
      </c>
      <c r="AG14" s="27">
        <v>2.39</v>
      </c>
      <c r="AH14" s="27"/>
      <c r="AI14" s="27">
        <v>100000</v>
      </c>
      <c r="AJ14" s="27" t="s">
        <v>111</v>
      </c>
      <c r="AK14" s="27" t="s">
        <v>112</v>
      </c>
      <c r="AL14" s="27">
        <v>-75</v>
      </c>
      <c r="AM14" s="27" t="s">
        <v>87</v>
      </c>
      <c r="AN14" s="27" t="s">
        <v>77</v>
      </c>
      <c r="AO14" s="27">
        <v>0</v>
      </c>
      <c r="AP14" s="27">
        <v>1</v>
      </c>
      <c r="AQ14" s="27">
        <v>0</v>
      </c>
      <c r="AR14" s="27">
        <v>0</v>
      </c>
      <c r="AS14" s="27" t="s">
        <v>113</v>
      </c>
      <c r="AT14" s="27" t="s">
        <v>113</v>
      </c>
      <c r="AU14" s="27" t="s">
        <v>114</v>
      </c>
      <c r="AV14" s="27" t="s">
        <v>115</v>
      </c>
      <c r="AW14" s="27" t="s">
        <v>115</v>
      </c>
      <c r="AX14" s="27">
        <v>1</v>
      </c>
      <c r="AY14" s="29">
        <v>0.41718749999999999</v>
      </c>
      <c r="AZ14" s="30">
        <v>42313</v>
      </c>
      <c r="BA14" s="30">
        <v>42313</v>
      </c>
      <c r="BB14" s="27" t="s">
        <v>128</v>
      </c>
      <c r="BC14" s="27" t="s">
        <v>84</v>
      </c>
      <c r="BD14" s="27" t="s">
        <v>85</v>
      </c>
      <c r="BE14" s="27" t="s">
        <v>129</v>
      </c>
      <c r="BF14" s="31">
        <v>0.41718749999999999</v>
      </c>
      <c r="BG14" s="27" t="s">
        <v>117</v>
      </c>
      <c r="BH14" s="27" t="s">
        <v>80</v>
      </c>
    </row>
  </sheetData>
  <autoFilter ref="AT1:AT1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 x14ac:dyDescent="0.25"/>
  <cols>
    <col min="1" max="16384" width="9.140625" style="9"/>
  </cols>
  <sheetData>
    <row r="1" spans="1:7" x14ac:dyDescent="0.25">
      <c r="A1" s="9" t="s">
        <v>168</v>
      </c>
      <c r="B1" s="9" t="s">
        <v>169</v>
      </c>
      <c r="C1" s="9" t="s">
        <v>170</v>
      </c>
      <c r="D1" s="9" t="s">
        <v>144</v>
      </c>
      <c r="E1" s="9" t="s">
        <v>171</v>
      </c>
      <c r="F1" s="9" t="s">
        <v>172</v>
      </c>
      <c r="G1" s="9" t="s">
        <v>173</v>
      </c>
    </row>
    <row r="2" spans="1:7" x14ac:dyDescent="0.25">
      <c r="A2" s="9" t="s">
        <v>143</v>
      </c>
      <c r="C2" s="9" t="s">
        <v>174</v>
      </c>
      <c r="D2" s="9">
        <v>15</v>
      </c>
      <c r="E2" s="9" t="s">
        <v>175</v>
      </c>
      <c r="F2" s="9">
        <v>50</v>
      </c>
      <c r="G2" s="9" t="s">
        <v>176</v>
      </c>
    </row>
    <row r="3" spans="1:7" x14ac:dyDescent="0.25">
      <c r="A3" s="9" t="s">
        <v>147</v>
      </c>
      <c r="B3" s="9" t="s">
        <v>177</v>
      </c>
      <c r="C3" s="9" t="s">
        <v>174</v>
      </c>
      <c r="D3" s="9">
        <v>15</v>
      </c>
      <c r="E3" s="9" t="s">
        <v>175</v>
      </c>
      <c r="F3" s="9">
        <v>50</v>
      </c>
      <c r="G3" s="9" t="s">
        <v>176</v>
      </c>
    </row>
    <row r="4" spans="1:7" x14ac:dyDescent="0.25">
      <c r="A4" s="9" t="s">
        <v>148</v>
      </c>
      <c r="C4" s="9" t="s">
        <v>174</v>
      </c>
      <c r="D4" s="9">
        <v>14</v>
      </c>
      <c r="E4" s="9" t="s">
        <v>175</v>
      </c>
      <c r="F4" s="9">
        <v>50</v>
      </c>
      <c r="G4" s="9" t="s">
        <v>176</v>
      </c>
    </row>
    <row r="5" spans="1:7" x14ac:dyDescent="0.25">
      <c r="A5" s="9" t="s">
        <v>158</v>
      </c>
      <c r="C5" s="9" t="s">
        <v>174</v>
      </c>
      <c r="D5" s="9">
        <v>15</v>
      </c>
      <c r="E5" s="9" t="s">
        <v>178</v>
      </c>
      <c r="F5" s="9">
        <v>50</v>
      </c>
      <c r="G5" s="9" t="s">
        <v>176</v>
      </c>
    </row>
    <row r="6" spans="1:7" x14ac:dyDescent="0.25">
      <c r="A6" s="9" t="s">
        <v>159</v>
      </c>
      <c r="C6" s="9" t="s">
        <v>174</v>
      </c>
      <c r="D6" s="9">
        <v>15</v>
      </c>
      <c r="E6" s="9" t="s">
        <v>179</v>
      </c>
      <c r="F6" s="9">
        <v>50</v>
      </c>
      <c r="G6" s="9" t="s">
        <v>176</v>
      </c>
    </row>
    <row r="7" spans="1:7" x14ac:dyDescent="0.25">
      <c r="A7" s="9" t="s">
        <v>180</v>
      </c>
      <c r="C7" s="9" t="s">
        <v>174</v>
      </c>
      <c r="D7" s="9">
        <v>15</v>
      </c>
      <c r="E7" s="9" t="s">
        <v>175</v>
      </c>
      <c r="F7" s="9">
        <v>200</v>
      </c>
      <c r="G7" s="9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zoomScale="85" zoomScaleNormal="85" workbookViewId="0"/>
  </sheetViews>
  <sheetFormatPr defaultRowHeight="15" x14ac:dyDescent="0.25"/>
  <cols>
    <col min="3" max="3" width="9.140625" style="9"/>
    <col min="6" max="6" width="9.140625" style="9"/>
    <col min="8" max="9" width="9.140625" style="9"/>
    <col min="10" max="10" width="19.85546875" customWidth="1"/>
    <col min="11" max="11" width="19.85546875" style="9" customWidth="1"/>
    <col min="12" max="12" width="22.85546875" customWidth="1"/>
  </cols>
  <sheetData>
    <row r="1" spans="1:12" x14ac:dyDescent="0.25">
      <c r="A1" s="25" t="s">
        <v>130</v>
      </c>
    </row>
    <row r="2" spans="1:12" s="9" customFormat="1" x14ac:dyDescent="0.25">
      <c r="A2" s="21" t="s">
        <v>143</v>
      </c>
    </row>
    <row r="3" spans="1:12" x14ac:dyDescent="0.25">
      <c r="A3" s="18" t="s">
        <v>132</v>
      </c>
      <c r="B3" s="18" t="s">
        <v>131</v>
      </c>
      <c r="C3" s="18" t="s">
        <v>136</v>
      </c>
      <c r="D3" s="18" t="s">
        <v>133</v>
      </c>
      <c r="E3" s="18" t="s">
        <v>134</v>
      </c>
      <c r="F3" s="18" t="s">
        <v>138</v>
      </c>
      <c r="G3" s="18" t="s">
        <v>135</v>
      </c>
      <c r="H3" s="19" t="s">
        <v>145</v>
      </c>
      <c r="I3" s="19" t="s">
        <v>144</v>
      </c>
      <c r="J3" s="19" t="s">
        <v>141</v>
      </c>
      <c r="K3" s="19" t="s">
        <v>146</v>
      </c>
      <c r="L3" s="19" t="s">
        <v>142</v>
      </c>
    </row>
    <row r="4" spans="1:12" x14ac:dyDescent="0.25">
      <c r="A4" s="10">
        <v>0.41493055555555558</v>
      </c>
      <c r="B4" s="17" t="s">
        <v>110</v>
      </c>
      <c r="C4" s="9" t="s">
        <v>137</v>
      </c>
      <c r="D4">
        <v>50000</v>
      </c>
      <c r="E4">
        <v>2.36</v>
      </c>
      <c r="G4" t="s">
        <v>107</v>
      </c>
    </row>
    <row r="5" spans="1:12" x14ac:dyDescent="0.25">
      <c r="A5" s="10">
        <v>0.4152777777777778</v>
      </c>
      <c r="B5" s="17" t="s">
        <v>120</v>
      </c>
      <c r="C5" s="9" t="s">
        <v>137</v>
      </c>
      <c r="D5">
        <v>80000</v>
      </c>
      <c r="E5">
        <v>2.37</v>
      </c>
      <c r="G5" t="s">
        <v>107</v>
      </c>
    </row>
    <row r="6" spans="1:12" x14ac:dyDescent="0.25">
      <c r="A6" s="10">
        <v>0.41666666666666669</v>
      </c>
      <c r="B6" s="17" t="s">
        <v>124</v>
      </c>
      <c r="C6" s="9" t="s">
        <v>137</v>
      </c>
      <c r="D6">
        <v>70000</v>
      </c>
      <c r="E6">
        <v>2.38</v>
      </c>
      <c r="G6" t="s">
        <v>123</v>
      </c>
    </row>
    <row r="7" spans="1:12" x14ac:dyDescent="0.25">
      <c r="A7" s="10">
        <v>0.41684027777777777</v>
      </c>
      <c r="B7" s="17" t="s">
        <v>120</v>
      </c>
      <c r="C7" s="9" t="s">
        <v>139</v>
      </c>
      <c r="D7">
        <v>80000</v>
      </c>
      <c r="E7">
        <v>2.37</v>
      </c>
      <c r="F7" s="9">
        <v>80000</v>
      </c>
      <c r="G7" t="s">
        <v>107</v>
      </c>
    </row>
    <row r="8" spans="1:12" x14ac:dyDescent="0.25">
      <c r="A8" s="10">
        <v>0.41701388888888885</v>
      </c>
      <c r="B8" s="17" t="s">
        <v>110</v>
      </c>
      <c r="C8" s="9" t="s">
        <v>139</v>
      </c>
      <c r="D8">
        <v>50000</v>
      </c>
      <c r="E8">
        <v>2.36</v>
      </c>
      <c r="F8" s="9">
        <v>50000</v>
      </c>
      <c r="G8" t="s">
        <v>107</v>
      </c>
    </row>
    <row r="9" spans="1:12" x14ac:dyDescent="0.25">
      <c r="A9" s="10">
        <v>0.41718749999999999</v>
      </c>
      <c r="B9" s="17" t="s">
        <v>128</v>
      </c>
      <c r="C9" s="9" t="s">
        <v>139</v>
      </c>
      <c r="D9">
        <v>120000</v>
      </c>
      <c r="E9">
        <v>2.39</v>
      </c>
      <c r="F9" s="9">
        <v>120000</v>
      </c>
      <c r="G9" t="s">
        <v>127</v>
      </c>
    </row>
    <row r="10" spans="1:12" x14ac:dyDescent="0.25">
      <c r="A10" s="10">
        <v>0.41736111111111113</v>
      </c>
      <c r="B10" s="17" t="s">
        <v>124</v>
      </c>
      <c r="C10" s="9" t="s">
        <v>140</v>
      </c>
      <c r="D10">
        <v>70000</v>
      </c>
      <c r="E10">
        <v>2.38</v>
      </c>
      <c r="F10" s="9">
        <v>10000</v>
      </c>
      <c r="G10" t="s">
        <v>123</v>
      </c>
      <c r="H10" s="9">
        <f>100*F10/(F10+(D10-F10))</f>
        <v>14.285714285714286</v>
      </c>
      <c r="I10" s="9">
        <v>15</v>
      </c>
      <c r="J10">
        <f>SUMIF(E6:E10,"&lt;="&amp;E10,F6:F10)</f>
        <v>140000</v>
      </c>
      <c r="K10" s="9">
        <v>50</v>
      </c>
      <c r="L10">
        <f>D6*K10/100</f>
        <v>35000</v>
      </c>
    </row>
    <row r="11" spans="1:12" x14ac:dyDescent="0.25">
      <c r="A11" s="10">
        <v>0.41736111111111113</v>
      </c>
      <c r="B11" s="17" t="s">
        <v>124</v>
      </c>
      <c r="C11" s="9" t="s">
        <v>139</v>
      </c>
      <c r="D11">
        <v>70000</v>
      </c>
      <c r="E11">
        <v>2.38</v>
      </c>
      <c r="F11" s="9">
        <v>60000</v>
      </c>
      <c r="G11" t="s">
        <v>123</v>
      </c>
    </row>
    <row r="12" spans="1:12" x14ac:dyDescent="0.25">
      <c r="B12" s="17"/>
    </row>
    <row r="13" spans="1:12" x14ac:dyDescent="0.25">
      <c r="B13" s="17"/>
    </row>
    <row r="14" spans="1:12" x14ac:dyDescent="0.25">
      <c r="A14" s="21" t="s">
        <v>147</v>
      </c>
      <c r="B14" s="9"/>
      <c r="D14" s="9"/>
      <c r="E14" s="9"/>
      <c r="G14" s="9"/>
      <c r="J14" s="9"/>
      <c r="L14" s="9"/>
    </row>
    <row r="15" spans="1:12" x14ac:dyDescent="0.25">
      <c r="A15" s="18" t="s">
        <v>132</v>
      </c>
      <c r="B15" s="18" t="s">
        <v>131</v>
      </c>
      <c r="C15" s="18" t="s">
        <v>136</v>
      </c>
      <c r="D15" s="18" t="s">
        <v>133</v>
      </c>
      <c r="E15" s="18" t="s">
        <v>134</v>
      </c>
      <c r="F15" s="18" t="s">
        <v>138</v>
      </c>
      <c r="G15" s="18" t="s">
        <v>135</v>
      </c>
      <c r="H15" s="19" t="s">
        <v>145</v>
      </c>
      <c r="I15" s="19" t="s">
        <v>144</v>
      </c>
      <c r="J15" s="19" t="s">
        <v>141</v>
      </c>
      <c r="K15" s="19" t="s">
        <v>146</v>
      </c>
      <c r="L15" s="19" t="s">
        <v>142</v>
      </c>
    </row>
    <row r="16" spans="1:12" x14ac:dyDescent="0.25">
      <c r="A16" s="10">
        <v>0.41493055555555558</v>
      </c>
      <c r="B16" s="17" t="s">
        <v>110</v>
      </c>
      <c r="C16" s="9" t="s">
        <v>137</v>
      </c>
      <c r="D16" s="9">
        <v>50000</v>
      </c>
      <c r="E16" s="9">
        <v>2.36</v>
      </c>
      <c r="G16" s="9" t="s">
        <v>107</v>
      </c>
      <c r="J16" s="9"/>
      <c r="L16" s="9"/>
    </row>
    <row r="17" spans="1:13" x14ac:dyDescent="0.25">
      <c r="A17" s="10">
        <v>0.4152777777777778</v>
      </c>
      <c r="B17" s="17" t="s">
        <v>120</v>
      </c>
      <c r="C17" s="9" t="s">
        <v>137</v>
      </c>
      <c r="D17" s="9">
        <v>80000</v>
      </c>
      <c r="E17" s="9">
        <v>2.37</v>
      </c>
      <c r="G17" s="9" t="s">
        <v>107</v>
      </c>
      <c r="J17" s="9"/>
      <c r="L17" s="9"/>
    </row>
    <row r="18" spans="1:13" x14ac:dyDescent="0.25">
      <c r="A18" s="10">
        <v>0.41666666666666669</v>
      </c>
      <c r="B18" s="17" t="s">
        <v>124</v>
      </c>
      <c r="C18" s="9" t="s">
        <v>137</v>
      </c>
      <c r="D18" s="9">
        <v>70000</v>
      </c>
      <c r="E18" s="9">
        <v>2.38</v>
      </c>
      <c r="G18" s="9" t="s">
        <v>123</v>
      </c>
      <c r="J18" s="9"/>
      <c r="L18" s="9"/>
    </row>
    <row r="19" spans="1:13" x14ac:dyDescent="0.25">
      <c r="A19" s="10">
        <v>0.41684027777777777</v>
      </c>
      <c r="B19" s="17" t="s">
        <v>120</v>
      </c>
      <c r="C19" s="9" t="s">
        <v>139</v>
      </c>
      <c r="D19" s="9">
        <v>80000</v>
      </c>
      <c r="E19" s="9">
        <v>2.37</v>
      </c>
      <c r="F19" s="9">
        <v>80000</v>
      </c>
      <c r="G19" s="9" t="s">
        <v>107</v>
      </c>
      <c r="J19" s="9"/>
      <c r="L19" s="9"/>
    </row>
    <row r="20" spans="1:13" x14ac:dyDescent="0.25">
      <c r="A20" s="10">
        <v>0.41701388888888885</v>
      </c>
      <c r="B20" s="17" t="s">
        <v>110</v>
      </c>
      <c r="C20" s="9" t="s">
        <v>139</v>
      </c>
      <c r="D20" s="9">
        <v>50000</v>
      </c>
      <c r="E20" s="9">
        <v>2.36</v>
      </c>
      <c r="F20" s="9">
        <v>50000</v>
      </c>
      <c r="G20" s="9" t="s">
        <v>107</v>
      </c>
      <c r="J20" s="9"/>
      <c r="L20" s="9"/>
    </row>
    <row r="21" spans="1:13" x14ac:dyDescent="0.25">
      <c r="A21" s="22">
        <v>0.41718749999999999</v>
      </c>
      <c r="B21" s="23" t="s">
        <v>128</v>
      </c>
      <c r="C21" s="24" t="s">
        <v>139</v>
      </c>
      <c r="D21" s="24">
        <v>120000</v>
      </c>
      <c r="E21" s="24">
        <v>2.39</v>
      </c>
      <c r="F21" s="24">
        <v>120000</v>
      </c>
      <c r="G21" s="24" t="s">
        <v>127</v>
      </c>
      <c r="J21" s="9"/>
      <c r="L21" s="9"/>
    </row>
    <row r="22" spans="1:13" x14ac:dyDescent="0.25">
      <c r="A22" s="10">
        <v>0.41736111111111113</v>
      </c>
      <c r="B22" s="17" t="s">
        <v>124</v>
      </c>
      <c r="C22" s="9" t="s">
        <v>140</v>
      </c>
      <c r="D22" s="9">
        <v>70000</v>
      </c>
      <c r="E22" s="9">
        <v>2.38</v>
      </c>
      <c r="F22" s="9">
        <v>10000</v>
      </c>
      <c r="G22" s="9" t="s">
        <v>123</v>
      </c>
      <c r="H22" s="9">
        <f>100*F22/(F22+(D22-F22))</f>
        <v>14.285714285714286</v>
      </c>
      <c r="I22" s="9">
        <v>15</v>
      </c>
      <c r="J22" s="9">
        <f>SUMIF(E18:E22,"&lt;="&amp;E22,F18:F22)-F21</f>
        <v>20000</v>
      </c>
      <c r="K22" s="9">
        <v>50</v>
      </c>
      <c r="L22" s="9">
        <f>D18*K22/100</f>
        <v>35000</v>
      </c>
    </row>
    <row r="23" spans="1:13" x14ac:dyDescent="0.25">
      <c r="A23" s="10">
        <v>0.41736111111111113</v>
      </c>
      <c r="B23" s="17" t="s">
        <v>124</v>
      </c>
      <c r="C23" s="9" t="s">
        <v>139</v>
      </c>
      <c r="D23" s="9">
        <v>70000</v>
      </c>
      <c r="E23" s="9">
        <v>2.38</v>
      </c>
      <c r="F23" s="9">
        <v>60000</v>
      </c>
      <c r="G23" s="9" t="s">
        <v>123</v>
      </c>
      <c r="J23" s="9"/>
      <c r="L23" s="9"/>
    </row>
    <row r="24" spans="1:13" x14ac:dyDescent="0.25">
      <c r="B24" s="17"/>
    </row>
    <row r="25" spans="1:13" x14ac:dyDescent="0.25">
      <c r="B25" s="17"/>
    </row>
    <row r="26" spans="1:13" x14ac:dyDescent="0.25">
      <c r="A26" s="21" t="s">
        <v>148</v>
      </c>
      <c r="B26" s="9"/>
      <c r="D26" s="9"/>
      <c r="E26" s="9"/>
      <c r="G26" s="9"/>
      <c r="J26" s="9"/>
      <c r="L26" s="9"/>
      <c r="M26" s="20"/>
    </row>
    <row r="27" spans="1:13" ht="14.45" x14ac:dyDescent="0.3">
      <c r="A27" t="s">
        <v>161</v>
      </c>
    </row>
    <row r="29" spans="1:13" ht="14.45" x14ac:dyDescent="0.3">
      <c r="A29" s="21" t="s">
        <v>158</v>
      </c>
    </row>
    <row r="30" spans="1:13" ht="14.45" x14ac:dyDescent="0.3">
      <c r="A30" s="18" t="s">
        <v>132</v>
      </c>
      <c r="B30" s="18" t="s">
        <v>131</v>
      </c>
      <c r="C30" s="18" t="s">
        <v>136</v>
      </c>
      <c r="D30" s="18" t="s">
        <v>133</v>
      </c>
      <c r="E30" s="18" t="s">
        <v>134</v>
      </c>
      <c r="F30" s="18" t="s">
        <v>138</v>
      </c>
      <c r="G30" s="18" t="s">
        <v>135</v>
      </c>
      <c r="H30" s="19" t="s">
        <v>145</v>
      </c>
      <c r="I30" s="19" t="s">
        <v>144</v>
      </c>
      <c r="J30" s="19" t="s">
        <v>141</v>
      </c>
      <c r="K30" s="19" t="s">
        <v>146</v>
      </c>
      <c r="L30" s="19" t="s">
        <v>142</v>
      </c>
    </row>
    <row r="31" spans="1:13" ht="14.45" x14ac:dyDescent="0.3">
      <c r="A31" s="10">
        <v>0.41493055555555558</v>
      </c>
      <c r="B31" s="17" t="s">
        <v>110</v>
      </c>
      <c r="C31" s="9" t="s">
        <v>137</v>
      </c>
      <c r="D31" s="9">
        <v>50000</v>
      </c>
      <c r="E31" s="9">
        <v>2.36</v>
      </c>
      <c r="G31" s="9" t="s">
        <v>107</v>
      </c>
      <c r="J31" s="9"/>
      <c r="L31" s="9"/>
    </row>
    <row r="32" spans="1:13" ht="14.45" x14ac:dyDescent="0.3">
      <c r="A32" s="10">
        <v>0.4152777777777778</v>
      </c>
      <c r="B32" s="17" t="s">
        <v>120</v>
      </c>
      <c r="C32" s="9" t="s">
        <v>137</v>
      </c>
      <c r="D32" s="9">
        <v>80000</v>
      </c>
      <c r="E32" s="9">
        <v>2.37</v>
      </c>
      <c r="G32" s="9" t="s">
        <v>107</v>
      </c>
      <c r="J32" s="9"/>
      <c r="L32" s="9"/>
    </row>
    <row r="33" spans="1:13" ht="14.45" x14ac:dyDescent="0.3">
      <c r="A33" s="10">
        <v>0.41666666666666669</v>
      </c>
      <c r="B33" s="17" t="s">
        <v>124</v>
      </c>
      <c r="C33" s="9" t="s">
        <v>137</v>
      </c>
      <c r="D33" s="9">
        <v>70000</v>
      </c>
      <c r="E33" s="9">
        <v>2.38</v>
      </c>
      <c r="G33" s="9" t="s">
        <v>123</v>
      </c>
      <c r="J33" s="9"/>
      <c r="L33" s="9"/>
    </row>
    <row r="34" spans="1:13" ht="14.45" x14ac:dyDescent="0.3">
      <c r="A34" s="10">
        <v>0.41684027777777777</v>
      </c>
      <c r="B34" s="17" t="s">
        <v>120</v>
      </c>
      <c r="C34" s="9" t="s">
        <v>139</v>
      </c>
      <c r="D34" s="9">
        <v>80000</v>
      </c>
      <c r="E34" s="9">
        <v>2.37</v>
      </c>
      <c r="F34" s="9">
        <v>80000</v>
      </c>
      <c r="G34" s="9" t="s">
        <v>107</v>
      </c>
      <c r="J34" s="9"/>
      <c r="L34" s="9"/>
    </row>
    <row r="35" spans="1:13" ht="14.45" x14ac:dyDescent="0.3">
      <c r="A35" s="10">
        <v>0.41701388888888885</v>
      </c>
      <c r="B35" s="17" t="s">
        <v>110</v>
      </c>
      <c r="C35" s="9" t="s">
        <v>139</v>
      </c>
      <c r="D35" s="9">
        <v>50000</v>
      </c>
      <c r="E35" s="9">
        <v>2.36</v>
      </c>
      <c r="F35" s="9">
        <v>50000</v>
      </c>
      <c r="G35" s="9" t="s">
        <v>107</v>
      </c>
      <c r="J35" s="9"/>
      <c r="L35" s="9"/>
    </row>
    <row r="36" spans="1:13" ht="14.45" x14ac:dyDescent="0.3">
      <c r="A36" s="10">
        <v>0.41718749999999999</v>
      </c>
      <c r="B36" s="17" t="s">
        <v>128</v>
      </c>
      <c r="C36" s="9" t="s">
        <v>139</v>
      </c>
      <c r="D36" s="9">
        <v>120000</v>
      </c>
      <c r="E36" s="9">
        <v>2.39</v>
      </c>
      <c r="F36" s="9">
        <v>120000</v>
      </c>
      <c r="G36" s="9" t="s">
        <v>127</v>
      </c>
      <c r="J36" s="9"/>
      <c r="L36" s="9"/>
    </row>
    <row r="37" spans="1:13" ht="14.45" x14ac:dyDescent="0.3">
      <c r="A37" s="10">
        <v>0.41736111111111113</v>
      </c>
      <c r="B37" s="17" t="s">
        <v>124</v>
      </c>
      <c r="C37" s="9" t="s">
        <v>140</v>
      </c>
      <c r="D37" s="9">
        <v>70000</v>
      </c>
      <c r="E37" s="9">
        <v>2.38</v>
      </c>
      <c r="F37" s="9">
        <v>10000</v>
      </c>
      <c r="G37" s="9" t="s">
        <v>123</v>
      </c>
      <c r="H37" s="9">
        <f>100*F37/(F37+(D37-F37))</f>
        <v>14.285714285714286</v>
      </c>
      <c r="I37" s="9">
        <v>15</v>
      </c>
      <c r="J37" s="9">
        <f>SUMIF(E35:E37,"&lt;="&amp;E37,F35:F37)</f>
        <v>60000</v>
      </c>
      <c r="K37" s="9">
        <v>50</v>
      </c>
      <c r="L37" s="9">
        <f>D33*K37/100</f>
        <v>35000</v>
      </c>
    </row>
    <row r="38" spans="1:13" ht="14.45" x14ac:dyDescent="0.3">
      <c r="A38" s="10">
        <v>0.41736111111111113</v>
      </c>
      <c r="B38" s="17" t="s">
        <v>124</v>
      </c>
      <c r="C38" s="9" t="s">
        <v>139</v>
      </c>
      <c r="D38" s="9">
        <v>70000</v>
      </c>
      <c r="E38" s="9">
        <v>2.38</v>
      </c>
      <c r="F38" s="9">
        <v>60000</v>
      </c>
      <c r="G38" s="9" t="s">
        <v>123</v>
      </c>
      <c r="J38" s="9"/>
      <c r="L38" s="9"/>
    </row>
    <row r="41" spans="1:13" x14ac:dyDescent="0.25">
      <c r="A41" s="21" t="s">
        <v>159</v>
      </c>
      <c r="B41" s="9"/>
      <c r="D41" s="9"/>
      <c r="E41" s="9"/>
      <c r="G41" s="9"/>
      <c r="J41" s="9"/>
      <c r="L41" s="9"/>
      <c r="M41" s="9"/>
    </row>
    <row r="42" spans="1:13" x14ac:dyDescent="0.25">
      <c r="A42" s="18" t="s">
        <v>132</v>
      </c>
      <c r="B42" s="18" t="s">
        <v>131</v>
      </c>
      <c r="C42" s="18" t="s">
        <v>136</v>
      </c>
      <c r="D42" s="18" t="s">
        <v>133</v>
      </c>
      <c r="E42" s="18" t="s">
        <v>134</v>
      </c>
      <c r="F42" s="18" t="s">
        <v>138</v>
      </c>
      <c r="G42" s="18" t="s">
        <v>135</v>
      </c>
      <c r="H42" s="19" t="s">
        <v>145</v>
      </c>
      <c r="I42" s="19" t="s">
        <v>144</v>
      </c>
      <c r="J42" s="19" t="s">
        <v>141</v>
      </c>
      <c r="K42" s="19" t="s">
        <v>146</v>
      </c>
      <c r="L42" s="19" t="s">
        <v>142</v>
      </c>
      <c r="M42" s="9"/>
    </row>
    <row r="43" spans="1:13" x14ac:dyDescent="0.25">
      <c r="A43" s="10">
        <v>0.41493055555555558</v>
      </c>
      <c r="B43" s="17" t="s">
        <v>110</v>
      </c>
      <c r="C43" s="9" t="s">
        <v>137</v>
      </c>
      <c r="D43" s="9">
        <v>50000</v>
      </c>
      <c r="E43" s="9">
        <v>2.36</v>
      </c>
      <c r="G43" s="9" t="s">
        <v>107</v>
      </c>
      <c r="J43" s="9"/>
      <c r="L43" s="9"/>
      <c r="M43" s="9"/>
    </row>
    <row r="44" spans="1:13" x14ac:dyDescent="0.25">
      <c r="A44" s="10">
        <v>0.4152777777777778</v>
      </c>
      <c r="B44" s="17" t="s">
        <v>120</v>
      </c>
      <c r="C44" s="9" t="s">
        <v>137</v>
      </c>
      <c r="D44" s="9">
        <v>80000</v>
      </c>
      <c r="E44" s="9">
        <v>2.37</v>
      </c>
      <c r="G44" s="9" t="s">
        <v>107</v>
      </c>
      <c r="J44" s="9"/>
      <c r="L44" s="9"/>
      <c r="M44" s="9"/>
    </row>
    <row r="45" spans="1:13" x14ac:dyDescent="0.25">
      <c r="A45" s="10">
        <v>0.41666666666666669</v>
      </c>
      <c r="B45" s="17" t="s">
        <v>124</v>
      </c>
      <c r="C45" s="9" t="s">
        <v>137</v>
      </c>
      <c r="D45" s="9">
        <v>70000</v>
      </c>
      <c r="E45" s="9">
        <v>2.38</v>
      </c>
      <c r="G45" s="9" t="s">
        <v>123</v>
      </c>
      <c r="J45" s="9"/>
      <c r="L45" s="9"/>
      <c r="M45" s="9"/>
    </row>
    <row r="46" spans="1:13" x14ac:dyDescent="0.25">
      <c r="A46" s="10">
        <v>0.41684027777777777</v>
      </c>
      <c r="B46" s="17" t="s">
        <v>120</v>
      </c>
      <c r="C46" s="9" t="s">
        <v>139</v>
      </c>
      <c r="D46" s="9">
        <v>80000</v>
      </c>
      <c r="E46" s="9">
        <v>2.37</v>
      </c>
      <c r="F46" s="9">
        <v>80000</v>
      </c>
      <c r="G46" s="9" t="s">
        <v>107</v>
      </c>
      <c r="J46" s="9"/>
      <c r="L46" s="9"/>
      <c r="M46" s="9"/>
    </row>
    <row r="47" spans="1:13" x14ac:dyDescent="0.25">
      <c r="A47" s="10">
        <v>0.41701388888888885</v>
      </c>
      <c r="B47" s="17" t="s">
        <v>110</v>
      </c>
      <c r="C47" s="9" t="s">
        <v>139</v>
      </c>
      <c r="D47" s="9">
        <v>50000</v>
      </c>
      <c r="E47" s="9">
        <v>2.36</v>
      </c>
      <c r="F47" s="9">
        <v>50000</v>
      </c>
      <c r="G47" s="9" t="s">
        <v>107</v>
      </c>
      <c r="J47" s="9"/>
      <c r="L47" s="9"/>
      <c r="M47" s="9"/>
    </row>
    <row r="48" spans="1:13" x14ac:dyDescent="0.25">
      <c r="A48" s="10">
        <v>0.41718749999999999</v>
      </c>
      <c r="B48" s="17" t="s">
        <v>128</v>
      </c>
      <c r="C48" s="9" t="s">
        <v>139</v>
      </c>
      <c r="D48" s="9">
        <v>120000</v>
      </c>
      <c r="E48" s="9">
        <v>2.39</v>
      </c>
      <c r="F48" s="9">
        <v>120000</v>
      </c>
      <c r="G48" s="9" t="s">
        <v>127</v>
      </c>
      <c r="J48" s="9"/>
      <c r="L48" s="9"/>
      <c r="M48" s="9"/>
    </row>
    <row r="49" spans="1:13" x14ac:dyDescent="0.25">
      <c r="A49" s="10">
        <v>0.41736111111111113</v>
      </c>
      <c r="B49" s="17" t="s">
        <v>124</v>
      </c>
      <c r="C49" s="9" t="s">
        <v>140</v>
      </c>
      <c r="D49" s="9">
        <v>70000</v>
      </c>
      <c r="E49" s="9">
        <v>2.38</v>
      </c>
      <c r="F49" s="9">
        <v>10000</v>
      </c>
      <c r="G49" s="9" t="s">
        <v>123</v>
      </c>
      <c r="H49" s="9">
        <f>100*F49/(F49+(D49-F49))</f>
        <v>14.285714285714286</v>
      </c>
      <c r="I49" s="9">
        <v>15</v>
      </c>
      <c r="J49" s="9">
        <f>SUMIF(E48:E49,"&lt;="&amp;E49,F48:F49)</f>
        <v>10000</v>
      </c>
      <c r="K49" s="9">
        <v>50</v>
      </c>
      <c r="L49" s="9">
        <f>D45*K49/100</f>
        <v>35000</v>
      </c>
      <c r="M49" s="9"/>
    </row>
    <row r="50" spans="1:13" x14ac:dyDescent="0.25">
      <c r="A50" s="10">
        <v>0.41736111111111113</v>
      </c>
      <c r="B50" s="17" t="s">
        <v>124</v>
      </c>
      <c r="C50" s="9" t="s">
        <v>139</v>
      </c>
      <c r="D50" s="9">
        <v>70000</v>
      </c>
      <c r="E50" s="9">
        <v>2.38</v>
      </c>
      <c r="F50" s="9">
        <v>60000</v>
      </c>
      <c r="G50" s="9" t="s">
        <v>123</v>
      </c>
      <c r="J50" s="9"/>
      <c r="L50" s="9"/>
      <c r="M50" s="9"/>
    </row>
    <row r="53" spans="1:13" x14ac:dyDescent="0.25">
      <c r="A53" s="21" t="s">
        <v>162</v>
      </c>
      <c r="B53" s="9"/>
      <c r="D53" s="9"/>
      <c r="E53" s="9"/>
      <c r="G53" s="9"/>
      <c r="J53" s="9"/>
      <c r="L53" s="9"/>
    </row>
    <row r="54" spans="1:13" x14ac:dyDescent="0.25">
      <c r="A54" s="18" t="s">
        <v>132</v>
      </c>
      <c r="B54" s="18" t="s">
        <v>131</v>
      </c>
      <c r="C54" s="18" t="s">
        <v>136</v>
      </c>
      <c r="D54" s="18" t="s">
        <v>133</v>
      </c>
      <c r="E54" s="18" t="s">
        <v>134</v>
      </c>
      <c r="F54" s="18" t="s">
        <v>138</v>
      </c>
      <c r="G54" s="18" t="s">
        <v>135</v>
      </c>
      <c r="H54" s="19" t="s">
        <v>145</v>
      </c>
      <c r="I54" s="19" t="s">
        <v>144</v>
      </c>
      <c r="J54" s="19" t="s">
        <v>141</v>
      </c>
      <c r="K54" s="19" t="s">
        <v>146</v>
      </c>
      <c r="L54" s="19" t="s">
        <v>142</v>
      </c>
    </row>
    <row r="55" spans="1:13" x14ac:dyDescent="0.25">
      <c r="A55" s="10">
        <v>0.41493055555555558</v>
      </c>
      <c r="B55" s="17" t="s">
        <v>110</v>
      </c>
      <c r="C55" s="9" t="s">
        <v>137</v>
      </c>
      <c r="D55" s="9">
        <v>50000</v>
      </c>
      <c r="E55" s="9">
        <v>2.36</v>
      </c>
      <c r="G55" s="9" t="s">
        <v>107</v>
      </c>
      <c r="J55" s="9"/>
      <c r="L55" s="9"/>
    </row>
    <row r="56" spans="1:13" x14ac:dyDescent="0.25">
      <c r="A56" s="10">
        <v>0.4152777777777778</v>
      </c>
      <c r="B56" s="17" t="s">
        <v>120</v>
      </c>
      <c r="C56" s="9" t="s">
        <v>137</v>
      </c>
      <c r="D56" s="9">
        <v>80000</v>
      </c>
      <c r="E56" s="9">
        <v>2.37</v>
      </c>
      <c r="G56" s="9" t="s">
        <v>107</v>
      </c>
      <c r="J56" s="9"/>
      <c r="L56" s="9"/>
    </row>
    <row r="57" spans="1:13" x14ac:dyDescent="0.25">
      <c r="A57" s="10">
        <v>0.41666666666666669</v>
      </c>
      <c r="B57" s="17" t="s">
        <v>124</v>
      </c>
      <c r="C57" s="9" t="s">
        <v>137</v>
      </c>
      <c r="D57" s="9">
        <v>70000</v>
      </c>
      <c r="E57" s="9">
        <v>2.38</v>
      </c>
      <c r="G57" s="9" t="s">
        <v>123</v>
      </c>
      <c r="J57" s="9"/>
      <c r="L57" s="9"/>
    </row>
    <row r="58" spans="1:13" x14ac:dyDescent="0.25">
      <c r="A58" s="10">
        <v>0.41684027777777777</v>
      </c>
      <c r="B58" s="17" t="s">
        <v>120</v>
      </c>
      <c r="C58" s="9" t="s">
        <v>139</v>
      </c>
      <c r="D58" s="9">
        <v>80000</v>
      </c>
      <c r="E58" s="9">
        <v>2.37</v>
      </c>
      <c r="F58" s="9">
        <v>80000</v>
      </c>
      <c r="G58" s="9" t="s">
        <v>107</v>
      </c>
      <c r="J58" s="9"/>
      <c r="L58" s="9"/>
    </row>
    <row r="59" spans="1:13" x14ac:dyDescent="0.25">
      <c r="A59" s="10">
        <v>0.41701388888888885</v>
      </c>
      <c r="B59" s="17" t="s">
        <v>110</v>
      </c>
      <c r="C59" s="9" t="s">
        <v>139</v>
      </c>
      <c r="D59" s="9">
        <v>50000</v>
      </c>
      <c r="E59" s="9">
        <v>2.36</v>
      </c>
      <c r="F59" s="9">
        <v>50000</v>
      </c>
      <c r="G59" s="9" t="s">
        <v>107</v>
      </c>
      <c r="J59" s="9"/>
      <c r="L59" s="9"/>
    </row>
    <row r="60" spans="1:13" x14ac:dyDescent="0.25">
      <c r="A60" s="10">
        <v>0.41718749999999999</v>
      </c>
      <c r="B60" s="17" t="s">
        <v>128</v>
      </c>
      <c r="C60" s="9" t="s">
        <v>139</v>
      </c>
      <c r="D60" s="9">
        <v>120000</v>
      </c>
      <c r="E60" s="9">
        <v>2.39</v>
      </c>
      <c r="F60" s="9">
        <v>120000</v>
      </c>
      <c r="G60" s="9" t="s">
        <v>127</v>
      </c>
      <c r="J60" s="9"/>
      <c r="L60" s="9"/>
    </row>
    <row r="61" spans="1:13" x14ac:dyDescent="0.25">
      <c r="A61" s="10">
        <v>0.41736111111111113</v>
      </c>
      <c r="B61" s="17" t="s">
        <v>124</v>
      </c>
      <c r="C61" s="9" t="s">
        <v>140</v>
      </c>
      <c r="D61" s="9">
        <v>70000</v>
      </c>
      <c r="E61" s="9">
        <v>2.38</v>
      </c>
      <c r="F61" s="9">
        <v>10000</v>
      </c>
      <c r="G61" s="9" t="s">
        <v>123</v>
      </c>
      <c r="H61" s="9">
        <f>100*F61/(F61+(D61-F61))</f>
        <v>14.285714285714286</v>
      </c>
      <c r="I61" s="9">
        <v>15</v>
      </c>
      <c r="J61" s="9">
        <f>SUMIF(E57:E61,"&lt;="&amp;E61,F57:F61)</f>
        <v>140000</v>
      </c>
      <c r="K61" s="9">
        <v>200</v>
      </c>
      <c r="L61" s="9">
        <f>D57*K61/100</f>
        <v>140000</v>
      </c>
    </row>
    <row r="62" spans="1:13" x14ac:dyDescent="0.25">
      <c r="A62" s="10">
        <v>0.41736111111111113</v>
      </c>
      <c r="B62" s="17" t="s">
        <v>124</v>
      </c>
      <c r="C62" s="9" t="s">
        <v>139</v>
      </c>
      <c r="D62" s="9">
        <v>70000</v>
      </c>
      <c r="E62" s="9">
        <v>2.38</v>
      </c>
      <c r="F62" s="9">
        <v>60000</v>
      </c>
      <c r="G62" s="9" t="s">
        <v>123</v>
      </c>
      <c r="J62" s="9"/>
      <c r="L62" s="9"/>
    </row>
    <row r="65" spans="1:1" x14ac:dyDescent="0.25">
      <c r="A6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DataSourceFile</vt:lpstr>
      <vt:lpstr>ALERT_THRESHOLD_PARTIALFILLS</vt:lpstr>
      <vt:lpstr>Summary For Reader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Caislin Hynes</dc:creator>
  <cp:lastModifiedBy>Jason Quinn</cp:lastModifiedBy>
  <dcterms:created xsi:type="dcterms:W3CDTF">2016-06-01T10:49:08Z</dcterms:created>
  <dcterms:modified xsi:type="dcterms:W3CDTF">2018-12-12T14:56:54Z</dcterms:modified>
</cp:coreProperties>
</file>