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jessie/Dropbox/Wellcome fellowship/Childhood maltreatment meta-analysis/Data Extraction/"/>
    </mc:Choice>
  </mc:AlternateContent>
  <xr:revisionPtr revIDLastSave="0" documentId="13_ncr:1_{7DC0807E-AFC0-824D-98B3-FCB67344F74C}" xr6:coauthVersionLast="45" xr6:coauthVersionMax="45" xr10:uidLastSave="{00000000-0000-0000-0000-000000000000}"/>
  <bookViews>
    <workbookView xWindow="340" yWindow="500" windowWidth="27500" windowHeight="16360" xr2:uid="{00000000-000D-0000-FFFF-FFFF00000000}"/>
  </bookViews>
  <sheets>
    <sheet name="dataset" sheetId="1" r:id="rId1"/>
    <sheet name="data dictionary" sheetId="2" r:id="rId2"/>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V168" i="1" l="1"/>
  <c r="AI168" i="1"/>
  <c r="AV165" i="1"/>
  <c r="AV166" i="1"/>
  <c r="AV167" i="1"/>
  <c r="AV164" i="1"/>
  <c r="AV163" i="1"/>
  <c r="AI163" i="1"/>
  <c r="AB163" i="1"/>
  <c r="AV3" i="1" l="1"/>
  <c r="AV4" i="1"/>
  <c r="AV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2" i="1"/>
  <c r="T115" i="1" l="1"/>
  <c r="T117" i="1"/>
  <c r="T116" i="1"/>
  <c r="T48" i="1"/>
  <c r="T15" i="1"/>
</calcChain>
</file>

<file path=xl/sharedStrings.xml><?xml version="1.0" encoding="utf-8"?>
<sst xmlns="http://schemas.openxmlformats.org/spreadsheetml/2006/main" count="3649" uniqueCount="410">
  <si>
    <t xml:space="preserve">Kullberg </t>
  </si>
  <si>
    <t>Netherlands</t>
  </si>
  <si>
    <t>emotional_abuse</t>
  </si>
  <si>
    <t>questionnaire</t>
  </si>
  <si>
    <t>self</t>
  </si>
  <si>
    <t>0-16</t>
  </si>
  <si>
    <t>depression_symptoms</t>
  </si>
  <si>
    <t>1 week</t>
  </si>
  <si>
    <t>continuous</t>
  </si>
  <si>
    <t>unstandardised_beta</t>
  </si>
  <si>
    <t>Age, education, sex, physical abuse, sexual abuse</t>
  </si>
  <si>
    <t>physical_abuse</t>
  </si>
  <si>
    <t>Age, education, sex, emotional abuse, sexual abuse</t>
  </si>
  <si>
    <t>sexual_abuse</t>
  </si>
  <si>
    <t>Age, education, sex, physical abuse, emotional abuse</t>
  </si>
  <si>
    <t>anxiety_symptoms</t>
  </si>
  <si>
    <t>1 month</t>
  </si>
  <si>
    <t>Age, education, sex</t>
  </si>
  <si>
    <t>Lecei</t>
  </si>
  <si>
    <t>Belgium</t>
  </si>
  <si>
    <t>maltreatment</t>
  </si>
  <si>
    <t>0-18</t>
  </si>
  <si>
    <t>total_psychopathology_symptoms</t>
  </si>
  <si>
    <t>MZ_twin</t>
  </si>
  <si>
    <t>None</t>
  </si>
  <si>
    <t>none</t>
  </si>
  <si>
    <t>psychosis_symptoms</t>
  </si>
  <si>
    <t>Baldwin</t>
  </si>
  <si>
    <t>UK</t>
  </si>
  <si>
    <t>victimisation</t>
  </si>
  <si>
    <t>interview</t>
  </si>
  <si>
    <t>suicidal_ideation</t>
  </si>
  <si>
    <t>6 years</t>
  </si>
  <si>
    <t>binary</t>
  </si>
  <si>
    <t>odds_ratio</t>
  </si>
  <si>
    <t>childhood victimization, social isolation, IQ, internalizing problems, externalizing problems, self-harm, openness to experience, conscientiousness, extraversion, agreeableness,  neuroticism</t>
  </si>
  <si>
    <t>self_harm</t>
  </si>
  <si>
    <t>suicide_attempt</t>
  </si>
  <si>
    <t>Stern</t>
  </si>
  <si>
    <t>parent</t>
  </si>
  <si>
    <t>0-12</t>
  </si>
  <si>
    <t>5, 7, 10, 12</t>
  </si>
  <si>
    <t>ADHD_symptoms</t>
  </si>
  <si>
    <t>mixed</t>
  </si>
  <si>
    <t>correlation</t>
  </si>
  <si>
    <t>1 year</t>
  </si>
  <si>
    <t>Dinkler</t>
  </si>
  <si>
    <t>Sweden</t>
  </si>
  <si>
    <t>0-9</t>
  </si>
  <si>
    <t>current</t>
  </si>
  <si>
    <t>cohen_d</t>
  </si>
  <si>
    <t>autism_symptoms</t>
  </si>
  <si>
    <t>Capusan</t>
  </si>
  <si>
    <t>6 months</t>
  </si>
  <si>
    <t>emotional_neglect</t>
  </si>
  <si>
    <t>physical_neglect</t>
  </si>
  <si>
    <t>0-7</t>
  </si>
  <si>
    <t>abuse</t>
  </si>
  <si>
    <t>neglect</t>
  </si>
  <si>
    <t>Bornovalova</t>
  </si>
  <si>
    <t>USA</t>
  </si>
  <si>
    <t>20, 24, 29</t>
  </si>
  <si>
    <t>borderline_personality_disorder_symptoms</t>
  </si>
  <si>
    <t>sex, cohort</t>
  </si>
  <si>
    <t xml:space="preserve">Magnusson </t>
  </si>
  <si>
    <t>alcohol_dependence_diagnosis</t>
  </si>
  <si>
    <t>lifetime</t>
  </si>
  <si>
    <t>Schaefer</t>
  </si>
  <si>
    <t>p-factor_symptoms</t>
  </si>
  <si>
    <t>childhood emotional problems, child behavioural problems, count of mental health problems at age 12</t>
  </si>
  <si>
    <t>internalising_symptoms</t>
  </si>
  <si>
    <t>externalising_symptoms</t>
  </si>
  <si>
    <t>thought_disorder_symptoms</t>
  </si>
  <si>
    <t>Young-Wolff</t>
  </si>
  <si>
    <t>0-15</t>
  </si>
  <si>
    <t>alcohol_abuse/dependence_diagnosis</t>
  </si>
  <si>
    <t>Nelson</t>
  </si>
  <si>
    <t>Australia</t>
  </si>
  <si>
    <t>depression_diagnosis</t>
  </si>
  <si>
    <t>conduct_disorder_diagnosis</t>
  </si>
  <si>
    <t>social_anxiety</t>
  </si>
  <si>
    <t>Kendler</t>
  </si>
  <si>
    <t>GAD_diagnosis</t>
  </si>
  <si>
    <t>drug_dependence_diagnosis</t>
  </si>
  <si>
    <t>bulimia_diagnosis</t>
  </si>
  <si>
    <t>30, 35</t>
  </si>
  <si>
    <t>Dinwiddie</t>
  </si>
  <si>
    <t>panic_disorder_diagnosis</t>
  </si>
  <si>
    <t>social_phobia_diagnosis</t>
  </si>
  <si>
    <t>psychopathology_any</t>
  </si>
  <si>
    <t>cannabis_dependence/abuse_diagnosis</t>
  </si>
  <si>
    <t>opioids_dependence/abuse_diagnosis</t>
  </si>
  <si>
    <t>sedatives_dependence/abuse_diagnosis</t>
  </si>
  <si>
    <t>stimulants_dependence/abuse_diagnosis</t>
  </si>
  <si>
    <t>cocaine_dependence/abuse_diagnosis</t>
  </si>
  <si>
    <t>any_illicit_drug_dependence/abuse_diagnosis</t>
  </si>
  <si>
    <t>non-cannabis_illicit_drug_dependence/abuse_diagnosis</t>
  </si>
  <si>
    <t>Schwartz</t>
  </si>
  <si>
    <t>ACEs</t>
  </si>
  <si>
    <t>46, 50</t>
  </si>
  <si>
    <t>diet to control weight; smoked cigarettes in the past week; daily stressful experiences; verbal ability (BTACT); age; sex; and race</t>
  </si>
  <si>
    <t>alcohol_use_problems_symptoms</t>
  </si>
  <si>
    <t>count</t>
  </si>
  <si>
    <t>antisocial_behaviour_symptoms</t>
  </si>
  <si>
    <t>Add Health</t>
  </si>
  <si>
    <t>16.08, 23, 30</t>
  </si>
  <si>
    <t>physical activity in the past week; fast food consumption in the past week; smoked cigarettes in the past week; daily stressful experiences (perceived stress scale); verbal ability (Picture Vocabulary Test); age; sex; and rac</t>
  </si>
  <si>
    <t>Alemany</t>
  </si>
  <si>
    <t>Spain</t>
  </si>
  <si>
    <t>positive_psychotic_experiences_symptoms</t>
  </si>
  <si>
    <t>age, sex</t>
  </si>
  <si>
    <t>negative_psychotic_experiences_symptoms</t>
  </si>
  <si>
    <t xml:space="preserve">Gerin </t>
  </si>
  <si>
    <t>propensity_score</t>
  </si>
  <si>
    <t>age, gender, SES, IQ, ethnicity, and baseline internalizing symptoms</t>
  </si>
  <si>
    <t>Thornberry</t>
  </si>
  <si>
    <t>record</t>
  </si>
  <si>
    <t>cps</t>
  </si>
  <si>
    <t>0-11</t>
  </si>
  <si>
    <t>general_offending</t>
  </si>
  <si>
    <t>child’s age at baseline, gender, race/ethnicity, mother’s age at first birth, neighborhood arrest rate, neighborhood proportion of  families living in poverty, family socioeconomic status; parent measures, including families living in poverty, family structure, and family socioeconomic status; parent measures, including their education, alcohol use, drug use, depressive symptoms, level of stress, incidence of stressful life events, social support, and harsh parenting; as well as family history of maltreatment, of substance use, and/or of mental health problems</t>
  </si>
  <si>
    <t>violent_crime</t>
  </si>
  <si>
    <t>arrest_or_incarceration</t>
  </si>
  <si>
    <t>crime</t>
  </si>
  <si>
    <t>log_odds</t>
  </si>
  <si>
    <t>problem_alcohol_use_symptoms</t>
  </si>
  <si>
    <t>problem_drug_use_symptoms</t>
  </si>
  <si>
    <t>suicidal_thoughts</t>
  </si>
  <si>
    <t>Kugler</t>
  </si>
  <si>
    <t>0-19</t>
  </si>
  <si>
    <t>drug_use</t>
  </si>
  <si>
    <t>categorical</t>
  </si>
  <si>
    <t>age at baseline, adolescent ethnic minority status, maternal education, maternal ethnic minority, maternal income, maternal teen mother, father figure present</t>
  </si>
  <si>
    <t>2 weeks</t>
  </si>
  <si>
    <t>age at baseline, adolescent ethnic minority status, maternal education, maternal ethnic minority, maternal income, materna teen mother, father figure present</t>
  </si>
  <si>
    <t>Zvara</t>
  </si>
  <si>
    <t>0-14</t>
  </si>
  <si>
    <t>postnatal_depression_symptoms</t>
  </si>
  <si>
    <t>Obikane</t>
  </si>
  <si>
    <t>The Japanese Study on Stratification, Health, Income, and Neighborhood (J-SHINE)</t>
  </si>
  <si>
    <t>Japan</t>
  </si>
  <si>
    <t>inverse_probability_weighting</t>
  </si>
  <si>
    <t>relative_risk</t>
  </si>
  <si>
    <t>age, parental employment, self-rated family economic status, and parental divorce in childhood</t>
  </si>
  <si>
    <t>sex, age at survey, parental employment at age 15 (yes or no), self-rated economic status of family at age 15, parental divorce by age 15, past mental disorder, avoidance coping, smoking, daily alcohol consumption, college or university education attainment, health literacy, physical component summary score, time discount rate as a proxy for impulsivity</t>
  </si>
  <si>
    <t>suicidal_plan</t>
  </si>
  <si>
    <t>sex, age at survey, self-rated economic status of family at age 15, past mental disorder, avoidance coping, smoking, daily alcohol consumption, college or university education attainment, health literacy, physical component summary score, time discount rate as a proxy for impulsivity</t>
  </si>
  <si>
    <t>age, parental employment, self-rated family economic status in childhood</t>
  </si>
  <si>
    <t>sex, age at survey,  self-rated economic status of family at age 15, past mental disorder, avoidance coping, smoking, daily alcohol consumption, college or university education attainment, health literacy, time discount rate as a proxy for impulsivity</t>
  </si>
  <si>
    <t>Riggins-Caspers</t>
  </si>
  <si>
    <t>adoptive_parent</t>
  </si>
  <si>
    <t>adoption</t>
  </si>
  <si>
    <t>oppositional_behaviour_symptoms</t>
  </si>
  <si>
    <t>Ma</t>
  </si>
  <si>
    <t>2-3, 4-5</t>
  </si>
  <si>
    <t>3,5</t>
  </si>
  <si>
    <t>aggressive_behaviour_symptoms</t>
  </si>
  <si>
    <t>fixed_effects</t>
  </si>
  <si>
    <t>Neighborhood collective efficacy, neighbourhood crime and violence, neighbourhood Deteriorated structural conditions, maternal warmth, maternal depression, child age, mother age, mother relationship status, household income, neighbourhood income</t>
  </si>
  <si>
    <t>Voith</t>
  </si>
  <si>
    <t>trauma_symptoms</t>
  </si>
  <si>
    <t>child age, maternal mental health, food stamp receipt</t>
  </si>
  <si>
    <t>Beckett</t>
  </si>
  <si>
    <t>English and Romanian Adoptees Study (ERA)</t>
  </si>
  <si>
    <t>UK/Romania</t>
  </si>
  <si>
    <t>government</t>
  </si>
  <si>
    <t>self_injury</t>
  </si>
  <si>
    <t>natural_experiment</t>
  </si>
  <si>
    <t>Golm</t>
  </si>
  <si>
    <t>4 weeks</t>
  </si>
  <si>
    <t>generalised_anxiety_symptoms</t>
  </si>
  <si>
    <t>Sonuga-Barke</t>
  </si>
  <si>
    <t>ASD_symptoms</t>
  </si>
  <si>
    <t>inattention_overactivity_symptoms</t>
  </si>
  <si>
    <t>emotional_symptoms</t>
  </si>
  <si>
    <t>conduct_problem_symptoms</t>
  </si>
  <si>
    <t>sibling</t>
  </si>
  <si>
    <t>Barrigon</t>
  </si>
  <si>
    <t>psychosis_diagnosis</t>
  </si>
  <si>
    <t>6_months</t>
  </si>
  <si>
    <t>cannabis use, neuroticism</t>
  </si>
  <si>
    <t>Berenz</t>
  </si>
  <si>
    <t>Norway</t>
  </si>
  <si>
    <t>0-17</t>
  </si>
  <si>
    <t>paranoid_personality_disorder_symptoms</t>
  </si>
  <si>
    <t>5_years</t>
  </si>
  <si>
    <t>twin</t>
  </si>
  <si>
    <t>ordinal</t>
  </si>
  <si>
    <t>age, education level, sex</t>
  </si>
  <si>
    <t>schizoid_personality_disorder_symptoms</t>
  </si>
  <si>
    <t>schizotypal_personality_disorder_symptoms</t>
  </si>
  <si>
    <t>histrionic_personality_disorder_symptoms</t>
  </si>
  <si>
    <t>narcissistic_personality_disorder_symptoms</t>
  </si>
  <si>
    <t>antisocial_personality_disorder_symptoms</t>
  </si>
  <si>
    <t>avoidant_personality_disorder_symptoms</t>
  </si>
  <si>
    <t>dependent_personality_disorder_symptoms</t>
  </si>
  <si>
    <t>Lynch</t>
  </si>
  <si>
    <t>externalising_behaviour</t>
  </si>
  <si>
    <t>CoT</t>
  </si>
  <si>
    <t>parental depression, parental drug use,  parental alcohol use, age, gender of  child, gender of the twin parent, socioeconomic status (SES) of the twin parent, and parental divorce</t>
  </si>
  <si>
    <t>drug_and_alcohol_use</t>
  </si>
  <si>
    <t>1_year</t>
  </si>
  <si>
    <t>internalising_behaviour</t>
  </si>
  <si>
    <t>12-18</t>
  </si>
  <si>
    <t>physical activity in the past week; fast food consumption in the past week; smoked cigarettes in the past week; daily stressful experiences (perceived stress scale); verbal ability (Picture Vocabulary Test); age; sex; and race.</t>
  </si>
  <si>
    <t>5-12</t>
  </si>
  <si>
    <t>birth cohort</t>
  </si>
  <si>
    <t>12-17</t>
  </si>
  <si>
    <t>Female Adolescent Development Study</t>
  </si>
  <si>
    <t>2.5-3, 4.5-5</t>
  </si>
  <si>
    <t>sex, age at survey, parental employment at age 15 , self-rated economic status of family at age 15, parental divorce by age 15, past mental disorder, avoidance coping, smoking, daily alcohol consumption, college or university education attainment, health literacy, physical component summary score, time discount rate as a proxy for impulsivity</t>
  </si>
  <si>
    <t>10.34, 12.16</t>
  </si>
  <si>
    <t>Mothers' experience of childhood Aid to Families with Dependent Children (AFCD), food stamps, Medicaid, public housing; mothers' parental education, additional traumas in childhood (physical assault, natural disasters), family’s income-to-needs ratio, maternal education, child sex, and race</t>
  </si>
  <si>
    <t>obsessive_compulsive_personality_disorder_symptoms</t>
  </si>
  <si>
    <t>conduct_disorder_symptoms</t>
  </si>
  <si>
    <t>retrospective</t>
  </si>
  <si>
    <t>prospective</t>
  </si>
  <si>
    <t xml:space="preserve">E-Risk Longitudinal Twin Study (E-Risk) </t>
  </si>
  <si>
    <t>E-Risk Longitudinal Twin Study (E-Risk)</t>
  </si>
  <si>
    <t>Child and Adolescent Twin Study in Sweden (CATSS)</t>
  </si>
  <si>
    <t>Midlife in the United States (MIDUS)</t>
  </si>
  <si>
    <t>Minnesota Twin Family Study (MTFS)</t>
  </si>
  <si>
    <t>Australian Twin Register children of twins</t>
  </si>
  <si>
    <t>Australian Twin Register young adult cohort</t>
  </si>
  <si>
    <t>National Survey of Child and Adolescent Well-Being (NSCAW-I)</t>
  </si>
  <si>
    <t>twinssCan Study</t>
  </si>
  <si>
    <t>The Study of Twin Adults: Genes and Environment (STAGE)</t>
  </si>
  <si>
    <t>Australian National Health and Medical Research Council (NH&amp;MRC) Twin Register</t>
  </si>
  <si>
    <t>Duke Neurogenetics Study (DNS)</t>
  </si>
  <si>
    <t>Virginia Twin Registry (VTR)</t>
  </si>
  <si>
    <t>Family Life Project (FLP)</t>
  </si>
  <si>
    <t>Netherlands Study of Depression and Anxiety (NESDA)</t>
  </si>
  <si>
    <t>Fragile Families and Child Wellbeing Study (FFCWS)</t>
  </si>
  <si>
    <t>Rochester Youth Development Study (RYDS)</t>
  </si>
  <si>
    <t>14, 15, 16, 17, 18</t>
  </si>
  <si>
    <t>3, 5</t>
  </si>
  <si>
    <t>0-3.6</t>
  </si>
  <si>
    <t>Cross-sectional study of adult twins from Catalonia</t>
  </si>
  <si>
    <t>Cross-sectional study of patients with psychosis and unaffected siblings from Granada and Jaen</t>
  </si>
  <si>
    <t>Cross-sectional study of adult adoptees from Iowa</t>
  </si>
  <si>
    <t>Norwegian Twin Registry (NTR)</t>
  </si>
  <si>
    <t>Virginia Adult Twin Study of Psychiatric and Substance Use Disorders (VATSPSUD)</t>
  </si>
  <si>
    <t>NR</t>
  </si>
  <si>
    <t>NR...93% white</t>
  </si>
  <si>
    <t>&gt;95% Caucasian</t>
  </si>
  <si>
    <t>93% white; 7% self-identified as Black, Asian,
or mixed race</t>
  </si>
  <si>
    <t>All Caucasian</t>
  </si>
  <si>
    <t>94.78% Caucasian</t>
  </si>
  <si>
    <t>63.21% Caucasian</t>
  </si>
  <si>
    <t>48.46% Caucasian</t>
  </si>
  <si>
    <t>68% were African American, 17% Hispanic, and 15% white</t>
  </si>
  <si>
    <t>56.4% minority race/ethnicity</t>
  </si>
  <si>
    <t>NR (but Japanese sample)</t>
  </si>
  <si>
    <t>94% Caucasian</t>
  </si>
  <si>
    <t>32 % Black non-Hispanic, 43 % White non-
Hispanic, 19 % Hispanic, and 7 % other racial/ethnic background
children</t>
  </si>
  <si>
    <t>no ethnic minorities</t>
  </si>
  <si>
    <t>Alvanzo</t>
  </si>
  <si>
    <t>National Epidemiologic Survey on Alcohol and Related Conditions (NESARC)</t>
  </si>
  <si>
    <t>severe_alcohol_problems</t>
  </si>
  <si>
    <t>age, race and ethnicity, education, lifetime illicit drug use disorder, nicotine dependence, lifetime mood disorders, lifetime anxiety disorders, and family history of alcohol problems (any first-degree relative).</t>
  </si>
  <si>
    <t>61.9% White; 15.6% Black; 19.1% Hispanic; 3.4% "Other"</t>
  </si>
  <si>
    <t>57.5% White; 20.6% Black; 18.4% Hispanic; 3.5% "Other"</t>
  </si>
  <si>
    <t>author</t>
  </si>
  <si>
    <t>year</t>
  </si>
  <si>
    <t>cohort</t>
  </si>
  <si>
    <t>country</t>
  </si>
  <si>
    <t>maltreatment_type</t>
  </si>
  <si>
    <t>maltreatment_measure</t>
  </si>
  <si>
    <t>maltreatment_informant</t>
  </si>
  <si>
    <t>maltreatment_period</t>
  </si>
  <si>
    <t>pro_retro_assess</t>
  </si>
  <si>
    <t>mh_outcome</t>
  </si>
  <si>
    <t>mh_measure</t>
  </si>
  <si>
    <t>mh_informant</t>
  </si>
  <si>
    <t>mh_period</t>
  </si>
  <si>
    <t>mh_age_assess</t>
  </si>
  <si>
    <t>maltreatment_age_assess</t>
  </si>
  <si>
    <t>qe_method</t>
  </si>
  <si>
    <t>mh_type_var</t>
  </si>
  <si>
    <t>maltreatment_type_var</t>
  </si>
  <si>
    <t>n_unadj</t>
  </si>
  <si>
    <t>covariates_unadj</t>
  </si>
  <si>
    <t>es_unadj</t>
  </si>
  <si>
    <t>se_unadj</t>
  </si>
  <si>
    <t>lowCI_unadj</t>
  </si>
  <si>
    <t>upCI_unadj</t>
  </si>
  <si>
    <t>n_adj</t>
  </si>
  <si>
    <t>covariates_adj</t>
  </si>
  <si>
    <t>es_adj</t>
  </si>
  <si>
    <t>se_adj</t>
  </si>
  <si>
    <t>lowCI_adj</t>
  </si>
  <si>
    <t>upCI_adj</t>
  </si>
  <si>
    <t>q_exposed_rep</t>
  </si>
  <si>
    <t>q_control_selec</t>
  </si>
  <si>
    <t>q_exposure_assess</t>
  </si>
  <si>
    <t>q_mh_control</t>
  </si>
  <si>
    <t>q_env_confound</t>
  </si>
  <si>
    <t>q_gen_confound</t>
  </si>
  <si>
    <t>q_mh_assess</t>
  </si>
  <si>
    <t>q_informant_same</t>
  </si>
  <si>
    <t>q_longitud</t>
  </si>
  <si>
    <t>q_attrition</t>
  </si>
  <si>
    <t>q_total</t>
  </si>
  <si>
    <t>ethnicity</t>
  </si>
  <si>
    <t>perc_female</t>
  </si>
  <si>
    <t>moderate_alcohol_problems</t>
  </si>
  <si>
    <t>negative_binomial_regression_coefficient</t>
  </si>
  <si>
    <t>es_type_unadj</t>
  </si>
  <si>
    <t>es_type_adj</t>
  </si>
  <si>
    <t>standardised_beta</t>
  </si>
  <si>
    <t>not_reported</t>
  </si>
  <si>
    <t>maltreatment_age_assess_num</t>
  </si>
  <si>
    <t>mh_age_assess_r</t>
  </si>
  <si>
    <t>cohort_short</t>
  </si>
  <si>
    <t>NESDA</t>
  </si>
  <si>
    <t>TwinssCan</t>
  </si>
  <si>
    <t>E-Risk</t>
  </si>
  <si>
    <t>CATSS</t>
  </si>
  <si>
    <t>STAGE</t>
  </si>
  <si>
    <t>MTFS</t>
  </si>
  <si>
    <t>VATSPSUD</t>
  </si>
  <si>
    <t>ATR_YoungAdults</t>
  </si>
  <si>
    <t>VTR</t>
  </si>
  <si>
    <t>ATR</t>
  </si>
  <si>
    <t>MIDUS</t>
  </si>
  <si>
    <t>Catalonia twin study</t>
  </si>
  <si>
    <t>DNS</t>
  </si>
  <si>
    <t>RYDS</t>
  </si>
  <si>
    <t>FADS</t>
  </si>
  <si>
    <t>FLP</t>
  </si>
  <si>
    <t>J-SHINE</t>
  </si>
  <si>
    <t>Iowa adoption study</t>
  </si>
  <si>
    <t>FFCWS</t>
  </si>
  <si>
    <t>NSCAW-I</t>
  </si>
  <si>
    <t>ERA</t>
  </si>
  <si>
    <t>Spanish CS study</t>
  </si>
  <si>
    <t>NTR</t>
  </si>
  <si>
    <t>ATR_CoT</t>
  </si>
  <si>
    <t>NESARC</t>
  </si>
  <si>
    <t>first author name</t>
  </si>
  <si>
    <t>cohort name if applicable, or brief description</t>
  </si>
  <si>
    <t>shortened cohort name or brief description</t>
  </si>
  <si>
    <t>country the sample is from</t>
  </si>
  <si>
    <t>percentage female of analytic sample</t>
  </si>
  <si>
    <t xml:space="preserve">type of maltreatment (e.g., “physical_abuse”, “sexual_abuse”, “emotional_abuse”, “physical_neglect”, “emotional_neglect”,  “neglect” (if the sub-type of neglect was not specified, or included both physical and emotional neglect), “maltreatment” (if multiple sub-types of maltreatment were assessed in a combined measure), “institutional_neglect”, “victimisation” (if maltreatment was assessed with other forms of victimisation such as bullying in a combined measure), or “ACEs” (if maltreatment was assessed with other forms of adversity such as parental separation, in a combined measure). </t>
  </si>
  <si>
    <t>assessment measure of maltreatment</t>
  </si>
  <si>
    <t>informant reporting maltreatment</t>
  </si>
  <si>
    <t>observational period for maltreatment assessment</t>
  </si>
  <si>
    <t>age when maltreatment was assessed, recoded to a single numeric value (e.g., a median of multiple time points)</t>
  </si>
  <si>
    <t>whether maltreatment was assessed prospectively (before age 18) or retrospectively (at age 18 or later)</t>
  </si>
  <si>
    <t>mental health outcome as described in paper</t>
  </si>
  <si>
    <t>year of publication of study</t>
  </si>
  <si>
    <t>assessment measure of mental health</t>
  </si>
  <si>
    <t>informant reporting mental health</t>
  </si>
  <si>
    <t>observational period for mental health assessment</t>
  </si>
  <si>
    <t>age(s) when mental health outcome was assessed</t>
  </si>
  <si>
    <t>age(s) when maltreatment was assessed</t>
  </si>
  <si>
    <t>age when mental health was assessed, recoded to a single numeric value (e.g., a median of multiple time points)</t>
  </si>
  <si>
    <t>quasi experimental method used</t>
  </si>
  <si>
    <t>variable type for the maltreatment measure (e.g., continuous / binary / categorical)</t>
  </si>
  <si>
    <t>variable type for the mental health outcome (e.g., continuous / binary / categorical)</t>
  </si>
  <si>
    <t>type of effect size reported for unadjusted analysis</t>
  </si>
  <si>
    <t>sample size for unadjusted analysis</t>
  </si>
  <si>
    <t>covariates controlled for in the unadjusted analysis</t>
  </si>
  <si>
    <t>unadjusted effect size</t>
  </si>
  <si>
    <t xml:space="preserve">standard error of the unadjusted effect size </t>
  </si>
  <si>
    <t xml:space="preserve">lower confidence interval for the unadjusted effect size </t>
  </si>
  <si>
    <t xml:space="preserve">upper confidence interval for the unadjusted effect size </t>
  </si>
  <si>
    <t>adjusted effect size</t>
  </si>
  <si>
    <t>sample size for adjusted analysis</t>
  </si>
  <si>
    <t>covariates controlled for in the adjusted analysis</t>
  </si>
  <si>
    <t xml:space="preserve">standard error of the adjusted effect size </t>
  </si>
  <si>
    <t xml:space="preserve">lower confidence interval for the adjusted effect size </t>
  </si>
  <si>
    <t xml:space="preserve">upper confidence interval for the adjusted effect size </t>
  </si>
  <si>
    <t>information on ethnicity of sample distribution (NR = not reported)</t>
  </si>
  <si>
    <t>quality assessment - representativeness of maltreated participants</t>
  </si>
  <si>
    <t>quality assessment - selection of non-maltreated participants</t>
  </si>
  <si>
    <t>quality assessment - assessment of maltreatment</t>
  </si>
  <si>
    <t>quality assessment - control for pre-existing mental health outcome</t>
  </si>
  <si>
    <t>quality assessment - control for environmental confounders</t>
  </si>
  <si>
    <t>quality assessment - control for genetic confounders</t>
  </si>
  <si>
    <t>quality assessment - assessment of mental health outcome</t>
  </si>
  <si>
    <t>quality assessment - different informant for maltreatment and mental health</t>
  </si>
  <si>
    <t>quality assessment - longitudinal study</t>
  </si>
  <si>
    <t>quality assessment - low attrition</t>
  </si>
  <si>
    <t>quality assessment - total score</t>
  </si>
  <si>
    <t>institutional_neglect</t>
  </si>
  <si>
    <t>Official record study of participants from Östergötland</t>
  </si>
  <si>
    <t>Östergötland cohort</t>
  </si>
  <si>
    <t>medical</t>
  </si>
  <si>
    <t>substance_use_disorder</t>
  </si>
  <si>
    <t>hazard_ratio</t>
  </si>
  <si>
    <t>sex, externalizing problems and birthyear</t>
  </si>
  <si>
    <t>Li</t>
  </si>
  <si>
    <t>Longitudinal study of students from schools in Guangdong, China</t>
  </si>
  <si>
    <t>Chinese longitudinal study</t>
  </si>
  <si>
    <t>China</t>
  </si>
  <si>
    <t>random_intercept_cross_lagged</t>
  </si>
  <si>
    <t>sex, age, SES, bullying</t>
  </si>
  <si>
    <t>9.4-9.9</t>
  </si>
  <si>
    <t>9.9-10.4</t>
  </si>
  <si>
    <t>10.4-10.9</t>
  </si>
  <si>
    <t>10.9-11.4</t>
  </si>
  <si>
    <t>Isumi</t>
  </si>
  <si>
    <t>Adachi Child Health Impact of Living Difficulty (A-CHILD) </t>
  </si>
  <si>
    <t>A-CHILD</t>
  </si>
  <si>
    <t>6-10</t>
  </si>
  <si>
    <t xml:space="preserve">6.5, 7.5, 9.5 </t>
  </si>
  <si>
    <t>behavioural_difficulties</t>
  </si>
  <si>
    <t>household income, number of parents in the household, number of other family members in the household, and caregiver’s K6 and SC mean score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</si>
</sst>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0"/>
    <numFmt numFmtId="166" formatCode="0.00000"/>
    <numFmt numFmtId="167" formatCode="0.000000"/>
  </numFmts>
  <fonts count="26"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color theme="1"/>
      <name val="Calibri"/>
      <family val="2"/>
    </font>
    <font>
      <sz val="14"/>
      <color rgb="FF000000"/>
      <name val="Helvetica"/>
      <family val="2"/>
    </font>
    <font>
      <sz val="12"/>
      <color rgb="FF000000"/>
      <name val="Calibri"/>
      <family val="2"/>
      <scheme val="minor"/>
    </font>
    <font>
      <sz val="12"/>
      <color rgb="FF000000"/>
      <name val="Calibri"/>
      <family val="2"/>
    </font>
    <font>
      <i/>
      <sz val="11"/>
      <color rgb="FF000000"/>
      <name val="Calibri"/>
      <family val="2"/>
      <scheme val="minor"/>
    </font>
    <font>
      <i/>
      <sz val="11"/>
      <color theme="1"/>
      <name val="Calibri"/>
      <family val="2"/>
      <scheme val="minor"/>
    </font>
    <font>
      <sz val="10"/>
      <color theme="1"/>
      <name val="Times"/>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3" fontId="0" fillId="0" borderId="0" xfId="0" applyNumberFormat="1"/>
    <xf numFmtId="49" fontId="0" fillId="0" borderId="0" xfId="0" applyNumberFormat="1"/>
    <xf numFmtId="2" fontId="0" fillId="0" borderId="0" xfId="0" applyNumberFormat="1"/>
    <xf numFmtId="0" fontId="0" fillId="0" borderId="0" xfId="0" applyAlignment="1"/>
    <xf numFmtId="0" fontId="0" fillId="0" borderId="0" xfId="0" applyFill="1"/>
    <xf numFmtId="0" fontId="16" fillId="0" borderId="0" xfId="0" applyFont="1"/>
    <xf numFmtId="2" fontId="16" fillId="0" borderId="0" xfId="0" applyNumberFormat="1" applyFont="1"/>
    <xf numFmtId="0" fontId="0" fillId="33" borderId="0" xfId="0" applyFill="1"/>
    <xf numFmtId="164" fontId="0" fillId="0" borderId="0" xfId="0" applyNumberFormat="1"/>
    <xf numFmtId="0" fontId="0" fillId="0" borderId="0" xfId="0" applyFont="1"/>
    <xf numFmtId="10" fontId="0" fillId="0" borderId="0" xfId="0" applyNumberFormat="1" applyFont="1"/>
    <xf numFmtId="0" fontId="19" fillId="0" borderId="0" xfId="0" applyFont="1"/>
    <xf numFmtId="0" fontId="19" fillId="0" borderId="0" xfId="0" applyFont="1" applyFill="1"/>
    <xf numFmtId="0" fontId="20" fillId="0" borderId="0" xfId="0" applyFont="1"/>
    <xf numFmtId="0" fontId="21" fillId="0" borderId="0" xfId="0" applyFont="1"/>
    <xf numFmtId="0" fontId="22" fillId="0" borderId="0" xfId="0" applyFont="1"/>
    <xf numFmtId="0" fontId="0" fillId="0" borderId="0" xfId="0" applyFont="1" applyFill="1"/>
    <xf numFmtId="2" fontId="0" fillId="0" borderId="0" xfId="0" applyNumberFormat="1" applyAlignment="1">
      <alignment horizontal="right"/>
    </xf>
    <xf numFmtId="165" fontId="0" fillId="0" borderId="0" xfId="0" applyNumberFormat="1"/>
    <xf numFmtId="166" fontId="0" fillId="0" borderId="0" xfId="0" applyNumberFormat="1"/>
    <xf numFmtId="165" fontId="0" fillId="0" borderId="0" xfId="0" applyNumberFormat="1" applyFont="1"/>
    <xf numFmtId="167" fontId="0" fillId="0" borderId="0" xfId="0" applyNumberFormat="1"/>
    <xf numFmtId="0" fontId="16" fillId="0" borderId="0" xfId="0" applyFont="1" applyFill="1"/>
    <xf numFmtId="0" fontId="23" fillId="0" borderId="0" xfId="0" applyFont="1"/>
    <xf numFmtId="0" fontId="24" fillId="0" borderId="0" xfId="0" applyFont="1"/>
    <xf numFmtId="0" fontId="23" fillId="0" borderId="10" xfId="0" applyFont="1" applyBorder="1" applyAlignment="1">
      <alignment vertical="center"/>
    </xf>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W168"/>
  <sheetViews>
    <sheetView tabSelected="1" topLeftCell="AM1" zoomScale="157" zoomScaleNormal="157" workbookViewId="0">
      <pane ySplit="1" topLeftCell="A152" activePane="bottomLeft" state="frozen"/>
      <selection activeCell="R1" sqref="R1"/>
      <selection pane="bottomLeft" activeCell="AR169" sqref="AR169"/>
    </sheetView>
  </sheetViews>
  <sheetFormatPr baseColWidth="10" defaultRowHeight="16" x14ac:dyDescent="0.2"/>
  <cols>
    <col min="7" max="7" width="12" customWidth="1"/>
    <col min="8" max="8" width="21" bestFit="1" customWidth="1"/>
    <col min="9" max="9" width="22.1640625" bestFit="1" customWidth="1"/>
    <col min="10" max="10" width="19.1640625" bestFit="1" customWidth="1"/>
    <col min="11" max="11" width="23.33203125" bestFit="1" customWidth="1"/>
    <col min="12" max="12" width="28.1640625" bestFit="1" customWidth="1"/>
    <col min="13" max="13" width="15.1640625" bestFit="1" customWidth="1"/>
    <col min="14" max="14" width="31" customWidth="1"/>
    <col min="15" max="15" width="12.33203125" bestFit="1" customWidth="1"/>
    <col min="16" max="16" width="14.5" bestFit="1" customWidth="1"/>
    <col min="18" max="18" width="14.1640625" bestFit="1" customWidth="1"/>
    <col min="19" max="19" width="20.83203125" customWidth="1"/>
    <col min="20" max="20" width="22.33203125" customWidth="1"/>
    <col min="21" max="21" width="17.5" bestFit="1" customWidth="1"/>
    <col min="23" max="23" width="13.5" customWidth="1"/>
    <col min="24" max="24" width="9.83203125" customWidth="1"/>
    <col min="25" max="25" width="20.6640625" customWidth="1"/>
    <col min="26" max="26" width="10.83203125" style="3"/>
    <col min="30" max="30" width="12.5" customWidth="1"/>
    <col min="32" max="32" width="13.6640625" customWidth="1"/>
    <col min="33" max="33" width="7.83203125" customWidth="1"/>
    <col min="34" max="34" width="12.5" customWidth="1"/>
    <col min="37" max="37" width="13.6640625" bestFit="1" customWidth="1"/>
    <col min="38" max="38" width="14.1640625" bestFit="1" customWidth="1"/>
    <col min="39" max="39" width="13.1640625" customWidth="1"/>
    <col min="40" max="40" width="12.33203125" customWidth="1"/>
    <col min="44" max="44" width="17.5" bestFit="1" customWidth="1"/>
  </cols>
  <sheetData>
    <row r="1" spans="1:48" s="6" customFormat="1" x14ac:dyDescent="0.2">
      <c r="A1" s="6" t="s">
        <v>262</v>
      </c>
      <c r="B1" s="6" t="s">
        <v>263</v>
      </c>
      <c r="C1" s="6" t="s">
        <v>264</v>
      </c>
      <c r="D1" s="6" t="s">
        <v>313</v>
      </c>
      <c r="E1" s="6" t="s">
        <v>265</v>
      </c>
      <c r="F1" s="6" t="s">
        <v>304</v>
      </c>
      <c r="G1" s="6" t="s">
        <v>303</v>
      </c>
      <c r="H1" s="6" t="s">
        <v>266</v>
      </c>
      <c r="I1" s="6" t="s">
        <v>267</v>
      </c>
      <c r="J1" s="6" t="s">
        <v>268</v>
      </c>
      <c r="K1" s="6" t="s">
        <v>269</v>
      </c>
      <c r="L1" s="6" t="s">
        <v>276</v>
      </c>
      <c r="M1" s="6" t="s">
        <v>311</v>
      </c>
      <c r="N1" s="6" t="s">
        <v>270</v>
      </c>
      <c r="O1" s="6" t="s">
        <v>271</v>
      </c>
      <c r="P1" s="6" t="s">
        <v>272</v>
      </c>
      <c r="Q1" s="6" t="s">
        <v>273</v>
      </c>
      <c r="R1" s="6" t="s">
        <v>274</v>
      </c>
      <c r="S1" s="6" t="s">
        <v>275</v>
      </c>
      <c r="T1" s="23" t="s">
        <v>312</v>
      </c>
      <c r="U1" s="6" t="s">
        <v>277</v>
      </c>
      <c r="V1" s="6" t="s">
        <v>279</v>
      </c>
      <c r="W1" s="6" t="s">
        <v>278</v>
      </c>
      <c r="X1" s="6" t="s">
        <v>307</v>
      </c>
      <c r="Y1" s="6" t="s">
        <v>280</v>
      </c>
      <c r="Z1" s="6" t="s">
        <v>281</v>
      </c>
      <c r="AA1" s="7" t="s">
        <v>282</v>
      </c>
      <c r="AB1" s="6" t="s">
        <v>283</v>
      </c>
      <c r="AC1" s="6" t="s">
        <v>284</v>
      </c>
      <c r="AD1" s="6" t="s">
        <v>285</v>
      </c>
      <c r="AE1" s="6" t="s">
        <v>308</v>
      </c>
      <c r="AF1" s="6" t="s">
        <v>286</v>
      </c>
      <c r="AG1" s="6" t="s">
        <v>287</v>
      </c>
      <c r="AH1" s="6" t="s">
        <v>288</v>
      </c>
      <c r="AI1" s="6" t="s">
        <v>289</v>
      </c>
      <c r="AJ1" s="6" t="s">
        <v>290</v>
      </c>
      <c r="AK1" s="6" t="s">
        <v>291</v>
      </c>
      <c r="AL1" s="6" t="s">
        <v>292</v>
      </c>
      <c r="AM1" s="6" t="s">
        <v>293</v>
      </c>
      <c r="AN1" s="6" t="s">
        <v>294</v>
      </c>
      <c r="AO1" s="6" t="s">
        <v>295</v>
      </c>
      <c r="AP1" s="6" t="s">
        <v>296</v>
      </c>
      <c r="AQ1" s="6" t="s">
        <v>297</v>
      </c>
      <c r="AR1" s="6" t="s">
        <v>298</v>
      </c>
      <c r="AS1" s="6" t="s">
        <v>299</v>
      </c>
      <c r="AT1" s="6" t="s">
        <v>300</v>
      </c>
      <c r="AU1" s="6" t="s">
        <v>301</v>
      </c>
      <c r="AV1" s="6" t="s">
        <v>302</v>
      </c>
    </row>
    <row r="2" spans="1:48" x14ac:dyDescent="0.2">
      <c r="A2" t="s">
        <v>0</v>
      </c>
      <c r="B2">
        <v>2020</v>
      </c>
      <c r="C2" t="s">
        <v>231</v>
      </c>
      <c r="D2" t="s">
        <v>314</v>
      </c>
      <c r="E2" t="s">
        <v>1</v>
      </c>
      <c r="F2">
        <v>62.4</v>
      </c>
      <c r="G2" t="s">
        <v>242</v>
      </c>
      <c r="H2" t="s">
        <v>2</v>
      </c>
      <c r="I2" t="s">
        <v>3</v>
      </c>
      <c r="J2" t="s">
        <v>4</v>
      </c>
      <c r="K2" t="s">
        <v>5</v>
      </c>
      <c r="L2">
        <v>49.68</v>
      </c>
      <c r="M2">
        <v>49.68</v>
      </c>
      <c r="N2" t="s">
        <v>215</v>
      </c>
      <c r="O2" t="s">
        <v>6</v>
      </c>
      <c r="P2" t="s">
        <v>3</v>
      </c>
      <c r="Q2" t="s">
        <v>4</v>
      </c>
      <c r="R2" t="s">
        <v>7</v>
      </c>
      <c r="S2">
        <v>49.68</v>
      </c>
      <c r="T2">
        <v>49.68</v>
      </c>
      <c r="U2" t="s">
        <v>176</v>
      </c>
      <c r="V2" t="s">
        <v>8</v>
      </c>
      <c r="W2" t="s">
        <v>8</v>
      </c>
      <c r="X2" t="s">
        <v>9</v>
      </c>
      <c r="Y2">
        <v>636</v>
      </c>
      <c r="Z2" t="s">
        <v>10</v>
      </c>
      <c r="AA2" s="3">
        <v>0.86</v>
      </c>
      <c r="AB2">
        <v>0.12</v>
      </c>
      <c r="AE2" t="s">
        <v>9</v>
      </c>
      <c r="AF2">
        <v>636</v>
      </c>
      <c r="AG2" t="s">
        <v>10</v>
      </c>
      <c r="AH2">
        <v>1.1200000000000001</v>
      </c>
      <c r="AI2">
        <v>0.18</v>
      </c>
      <c r="AL2">
        <v>0</v>
      </c>
      <c r="AM2">
        <v>1</v>
      </c>
      <c r="AN2">
        <v>1</v>
      </c>
      <c r="AO2">
        <v>0</v>
      </c>
      <c r="AP2">
        <v>0.5</v>
      </c>
      <c r="AQ2">
        <v>0.5</v>
      </c>
      <c r="AR2">
        <v>1</v>
      </c>
      <c r="AS2">
        <v>0</v>
      </c>
      <c r="AT2">
        <v>0</v>
      </c>
      <c r="AU2">
        <v>0</v>
      </c>
      <c r="AV2">
        <f>SUM(AL2:AU2)</f>
        <v>4</v>
      </c>
    </row>
    <row r="3" spans="1:48" x14ac:dyDescent="0.2">
      <c r="A3" t="s">
        <v>0</v>
      </c>
      <c r="B3">
        <v>2020</v>
      </c>
      <c r="C3" t="s">
        <v>231</v>
      </c>
      <c r="D3" t="s">
        <v>314</v>
      </c>
      <c r="E3" t="s">
        <v>1</v>
      </c>
      <c r="F3">
        <v>62.4</v>
      </c>
      <c r="G3" t="s">
        <v>242</v>
      </c>
      <c r="H3" t="s">
        <v>11</v>
      </c>
      <c r="I3" t="s">
        <v>3</v>
      </c>
      <c r="J3" t="s">
        <v>4</v>
      </c>
      <c r="K3" t="s">
        <v>5</v>
      </c>
      <c r="L3">
        <v>49.68</v>
      </c>
      <c r="M3">
        <v>49.68</v>
      </c>
      <c r="N3" t="s">
        <v>215</v>
      </c>
      <c r="O3" t="s">
        <v>6</v>
      </c>
      <c r="P3" t="s">
        <v>3</v>
      </c>
      <c r="Q3" t="s">
        <v>4</v>
      </c>
      <c r="R3" t="s">
        <v>7</v>
      </c>
      <c r="S3">
        <v>49.68</v>
      </c>
      <c r="T3">
        <v>49.68</v>
      </c>
      <c r="U3" t="s">
        <v>176</v>
      </c>
      <c r="V3" t="s">
        <v>8</v>
      </c>
      <c r="W3" t="s">
        <v>8</v>
      </c>
      <c r="X3" t="s">
        <v>9</v>
      </c>
      <c r="Y3">
        <v>636</v>
      </c>
      <c r="Z3" t="s">
        <v>12</v>
      </c>
      <c r="AA3" s="3">
        <v>0.33</v>
      </c>
      <c r="AB3">
        <v>0.26</v>
      </c>
      <c r="AE3" t="s">
        <v>9</v>
      </c>
      <c r="AF3">
        <v>636</v>
      </c>
      <c r="AG3" t="s">
        <v>12</v>
      </c>
      <c r="AH3">
        <v>-0.01</v>
      </c>
      <c r="AI3">
        <v>0.33</v>
      </c>
      <c r="AL3">
        <v>0</v>
      </c>
      <c r="AM3">
        <v>1</v>
      </c>
      <c r="AN3">
        <v>1</v>
      </c>
      <c r="AO3">
        <v>0</v>
      </c>
      <c r="AP3">
        <v>0.5</v>
      </c>
      <c r="AQ3">
        <v>0.5</v>
      </c>
      <c r="AR3">
        <v>1</v>
      </c>
      <c r="AS3">
        <v>0</v>
      </c>
      <c r="AT3">
        <v>0</v>
      </c>
      <c r="AU3">
        <v>0</v>
      </c>
      <c r="AV3">
        <f t="shared" ref="AV3:AV65" si="0">SUM(AL3:AU3)</f>
        <v>4</v>
      </c>
    </row>
    <row r="4" spans="1:48" x14ac:dyDescent="0.2">
      <c r="A4" t="s">
        <v>0</v>
      </c>
      <c r="B4">
        <v>2020</v>
      </c>
      <c r="C4" t="s">
        <v>231</v>
      </c>
      <c r="D4" t="s">
        <v>314</v>
      </c>
      <c r="E4" t="s">
        <v>1</v>
      </c>
      <c r="F4">
        <v>62.4</v>
      </c>
      <c r="G4" t="s">
        <v>242</v>
      </c>
      <c r="H4" t="s">
        <v>13</v>
      </c>
      <c r="I4" t="s">
        <v>3</v>
      </c>
      <c r="J4" t="s">
        <v>4</v>
      </c>
      <c r="K4" t="s">
        <v>5</v>
      </c>
      <c r="L4">
        <v>49.68</v>
      </c>
      <c r="M4">
        <v>49.68</v>
      </c>
      <c r="N4" t="s">
        <v>215</v>
      </c>
      <c r="O4" t="s">
        <v>6</v>
      </c>
      <c r="P4" t="s">
        <v>3</v>
      </c>
      <c r="Q4" t="s">
        <v>4</v>
      </c>
      <c r="R4" t="s">
        <v>7</v>
      </c>
      <c r="S4">
        <v>49.68</v>
      </c>
      <c r="T4">
        <v>49.68</v>
      </c>
      <c r="U4" t="s">
        <v>176</v>
      </c>
      <c r="V4" t="s">
        <v>8</v>
      </c>
      <c r="W4" t="s">
        <v>8</v>
      </c>
      <c r="X4" t="s">
        <v>9</v>
      </c>
      <c r="Y4">
        <v>636</v>
      </c>
      <c r="Z4" t="s">
        <v>14</v>
      </c>
      <c r="AA4" s="3">
        <v>0.37</v>
      </c>
      <c r="AB4">
        <v>0.18</v>
      </c>
      <c r="AE4" t="s">
        <v>9</v>
      </c>
      <c r="AF4">
        <v>636</v>
      </c>
      <c r="AG4" t="s">
        <v>14</v>
      </c>
      <c r="AH4">
        <v>0.19</v>
      </c>
      <c r="AI4">
        <v>0.22</v>
      </c>
      <c r="AL4">
        <v>0</v>
      </c>
      <c r="AM4">
        <v>1</v>
      </c>
      <c r="AN4">
        <v>1</v>
      </c>
      <c r="AO4">
        <v>0</v>
      </c>
      <c r="AP4">
        <v>0.5</v>
      </c>
      <c r="AQ4">
        <v>0.5</v>
      </c>
      <c r="AR4">
        <v>1</v>
      </c>
      <c r="AS4">
        <v>0</v>
      </c>
      <c r="AT4">
        <v>0</v>
      </c>
      <c r="AU4">
        <v>0</v>
      </c>
      <c r="AV4">
        <f t="shared" si="0"/>
        <v>4</v>
      </c>
    </row>
    <row r="5" spans="1:48" x14ac:dyDescent="0.2">
      <c r="A5" t="s">
        <v>0</v>
      </c>
      <c r="B5">
        <v>2020</v>
      </c>
      <c r="C5" t="s">
        <v>231</v>
      </c>
      <c r="D5" t="s">
        <v>314</v>
      </c>
      <c r="E5" t="s">
        <v>1</v>
      </c>
      <c r="F5">
        <v>62.4</v>
      </c>
      <c r="G5" t="s">
        <v>242</v>
      </c>
      <c r="H5" t="s">
        <v>2</v>
      </c>
      <c r="I5" t="s">
        <v>3</v>
      </c>
      <c r="J5" t="s">
        <v>4</v>
      </c>
      <c r="K5" t="s">
        <v>5</v>
      </c>
      <c r="L5">
        <v>49.68</v>
      </c>
      <c r="M5">
        <v>49.68</v>
      </c>
      <c r="N5" t="s">
        <v>215</v>
      </c>
      <c r="O5" t="s">
        <v>15</v>
      </c>
      <c r="P5" t="s">
        <v>3</v>
      </c>
      <c r="Q5" t="s">
        <v>4</v>
      </c>
      <c r="R5" t="s">
        <v>16</v>
      </c>
      <c r="S5">
        <v>49.68</v>
      </c>
      <c r="T5">
        <v>49.68</v>
      </c>
      <c r="U5" t="s">
        <v>176</v>
      </c>
      <c r="V5" t="s">
        <v>8</v>
      </c>
      <c r="W5" t="s">
        <v>8</v>
      </c>
      <c r="X5" t="s">
        <v>9</v>
      </c>
      <c r="Y5">
        <v>636</v>
      </c>
      <c r="Z5" t="s">
        <v>17</v>
      </c>
      <c r="AA5" s="3">
        <v>0.38</v>
      </c>
      <c r="AB5">
        <v>0.1</v>
      </c>
      <c r="AE5" t="s">
        <v>9</v>
      </c>
      <c r="AF5">
        <v>636</v>
      </c>
      <c r="AG5" t="s">
        <v>17</v>
      </c>
      <c r="AH5">
        <v>0.51</v>
      </c>
      <c r="AI5">
        <v>0.14000000000000001</v>
      </c>
      <c r="AL5">
        <v>0</v>
      </c>
      <c r="AM5">
        <v>1</v>
      </c>
      <c r="AN5">
        <v>1</v>
      </c>
      <c r="AO5">
        <v>0</v>
      </c>
      <c r="AP5">
        <v>0.5</v>
      </c>
      <c r="AQ5">
        <v>0.5</v>
      </c>
      <c r="AR5">
        <v>1</v>
      </c>
      <c r="AS5">
        <v>0</v>
      </c>
      <c r="AT5">
        <v>0</v>
      </c>
      <c r="AU5">
        <v>0</v>
      </c>
      <c r="AV5">
        <f t="shared" si="0"/>
        <v>4</v>
      </c>
    </row>
    <row r="6" spans="1:48" x14ac:dyDescent="0.2">
      <c r="A6" t="s">
        <v>0</v>
      </c>
      <c r="B6">
        <v>2020</v>
      </c>
      <c r="C6" t="s">
        <v>231</v>
      </c>
      <c r="D6" t="s">
        <v>314</v>
      </c>
      <c r="E6" t="s">
        <v>1</v>
      </c>
      <c r="F6">
        <v>62.4</v>
      </c>
      <c r="G6" t="s">
        <v>242</v>
      </c>
      <c r="H6" t="s">
        <v>11</v>
      </c>
      <c r="I6" t="s">
        <v>3</v>
      </c>
      <c r="J6" t="s">
        <v>4</v>
      </c>
      <c r="K6" t="s">
        <v>5</v>
      </c>
      <c r="L6">
        <v>49.68</v>
      </c>
      <c r="M6">
        <v>49.68</v>
      </c>
      <c r="N6" t="s">
        <v>215</v>
      </c>
      <c r="O6" t="s">
        <v>15</v>
      </c>
      <c r="P6" t="s">
        <v>3</v>
      </c>
      <c r="Q6" t="s">
        <v>4</v>
      </c>
      <c r="R6" t="s">
        <v>16</v>
      </c>
      <c r="S6">
        <v>49.68</v>
      </c>
      <c r="T6">
        <v>49.68</v>
      </c>
      <c r="U6" t="s">
        <v>176</v>
      </c>
      <c r="V6" t="s">
        <v>8</v>
      </c>
      <c r="W6" t="s">
        <v>8</v>
      </c>
      <c r="X6" t="s">
        <v>9</v>
      </c>
      <c r="Y6">
        <v>636</v>
      </c>
      <c r="Z6" t="s">
        <v>17</v>
      </c>
      <c r="AA6" s="3">
        <v>0.41</v>
      </c>
      <c r="AB6">
        <v>0.2</v>
      </c>
      <c r="AE6" t="s">
        <v>9</v>
      </c>
      <c r="AF6">
        <v>636</v>
      </c>
      <c r="AG6" t="s">
        <v>17</v>
      </c>
      <c r="AH6">
        <v>0.23</v>
      </c>
      <c r="AI6">
        <v>0.25</v>
      </c>
      <c r="AL6">
        <v>0</v>
      </c>
      <c r="AM6">
        <v>1</v>
      </c>
      <c r="AN6">
        <v>1</v>
      </c>
      <c r="AO6">
        <v>0</v>
      </c>
      <c r="AP6">
        <v>0.5</v>
      </c>
      <c r="AQ6">
        <v>0.5</v>
      </c>
      <c r="AR6">
        <v>1</v>
      </c>
      <c r="AS6">
        <v>0</v>
      </c>
      <c r="AT6">
        <v>0</v>
      </c>
      <c r="AU6">
        <v>0</v>
      </c>
      <c r="AV6">
        <f t="shared" si="0"/>
        <v>4</v>
      </c>
    </row>
    <row r="7" spans="1:48" x14ac:dyDescent="0.2">
      <c r="A7" t="s">
        <v>0</v>
      </c>
      <c r="B7">
        <v>2020</v>
      </c>
      <c r="C7" t="s">
        <v>231</v>
      </c>
      <c r="D7" t="s">
        <v>314</v>
      </c>
      <c r="E7" t="s">
        <v>1</v>
      </c>
      <c r="F7">
        <v>62.4</v>
      </c>
      <c r="G7" t="s">
        <v>242</v>
      </c>
      <c r="H7" t="s">
        <v>13</v>
      </c>
      <c r="I7" t="s">
        <v>3</v>
      </c>
      <c r="J7" t="s">
        <v>4</v>
      </c>
      <c r="K7" t="s">
        <v>5</v>
      </c>
      <c r="L7">
        <v>49.68</v>
      </c>
      <c r="M7">
        <v>49.68</v>
      </c>
      <c r="N7" t="s">
        <v>215</v>
      </c>
      <c r="O7" t="s">
        <v>15</v>
      </c>
      <c r="P7" t="s">
        <v>3</v>
      </c>
      <c r="Q7" t="s">
        <v>4</v>
      </c>
      <c r="R7" t="s">
        <v>16</v>
      </c>
      <c r="S7">
        <v>49.68</v>
      </c>
      <c r="T7">
        <v>49.68</v>
      </c>
      <c r="U7" t="s">
        <v>176</v>
      </c>
      <c r="V7" t="s">
        <v>8</v>
      </c>
      <c r="W7" t="s">
        <v>8</v>
      </c>
      <c r="X7" t="s">
        <v>9</v>
      </c>
      <c r="Y7">
        <v>636</v>
      </c>
      <c r="Z7" t="s">
        <v>17</v>
      </c>
      <c r="AA7" s="3">
        <v>0.3</v>
      </c>
      <c r="AB7">
        <v>0.13</v>
      </c>
      <c r="AE7" t="s">
        <v>9</v>
      </c>
      <c r="AF7">
        <v>636</v>
      </c>
      <c r="AG7" t="s">
        <v>17</v>
      </c>
      <c r="AH7">
        <v>0.21</v>
      </c>
      <c r="AI7">
        <v>0.16</v>
      </c>
      <c r="AL7">
        <v>0</v>
      </c>
      <c r="AM7">
        <v>1</v>
      </c>
      <c r="AN7">
        <v>1</v>
      </c>
      <c r="AO7">
        <v>0</v>
      </c>
      <c r="AP7">
        <v>0.5</v>
      </c>
      <c r="AQ7">
        <v>0.5</v>
      </c>
      <c r="AR7">
        <v>1</v>
      </c>
      <c r="AS7">
        <v>0</v>
      </c>
      <c r="AT7">
        <v>0</v>
      </c>
      <c r="AU7">
        <v>0</v>
      </c>
      <c r="AV7">
        <f t="shared" si="0"/>
        <v>4</v>
      </c>
    </row>
    <row r="8" spans="1:48" x14ac:dyDescent="0.2">
      <c r="A8" t="s">
        <v>18</v>
      </c>
      <c r="B8">
        <v>2019</v>
      </c>
      <c r="C8" t="s">
        <v>225</v>
      </c>
      <c r="D8" t="s">
        <v>315</v>
      </c>
      <c r="E8" t="s">
        <v>19</v>
      </c>
      <c r="F8">
        <v>64.66</v>
      </c>
      <c r="G8" t="s">
        <v>242</v>
      </c>
      <c r="H8" t="s">
        <v>20</v>
      </c>
      <c r="I8" t="s">
        <v>3</v>
      </c>
      <c r="J8" t="s">
        <v>4</v>
      </c>
      <c r="K8" t="s">
        <v>21</v>
      </c>
      <c r="L8">
        <v>18.22</v>
      </c>
      <c r="M8">
        <v>18.22</v>
      </c>
      <c r="N8" t="s">
        <v>215</v>
      </c>
      <c r="O8" t="s">
        <v>22</v>
      </c>
      <c r="P8" t="s">
        <v>3</v>
      </c>
      <c r="Q8" t="s">
        <v>4</v>
      </c>
      <c r="R8" t="s">
        <v>7</v>
      </c>
      <c r="S8">
        <v>18.22</v>
      </c>
      <c r="T8">
        <v>18.22</v>
      </c>
      <c r="U8" t="s">
        <v>23</v>
      </c>
      <c r="V8" t="s">
        <v>8</v>
      </c>
      <c r="W8" t="s">
        <v>8</v>
      </c>
      <c r="X8" t="s">
        <v>9</v>
      </c>
      <c r="Y8">
        <v>266</v>
      </c>
      <c r="Z8" t="s">
        <v>24</v>
      </c>
      <c r="AA8" s="3">
        <v>43.13</v>
      </c>
      <c r="AB8">
        <v>6.27</v>
      </c>
      <c r="AE8" t="s">
        <v>9</v>
      </c>
      <c r="AF8">
        <v>266</v>
      </c>
      <c r="AG8" t="s">
        <v>25</v>
      </c>
      <c r="AH8">
        <v>29.22</v>
      </c>
      <c r="AI8">
        <v>12.24</v>
      </c>
      <c r="AL8">
        <v>0.5</v>
      </c>
      <c r="AM8">
        <v>1</v>
      </c>
      <c r="AN8">
        <v>1</v>
      </c>
      <c r="AO8">
        <v>0</v>
      </c>
      <c r="AP8">
        <v>0.5</v>
      </c>
      <c r="AQ8">
        <v>1</v>
      </c>
      <c r="AR8">
        <v>1</v>
      </c>
      <c r="AS8">
        <v>0</v>
      </c>
      <c r="AT8">
        <v>0</v>
      </c>
      <c r="AU8">
        <v>1</v>
      </c>
      <c r="AV8">
        <f t="shared" si="0"/>
        <v>6</v>
      </c>
    </row>
    <row r="9" spans="1:48" x14ac:dyDescent="0.2">
      <c r="A9" t="s">
        <v>18</v>
      </c>
      <c r="B9">
        <v>2019</v>
      </c>
      <c r="C9" t="s">
        <v>225</v>
      </c>
      <c r="D9" t="s">
        <v>315</v>
      </c>
      <c r="E9" t="s">
        <v>19</v>
      </c>
      <c r="F9">
        <v>64.66</v>
      </c>
      <c r="G9" t="s">
        <v>242</v>
      </c>
      <c r="H9" t="s">
        <v>20</v>
      </c>
      <c r="I9" t="s">
        <v>3</v>
      </c>
      <c r="J9" t="s">
        <v>4</v>
      </c>
      <c r="K9" t="s">
        <v>21</v>
      </c>
      <c r="L9">
        <v>18.22</v>
      </c>
      <c r="M9">
        <v>18.22</v>
      </c>
      <c r="N9" t="s">
        <v>215</v>
      </c>
      <c r="O9" t="s">
        <v>26</v>
      </c>
      <c r="P9" t="s">
        <v>3</v>
      </c>
      <c r="Q9" t="s">
        <v>4</v>
      </c>
      <c r="R9" t="s">
        <v>7</v>
      </c>
      <c r="S9">
        <v>18.22</v>
      </c>
      <c r="T9">
        <v>18.22</v>
      </c>
      <c r="U9" t="s">
        <v>23</v>
      </c>
      <c r="V9" t="s">
        <v>8</v>
      </c>
      <c r="W9" t="s">
        <v>8</v>
      </c>
      <c r="X9" t="s">
        <v>9</v>
      </c>
      <c r="Y9">
        <v>266</v>
      </c>
      <c r="Z9" t="s">
        <v>24</v>
      </c>
      <c r="AA9" s="3">
        <v>0.62</v>
      </c>
      <c r="AB9">
        <v>0.08</v>
      </c>
      <c r="AE9" t="s">
        <v>9</v>
      </c>
      <c r="AF9">
        <v>266</v>
      </c>
      <c r="AG9" t="s">
        <v>25</v>
      </c>
      <c r="AH9">
        <v>0.35</v>
      </c>
      <c r="AI9">
        <v>0.16</v>
      </c>
      <c r="AL9">
        <v>0.5</v>
      </c>
      <c r="AM9">
        <v>1</v>
      </c>
      <c r="AN9">
        <v>1</v>
      </c>
      <c r="AO9">
        <v>0</v>
      </c>
      <c r="AP9">
        <v>0.5</v>
      </c>
      <c r="AQ9">
        <v>1</v>
      </c>
      <c r="AR9">
        <v>1</v>
      </c>
      <c r="AS9">
        <v>0</v>
      </c>
      <c r="AT9">
        <v>0</v>
      </c>
      <c r="AU9">
        <v>1</v>
      </c>
      <c r="AV9">
        <f t="shared" si="0"/>
        <v>6</v>
      </c>
    </row>
    <row r="10" spans="1:48" x14ac:dyDescent="0.2">
      <c r="A10" t="s">
        <v>18</v>
      </c>
      <c r="B10">
        <v>2019</v>
      </c>
      <c r="C10" t="s">
        <v>225</v>
      </c>
      <c r="D10" t="s">
        <v>315</v>
      </c>
      <c r="E10" t="s">
        <v>19</v>
      </c>
      <c r="F10">
        <v>64.66</v>
      </c>
      <c r="G10" t="s">
        <v>242</v>
      </c>
      <c r="H10" t="s">
        <v>20</v>
      </c>
      <c r="I10" t="s">
        <v>3</v>
      </c>
      <c r="J10" t="s">
        <v>4</v>
      </c>
      <c r="K10" t="s">
        <v>21</v>
      </c>
      <c r="L10">
        <v>18.22</v>
      </c>
      <c r="M10">
        <v>18.22</v>
      </c>
      <c r="N10" t="s">
        <v>215</v>
      </c>
      <c r="O10" t="s">
        <v>15</v>
      </c>
      <c r="P10" t="s">
        <v>3</v>
      </c>
      <c r="Q10" t="s">
        <v>4</v>
      </c>
      <c r="R10" t="s">
        <v>7</v>
      </c>
      <c r="S10">
        <v>18.22</v>
      </c>
      <c r="T10">
        <v>18.22</v>
      </c>
      <c r="U10" t="s">
        <v>23</v>
      </c>
      <c r="V10" t="s">
        <v>8</v>
      </c>
      <c r="W10" t="s">
        <v>8</v>
      </c>
      <c r="X10" t="s">
        <v>9</v>
      </c>
      <c r="Y10">
        <v>266</v>
      </c>
      <c r="Z10" t="s">
        <v>24</v>
      </c>
      <c r="AA10" s="3">
        <v>0.56000000000000005</v>
      </c>
      <c r="AB10">
        <v>0.1</v>
      </c>
      <c r="AE10" t="s">
        <v>9</v>
      </c>
      <c r="AF10">
        <v>266</v>
      </c>
      <c r="AG10" t="s">
        <v>25</v>
      </c>
      <c r="AH10">
        <v>0.65</v>
      </c>
      <c r="AI10">
        <v>0.21</v>
      </c>
      <c r="AL10">
        <v>0.5</v>
      </c>
      <c r="AM10">
        <v>1</v>
      </c>
      <c r="AN10">
        <v>1</v>
      </c>
      <c r="AO10">
        <v>0</v>
      </c>
      <c r="AP10">
        <v>0.5</v>
      </c>
      <c r="AQ10">
        <v>1</v>
      </c>
      <c r="AR10">
        <v>1</v>
      </c>
      <c r="AS10">
        <v>0</v>
      </c>
      <c r="AT10">
        <v>0</v>
      </c>
      <c r="AU10">
        <v>1</v>
      </c>
      <c r="AV10">
        <f t="shared" si="0"/>
        <v>6</v>
      </c>
    </row>
    <row r="11" spans="1:48" x14ac:dyDescent="0.2">
      <c r="A11" t="s">
        <v>18</v>
      </c>
      <c r="B11">
        <v>2019</v>
      </c>
      <c r="C11" t="s">
        <v>225</v>
      </c>
      <c r="D11" t="s">
        <v>315</v>
      </c>
      <c r="E11" t="s">
        <v>19</v>
      </c>
      <c r="F11">
        <v>64.66</v>
      </c>
      <c r="G11" t="s">
        <v>242</v>
      </c>
      <c r="H11" t="s">
        <v>20</v>
      </c>
      <c r="I11" t="s">
        <v>3</v>
      </c>
      <c r="J11" t="s">
        <v>4</v>
      </c>
      <c r="K11" t="s">
        <v>21</v>
      </c>
      <c r="L11">
        <v>18.22</v>
      </c>
      <c r="M11">
        <v>18.22</v>
      </c>
      <c r="N11" t="s">
        <v>215</v>
      </c>
      <c r="O11" t="s">
        <v>6</v>
      </c>
      <c r="P11" t="s">
        <v>3</v>
      </c>
      <c r="Q11" t="s">
        <v>4</v>
      </c>
      <c r="R11" t="s">
        <v>7</v>
      </c>
      <c r="S11">
        <v>18.22</v>
      </c>
      <c r="T11">
        <v>18.22</v>
      </c>
      <c r="U11" t="s">
        <v>23</v>
      </c>
      <c r="V11" t="s">
        <v>8</v>
      </c>
      <c r="W11" t="s">
        <v>8</v>
      </c>
      <c r="X11" t="s">
        <v>9</v>
      </c>
      <c r="Y11">
        <v>266</v>
      </c>
      <c r="Z11" t="s">
        <v>24</v>
      </c>
      <c r="AA11" s="3">
        <v>0.62</v>
      </c>
      <c r="AB11">
        <v>0.1</v>
      </c>
      <c r="AE11" t="s">
        <v>9</v>
      </c>
      <c r="AF11">
        <v>266</v>
      </c>
      <c r="AG11" t="s">
        <v>25</v>
      </c>
      <c r="AH11">
        <v>0.37</v>
      </c>
      <c r="AI11">
        <v>0.18</v>
      </c>
      <c r="AL11">
        <v>0.5</v>
      </c>
      <c r="AM11">
        <v>1</v>
      </c>
      <c r="AN11">
        <v>1</v>
      </c>
      <c r="AO11">
        <v>0</v>
      </c>
      <c r="AP11">
        <v>0.5</v>
      </c>
      <c r="AQ11">
        <v>1</v>
      </c>
      <c r="AR11">
        <v>1</v>
      </c>
      <c r="AS11">
        <v>0</v>
      </c>
      <c r="AT11">
        <v>0</v>
      </c>
      <c r="AU11">
        <v>1</v>
      </c>
      <c r="AV11">
        <f t="shared" si="0"/>
        <v>6</v>
      </c>
    </row>
    <row r="12" spans="1:48" x14ac:dyDescent="0.2">
      <c r="A12" t="s">
        <v>27</v>
      </c>
      <c r="B12">
        <v>2019</v>
      </c>
      <c r="C12" t="s">
        <v>217</v>
      </c>
      <c r="D12" t="s">
        <v>316</v>
      </c>
      <c r="E12" t="s">
        <v>28</v>
      </c>
      <c r="F12">
        <v>51</v>
      </c>
      <c r="G12" t="s">
        <v>243</v>
      </c>
      <c r="H12" t="s">
        <v>29</v>
      </c>
      <c r="I12" t="s">
        <v>30</v>
      </c>
      <c r="J12" t="s">
        <v>4</v>
      </c>
      <c r="K12" s="2" t="s">
        <v>203</v>
      </c>
      <c r="L12">
        <v>18</v>
      </c>
      <c r="M12">
        <v>18</v>
      </c>
      <c r="N12" t="s">
        <v>215</v>
      </c>
      <c r="O12" t="s">
        <v>31</v>
      </c>
      <c r="P12" t="s">
        <v>30</v>
      </c>
      <c r="Q12" t="s">
        <v>4</v>
      </c>
      <c r="R12" t="s">
        <v>32</v>
      </c>
      <c r="S12">
        <v>18</v>
      </c>
      <c r="T12">
        <v>18</v>
      </c>
      <c r="U12" t="s">
        <v>23</v>
      </c>
      <c r="V12" t="s">
        <v>102</v>
      </c>
      <c r="W12" t="s">
        <v>33</v>
      </c>
      <c r="X12" t="s">
        <v>34</v>
      </c>
      <c r="Y12">
        <v>2055</v>
      </c>
      <c r="Z12" t="s">
        <v>25</v>
      </c>
      <c r="AA12" s="3">
        <v>2.4</v>
      </c>
      <c r="AB12">
        <v>6.6650503E-2</v>
      </c>
      <c r="AC12">
        <v>2.11</v>
      </c>
      <c r="AD12">
        <v>2.74</v>
      </c>
      <c r="AE12" t="s">
        <v>34</v>
      </c>
      <c r="AF12">
        <v>1100</v>
      </c>
      <c r="AG12" t="s">
        <v>35</v>
      </c>
      <c r="AH12">
        <v>1.45</v>
      </c>
      <c r="AI12">
        <v>0.14076353599999999</v>
      </c>
      <c r="AJ12">
        <v>1.1000000000000001</v>
      </c>
      <c r="AK12">
        <v>1.91</v>
      </c>
      <c r="AL12">
        <v>1</v>
      </c>
      <c r="AM12">
        <v>1</v>
      </c>
      <c r="AN12">
        <v>1</v>
      </c>
      <c r="AO12">
        <v>0</v>
      </c>
      <c r="AP12">
        <v>1</v>
      </c>
      <c r="AQ12">
        <v>1</v>
      </c>
      <c r="AR12">
        <v>0</v>
      </c>
      <c r="AS12">
        <v>0</v>
      </c>
      <c r="AT12">
        <v>0</v>
      </c>
      <c r="AU12">
        <v>1</v>
      </c>
      <c r="AV12">
        <f t="shared" si="0"/>
        <v>6</v>
      </c>
    </row>
    <row r="13" spans="1:48" x14ac:dyDescent="0.2">
      <c r="A13" t="s">
        <v>27</v>
      </c>
      <c r="B13">
        <v>2019</v>
      </c>
      <c r="C13" t="s">
        <v>218</v>
      </c>
      <c r="D13" t="s">
        <v>316</v>
      </c>
      <c r="E13" t="s">
        <v>28</v>
      </c>
      <c r="F13">
        <v>51</v>
      </c>
      <c r="G13" t="s">
        <v>243</v>
      </c>
      <c r="H13" t="s">
        <v>29</v>
      </c>
      <c r="I13" t="s">
        <v>30</v>
      </c>
      <c r="J13" t="s">
        <v>4</v>
      </c>
      <c r="K13" s="2" t="s">
        <v>203</v>
      </c>
      <c r="L13">
        <v>18</v>
      </c>
      <c r="M13">
        <v>18</v>
      </c>
      <c r="N13" t="s">
        <v>215</v>
      </c>
      <c r="O13" t="s">
        <v>36</v>
      </c>
      <c r="P13" t="s">
        <v>30</v>
      </c>
      <c r="Q13" t="s">
        <v>4</v>
      </c>
      <c r="R13" t="s">
        <v>32</v>
      </c>
      <c r="S13">
        <v>18</v>
      </c>
      <c r="T13">
        <v>18</v>
      </c>
      <c r="U13" t="s">
        <v>23</v>
      </c>
      <c r="V13" t="s">
        <v>102</v>
      </c>
      <c r="W13" t="s">
        <v>33</v>
      </c>
      <c r="X13" t="s">
        <v>34</v>
      </c>
      <c r="Y13">
        <v>2055</v>
      </c>
      <c r="Z13" t="s">
        <v>25</v>
      </c>
      <c r="AA13" s="3">
        <v>2.38</v>
      </c>
      <c r="AB13">
        <v>6.3164247000000007E-2</v>
      </c>
      <c r="AC13">
        <v>2.1</v>
      </c>
      <c r="AD13">
        <v>2.69</v>
      </c>
      <c r="AE13" t="s">
        <v>34</v>
      </c>
      <c r="AF13">
        <v>1100</v>
      </c>
      <c r="AG13" t="s">
        <v>35</v>
      </c>
      <c r="AH13" s="3">
        <v>1.5</v>
      </c>
      <c r="AI13">
        <v>0.12285428700000001</v>
      </c>
      <c r="AJ13">
        <v>1.18</v>
      </c>
      <c r="AK13">
        <v>1.91</v>
      </c>
      <c r="AL13">
        <v>1</v>
      </c>
      <c r="AM13">
        <v>1</v>
      </c>
      <c r="AN13">
        <v>1</v>
      </c>
      <c r="AO13">
        <v>1</v>
      </c>
      <c r="AP13">
        <v>1</v>
      </c>
      <c r="AQ13">
        <v>1</v>
      </c>
      <c r="AR13">
        <v>0</v>
      </c>
      <c r="AS13">
        <v>0</v>
      </c>
      <c r="AT13">
        <v>0</v>
      </c>
      <c r="AU13">
        <v>1</v>
      </c>
      <c r="AV13">
        <f t="shared" si="0"/>
        <v>7</v>
      </c>
    </row>
    <row r="14" spans="1:48" x14ac:dyDescent="0.2">
      <c r="A14" t="s">
        <v>27</v>
      </c>
      <c r="B14">
        <v>2019</v>
      </c>
      <c r="C14" t="s">
        <v>218</v>
      </c>
      <c r="D14" t="s">
        <v>316</v>
      </c>
      <c r="E14" t="s">
        <v>28</v>
      </c>
      <c r="F14">
        <v>51</v>
      </c>
      <c r="G14" t="s">
        <v>243</v>
      </c>
      <c r="H14" t="s">
        <v>29</v>
      </c>
      <c r="I14" t="s">
        <v>30</v>
      </c>
      <c r="J14" t="s">
        <v>4</v>
      </c>
      <c r="K14" s="2" t="s">
        <v>203</v>
      </c>
      <c r="L14">
        <v>18</v>
      </c>
      <c r="M14">
        <v>18</v>
      </c>
      <c r="N14" t="s">
        <v>215</v>
      </c>
      <c r="O14" t="s">
        <v>37</v>
      </c>
      <c r="P14" t="s">
        <v>30</v>
      </c>
      <c r="Q14" t="s">
        <v>4</v>
      </c>
      <c r="R14" t="s">
        <v>32</v>
      </c>
      <c r="S14">
        <v>18</v>
      </c>
      <c r="T14">
        <v>18</v>
      </c>
      <c r="U14" t="s">
        <v>23</v>
      </c>
      <c r="V14" t="s">
        <v>102</v>
      </c>
      <c r="W14" t="s">
        <v>33</v>
      </c>
      <c r="X14" t="s">
        <v>34</v>
      </c>
      <c r="Y14">
        <v>2055</v>
      </c>
      <c r="Z14" t="s">
        <v>25</v>
      </c>
      <c r="AA14" s="3">
        <v>3.14</v>
      </c>
      <c r="AB14">
        <v>0.108079355</v>
      </c>
      <c r="AC14">
        <v>2.54</v>
      </c>
      <c r="AD14">
        <v>3.88</v>
      </c>
      <c r="AE14" t="s">
        <v>34</v>
      </c>
      <c r="AF14">
        <v>1100</v>
      </c>
      <c r="AG14" t="s">
        <v>35</v>
      </c>
      <c r="AH14">
        <v>1.28</v>
      </c>
      <c r="AI14">
        <v>0.221792455</v>
      </c>
      <c r="AJ14">
        <v>0.83</v>
      </c>
      <c r="AK14">
        <v>1.98</v>
      </c>
      <c r="AL14">
        <v>1</v>
      </c>
      <c r="AM14">
        <v>1</v>
      </c>
      <c r="AN14">
        <v>1</v>
      </c>
      <c r="AO14">
        <v>1</v>
      </c>
      <c r="AP14">
        <v>1</v>
      </c>
      <c r="AQ14">
        <v>1</v>
      </c>
      <c r="AR14">
        <v>0</v>
      </c>
      <c r="AS14">
        <v>0</v>
      </c>
      <c r="AT14">
        <v>0</v>
      </c>
      <c r="AU14">
        <v>1</v>
      </c>
      <c r="AV14">
        <f t="shared" si="0"/>
        <v>7</v>
      </c>
    </row>
    <row r="15" spans="1:48" x14ac:dyDescent="0.2">
      <c r="A15" t="s">
        <v>38</v>
      </c>
      <c r="B15">
        <v>2018</v>
      </c>
      <c r="C15" t="s">
        <v>218</v>
      </c>
      <c r="D15" t="s">
        <v>316</v>
      </c>
      <c r="E15" t="s">
        <v>28</v>
      </c>
      <c r="F15">
        <v>51</v>
      </c>
      <c r="G15" t="s">
        <v>243</v>
      </c>
      <c r="H15" t="s">
        <v>29</v>
      </c>
      <c r="I15" t="s">
        <v>30</v>
      </c>
      <c r="J15" t="s">
        <v>39</v>
      </c>
      <c r="K15" t="s">
        <v>40</v>
      </c>
      <c r="L15" t="s">
        <v>41</v>
      </c>
      <c r="M15">
        <v>8.5</v>
      </c>
      <c r="N15" t="s">
        <v>216</v>
      </c>
      <c r="O15" t="s">
        <v>42</v>
      </c>
      <c r="P15" t="s">
        <v>30</v>
      </c>
      <c r="Q15" t="s">
        <v>43</v>
      </c>
      <c r="R15" s="2" t="s">
        <v>205</v>
      </c>
      <c r="S15" t="s">
        <v>41</v>
      </c>
      <c r="T15">
        <f>AVERAGE(5,7,10,12)</f>
        <v>8.5</v>
      </c>
      <c r="U15" t="s">
        <v>23</v>
      </c>
      <c r="V15" t="s">
        <v>8</v>
      </c>
      <c r="W15" t="s">
        <v>8</v>
      </c>
      <c r="X15" t="s">
        <v>310</v>
      </c>
      <c r="Z15"/>
      <c r="AA15" s="3"/>
      <c r="AE15" t="s">
        <v>44</v>
      </c>
      <c r="AF15">
        <v>1100</v>
      </c>
      <c r="AH15">
        <v>7.0000000000000007E-2</v>
      </c>
      <c r="AI15">
        <v>3.0030709999999999E-2</v>
      </c>
      <c r="AL15">
        <v>1</v>
      </c>
      <c r="AM15">
        <v>1</v>
      </c>
      <c r="AN15">
        <v>1</v>
      </c>
      <c r="AO15">
        <v>0</v>
      </c>
      <c r="AP15">
        <v>0.5</v>
      </c>
      <c r="AQ15">
        <v>1</v>
      </c>
      <c r="AR15">
        <v>1</v>
      </c>
      <c r="AS15" s="5">
        <v>1</v>
      </c>
      <c r="AT15">
        <v>0</v>
      </c>
      <c r="AU15">
        <v>1</v>
      </c>
      <c r="AV15">
        <f t="shared" si="0"/>
        <v>7.5</v>
      </c>
    </row>
    <row r="16" spans="1:48" x14ac:dyDescent="0.2">
      <c r="A16" t="s">
        <v>38</v>
      </c>
      <c r="B16">
        <v>2018</v>
      </c>
      <c r="C16" t="s">
        <v>218</v>
      </c>
      <c r="D16" t="s">
        <v>316</v>
      </c>
      <c r="E16" t="s">
        <v>28</v>
      </c>
      <c r="F16">
        <v>51</v>
      </c>
      <c r="G16" t="s">
        <v>243</v>
      </c>
      <c r="H16" t="s">
        <v>29</v>
      </c>
      <c r="I16" t="s">
        <v>30</v>
      </c>
      <c r="J16" t="s">
        <v>4</v>
      </c>
      <c r="K16" s="2" t="s">
        <v>203</v>
      </c>
      <c r="L16">
        <v>18</v>
      </c>
      <c r="M16">
        <v>18</v>
      </c>
      <c r="N16" t="s">
        <v>215</v>
      </c>
      <c r="O16" t="s">
        <v>42</v>
      </c>
      <c r="P16" t="s">
        <v>30</v>
      </c>
      <c r="Q16" t="s">
        <v>4</v>
      </c>
      <c r="R16" t="s">
        <v>45</v>
      </c>
      <c r="S16">
        <v>18</v>
      </c>
      <c r="T16">
        <v>18</v>
      </c>
      <c r="U16" t="s">
        <v>23</v>
      </c>
      <c r="V16" t="s">
        <v>8</v>
      </c>
      <c r="W16" t="s">
        <v>8</v>
      </c>
      <c r="X16" t="s">
        <v>310</v>
      </c>
      <c r="Z16"/>
      <c r="AA16" s="3"/>
      <c r="AE16" t="s">
        <v>44</v>
      </c>
      <c r="AF16">
        <v>1100</v>
      </c>
      <c r="AH16">
        <v>0.17</v>
      </c>
      <c r="AI16">
        <v>2.930642E-2</v>
      </c>
      <c r="AL16">
        <v>1</v>
      </c>
      <c r="AM16">
        <v>1</v>
      </c>
      <c r="AN16">
        <v>1</v>
      </c>
      <c r="AO16">
        <v>0</v>
      </c>
      <c r="AP16">
        <v>0.5</v>
      </c>
      <c r="AQ16">
        <v>1</v>
      </c>
      <c r="AR16">
        <v>1</v>
      </c>
      <c r="AS16" s="5">
        <v>0</v>
      </c>
      <c r="AT16">
        <v>0</v>
      </c>
      <c r="AU16">
        <v>1</v>
      </c>
      <c r="AV16">
        <f t="shared" si="0"/>
        <v>6.5</v>
      </c>
    </row>
    <row r="17" spans="1:48" x14ac:dyDescent="0.2">
      <c r="A17" t="s">
        <v>46</v>
      </c>
      <c r="B17">
        <v>2017</v>
      </c>
      <c r="C17" t="s">
        <v>219</v>
      </c>
      <c r="D17" t="s">
        <v>317</v>
      </c>
      <c r="E17" t="s">
        <v>47</v>
      </c>
      <c r="F17">
        <v>49.4</v>
      </c>
      <c r="G17" t="s">
        <v>242</v>
      </c>
      <c r="H17" t="s">
        <v>20</v>
      </c>
      <c r="I17" t="s">
        <v>30</v>
      </c>
      <c r="J17" t="s">
        <v>39</v>
      </c>
      <c r="K17" t="s">
        <v>48</v>
      </c>
      <c r="L17">
        <v>9</v>
      </c>
      <c r="M17">
        <v>9</v>
      </c>
      <c r="N17" t="s">
        <v>216</v>
      </c>
      <c r="O17" t="s">
        <v>42</v>
      </c>
      <c r="P17" t="s">
        <v>30</v>
      </c>
      <c r="Q17" t="s">
        <v>39</v>
      </c>
      <c r="R17" t="s">
        <v>66</v>
      </c>
      <c r="S17">
        <v>9</v>
      </c>
      <c r="T17">
        <v>9</v>
      </c>
      <c r="U17" t="s">
        <v>23</v>
      </c>
      <c r="V17" t="s">
        <v>33</v>
      </c>
      <c r="W17" t="s">
        <v>8</v>
      </c>
      <c r="X17" t="s">
        <v>50</v>
      </c>
      <c r="Y17">
        <v>8159</v>
      </c>
      <c r="Z17" t="s">
        <v>25</v>
      </c>
      <c r="AA17" s="3">
        <v>1.1000000000000001</v>
      </c>
      <c r="AB17">
        <v>9.6938776000000004E-2</v>
      </c>
      <c r="AC17">
        <v>0.91</v>
      </c>
      <c r="AD17">
        <v>1.29</v>
      </c>
      <c r="AE17" t="s">
        <v>50</v>
      </c>
      <c r="AF17">
        <v>3565</v>
      </c>
      <c r="AG17" t="s">
        <v>25</v>
      </c>
      <c r="AH17">
        <v>0.26</v>
      </c>
      <c r="AI17">
        <v>0.16581632700000001</v>
      </c>
      <c r="AJ17">
        <v>-0.06</v>
      </c>
      <c r="AK17">
        <v>0.59</v>
      </c>
      <c r="AL17">
        <v>1</v>
      </c>
      <c r="AM17">
        <v>1</v>
      </c>
      <c r="AN17">
        <v>1</v>
      </c>
      <c r="AO17">
        <v>0</v>
      </c>
      <c r="AP17">
        <v>0.5</v>
      </c>
      <c r="AQ17">
        <v>1</v>
      </c>
      <c r="AR17">
        <v>1</v>
      </c>
      <c r="AS17">
        <v>0</v>
      </c>
      <c r="AT17">
        <v>0</v>
      </c>
      <c r="AU17">
        <v>1</v>
      </c>
      <c r="AV17">
        <f t="shared" si="0"/>
        <v>6.5</v>
      </c>
    </row>
    <row r="18" spans="1:48" x14ac:dyDescent="0.2">
      <c r="A18" t="s">
        <v>46</v>
      </c>
      <c r="B18">
        <v>2017</v>
      </c>
      <c r="C18" t="s">
        <v>219</v>
      </c>
      <c r="D18" t="s">
        <v>317</v>
      </c>
      <c r="E18" t="s">
        <v>47</v>
      </c>
      <c r="F18">
        <v>49.4</v>
      </c>
      <c r="G18" t="s">
        <v>242</v>
      </c>
      <c r="H18" t="s">
        <v>20</v>
      </c>
      <c r="I18" t="s">
        <v>30</v>
      </c>
      <c r="J18" t="s">
        <v>39</v>
      </c>
      <c r="K18" t="s">
        <v>48</v>
      </c>
      <c r="L18">
        <v>9</v>
      </c>
      <c r="M18">
        <v>9</v>
      </c>
      <c r="N18" t="s">
        <v>216</v>
      </c>
      <c r="O18" t="s">
        <v>51</v>
      </c>
      <c r="P18" t="s">
        <v>30</v>
      </c>
      <c r="Q18" t="s">
        <v>39</v>
      </c>
      <c r="R18" t="s">
        <v>66</v>
      </c>
      <c r="S18">
        <v>9</v>
      </c>
      <c r="T18">
        <v>9</v>
      </c>
      <c r="U18" t="s">
        <v>23</v>
      </c>
      <c r="V18" t="s">
        <v>33</v>
      </c>
      <c r="W18" t="s">
        <v>8</v>
      </c>
      <c r="X18" t="s">
        <v>50</v>
      </c>
      <c r="Y18">
        <v>8172</v>
      </c>
      <c r="Z18" t="s">
        <v>25</v>
      </c>
      <c r="AA18" s="3">
        <v>1.05</v>
      </c>
      <c r="AB18">
        <v>0.10204081600000001</v>
      </c>
      <c r="AC18">
        <v>0.85</v>
      </c>
      <c r="AD18">
        <v>1.25</v>
      </c>
      <c r="AE18" t="s">
        <v>50</v>
      </c>
      <c r="AF18">
        <v>3571</v>
      </c>
      <c r="AG18" t="s">
        <v>25</v>
      </c>
      <c r="AH18">
        <v>0.5</v>
      </c>
      <c r="AI18">
        <v>0.153061224</v>
      </c>
      <c r="AJ18">
        <v>0.2</v>
      </c>
      <c r="AK18">
        <v>0.8</v>
      </c>
      <c r="AL18">
        <v>1</v>
      </c>
      <c r="AM18">
        <v>1</v>
      </c>
      <c r="AN18">
        <v>1</v>
      </c>
      <c r="AO18">
        <v>0</v>
      </c>
      <c r="AP18">
        <v>0.5</v>
      </c>
      <c r="AQ18">
        <v>1</v>
      </c>
      <c r="AR18">
        <v>1</v>
      </c>
      <c r="AS18">
        <v>0</v>
      </c>
      <c r="AT18">
        <v>0</v>
      </c>
      <c r="AU18">
        <v>1</v>
      </c>
      <c r="AV18">
        <f t="shared" si="0"/>
        <v>6.5</v>
      </c>
    </row>
    <row r="19" spans="1:48" x14ac:dyDescent="0.2">
      <c r="A19" t="s">
        <v>52</v>
      </c>
      <c r="B19">
        <v>2016</v>
      </c>
      <c r="C19" t="s">
        <v>226</v>
      </c>
      <c r="D19" t="s">
        <v>318</v>
      </c>
      <c r="E19" t="s">
        <v>47</v>
      </c>
      <c r="F19">
        <v>59.9</v>
      </c>
      <c r="G19" t="s">
        <v>242</v>
      </c>
      <c r="H19" t="s">
        <v>20</v>
      </c>
      <c r="I19" t="s">
        <v>3</v>
      </c>
      <c r="J19" t="s">
        <v>4</v>
      </c>
      <c r="K19" t="s">
        <v>21</v>
      </c>
      <c r="L19">
        <v>33.76</v>
      </c>
      <c r="M19">
        <v>33.76</v>
      </c>
      <c r="N19" t="s">
        <v>215</v>
      </c>
      <c r="O19" t="s">
        <v>42</v>
      </c>
      <c r="P19" t="s">
        <v>3</v>
      </c>
      <c r="Q19" t="s">
        <v>4</v>
      </c>
      <c r="R19" t="s">
        <v>53</v>
      </c>
      <c r="S19">
        <v>33.76</v>
      </c>
      <c r="T19">
        <v>33.76</v>
      </c>
      <c r="U19" t="s">
        <v>23</v>
      </c>
      <c r="V19" t="s">
        <v>33</v>
      </c>
      <c r="W19" t="s">
        <v>8</v>
      </c>
      <c r="X19" t="s">
        <v>50</v>
      </c>
      <c r="Y19">
        <v>17711</v>
      </c>
      <c r="Z19" t="s">
        <v>25</v>
      </c>
      <c r="AA19" s="3">
        <v>0.4</v>
      </c>
      <c r="AB19">
        <v>1.5306122E-2</v>
      </c>
      <c r="AC19">
        <v>0.37</v>
      </c>
      <c r="AD19">
        <v>0.43</v>
      </c>
      <c r="AE19" t="s">
        <v>50</v>
      </c>
      <c r="AF19">
        <v>1452</v>
      </c>
      <c r="AG19" t="s">
        <v>25</v>
      </c>
      <c r="AH19">
        <v>0.18</v>
      </c>
      <c r="AI19">
        <v>3.8265305999999999E-2</v>
      </c>
      <c r="AJ19">
        <v>0.1</v>
      </c>
      <c r="AK19">
        <v>0.25</v>
      </c>
      <c r="AL19">
        <v>1</v>
      </c>
      <c r="AM19">
        <v>1</v>
      </c>
      <c r="AN19">
        <v>1</v>
      </c>
      <c r="AO19">
        <v>0</v>
      </c>
      <c r="AP19">
        <v>0.5</v>
      </c>
      <c r="AQ19">
        <v>1</v>
      </c>
      <c r="AR19">
        <v>1</v>
      </c>
      <c r="AS19">
        <v>0</v>
      </c>
      <c r="AT19">
        <v>0</v>
      </c>
      <c r="AU19">
        <v>1</v>
      </c>
      <c r="AV19">
        <f t="shared" si="0"/>
        <v>6.5</v>
      </c>
    </row>
    <row r="20" spans="1:48" x14ac:dyDescent="0.2">
      <c r="A20" t="s">
        <v>52</v>
      </c>
      <c r="B20">
        <v>2016</v>
      </c>
      <c r="C20" t="s">
        <v>226</v>
      </c>
      <c r="D20" t="s">
        <v>318</v>
      </c>
      <c r="E20" t="s">
        <v>47</v>
      </c>
      <c r="F20">
        <v>59.9</v>
      </c>
      <c r="G20" t="s">
        <v>242</v>
      </c>
      <c r="H20" t="s">
        <v>54</v>
      </c>
      <c r="I20" t="s">
        <v>3</v>
      </c>
      <c r="J20" t="s">
        <v>4</v>
      </c>
      <c r="K20" t="s">
        <v>21</v>
      </c>
      <c r="L20">
        <v>33.76</v>
      </c>
      <c r="M20">
        <v>33.76</v>
      </c>
      <c r="N20" t="s">
        <v>215</v>
      </c>
      <c r="O20" t="s">
        <v>42</v>
      </c>
      <c r="P20" t="s">
        <v>3</v>
      </c>
      <c r="Q20" t="s">
        <v>4</v>
      </c>
      <c r="R20" t="s">
        <v>53</v>
      </c>
      <c r="S20">
        <v>33.76</v>
      </c>
      <c r="T20">
        <v>33.76</v>
      </c>
      <c r="U20" t="s">
        <v>23</v>
      </c>
      <c r="V20" t="s">
        <v>33</v>
      </c>
      <c r="W20" t="s">
        <v>8</v>
      </c>
      <c r="X20" t="s">
        <v>50</v>
      </c>
      <c r="Y20">
        <v>17711</v>
      </c>
      <c r="Z20" t="s">
        <v>25</v>
      </c>
      <c r="AA20" s="3">
        <v>0.41</v>
      </c>
      <c r="AB20">
        <v>1.7857142999999999E-2</v>
      </c>
      <c r="AC20">
        <v>0.37</v>
      </c>
      <c r="AD20">
        <v>0.44</v>
      </c>
      <c r="AE20" t="s">
        <v>50</v>
      </c>
      <c r="AF20">
        <v>1360</v>
      </c>
      <c r="AG20" t="s">
        <v>25</v>
      </c>
      <c r="AH20">
        <v>0.19</v>
      </c>
      <c r="AI20">
        <v>3.8265305999999999E-2</v>
      </c>
      <c r="AJ20">
        <v>0.12</v>
      </c>
      <c r="AK20">
        <v>0.27</v>
      </c>
      <c r="AL20">
        <v>1</v>
      </c>
      <c r="AM20">
        <v>1</v>
      </c>
      <c r="AN20">
        <v>1</v>
      </c>
      <c r="AO20">
        <v>0</v>
      </c>
      <c r="AP20">
        <v>0.5</v>
      </c>
      <c r="AQ20">
        <v>1</v>
      </c>
      <c r="AR20">
        <v>1</v>
      </c>
      <c r="AS20">
        <v>0</v>
      </c>
      <c r="AT20">
        <v>0</v>
      </c>
      <c r="AU20">
        <v>1</v>
      </c>
      <c r="AV20">
        <f t="shared" si="0"/>
        <v>6.5</v>
      </c>
    </row>
    <row r="21" spans="1:48" x14ac:dyDescent="0.2">
      <c r="A21" t="s">
        <v>52</v>
      </c>
      <c r="B21">
        <v>2016</v>
      </c>
      <c r="C21" t="s">
        <v>226</v>
      </c>
      <c r="D21" t="s">
        <v>318</v>
      </c>
      <c r="E21" t="s">
        <v>47</v>
      </c>
      <c r="F21">
        <v>59.9</v>
      </c>
      <c r="G21" t="s">
        <v>242</v>
      </c>
      <c r="H21" t="s">
        <v>55</v>
      </c>
      <c r="I21" t="s">
        <v>3</v>
      </c>
      <c r="J21" t="s">
        <v>4</v>
      </c>
      <c r="K21" t="s">
        <v>21</v>
      </c>
      <c r="L21">
        <v>33.76</v>
      </c>
      <c r="M21">
        <v>33.76</v>
      </c>
      <c r="N21" t="s">
        <v>215</v>
      </c>
      <c r="O21" t="s">
        <v>42</v>
      </c>
      <c r="P21" t="s">
        <v>3</v>
      </c>
      <c r="Q21" t="s">
        <v>4</v>
      </c>
      <c r="R21" t="s">
        <v>53</v>
      </c>
      <c r="S21">
        <v>33.76</v>
      </c>
      <c r="T21">
        <v>33.76</v>
      </c>
      <c r="U21" t="s">
        <v>23</v>
      </c>
      <c r="V21" t="s">
        <v>33</v>
      </c>
      <c r="W21" t="s">
        <v>8</v>
      </c>
      <c r="X21" t="s">
        <v>50</v>
      </c>
      <c r="Y21">
        <v>17711</v>
      </c>
      <c r="Z21" t="s">
        <v>25</v>
      </c>
      <c r="AA21" s="3">
        <v>0.66</v>
      </c>
      <c r="AB21">
        <v>5.6122448999999998E-2</v>
      </c>
      <c r="AC21">
        <v>0.55000000000000004</v>
      </c>
      <c r="AD21">
        <v>0.77</v>
      </c>
      <c r="AE21" t="s">
        <v>50</v>
      </c>
      <c r="AF21">
        <v>170</v>
      </c>
      <c r="AG21" t="s">
        <v>25</v>
      </c>
      <c r="AH21">
        <v>0.25</v>
      </c>
      <c r="AI21">
        <v>0.14795920000000001</v>
      </c>
      <c r="AJ21">
        <v>-0.04</v>
      </c>
      <c r="AK21">
        <v>0.54</v>
      </c>
      <c r="AL21">
        <v>1</v>
      </c>
      <c r="AM21">
        <v>1</v>
      </c>
      <c r="AN21">
        <v>1</v>
      </c>
      <c r="AO21">
        <v>0</v>
      </c>
      <c r="AP21">
        <v>0.5</v>
      </c>
      <c r="AQ21">
        <v>1</v>
      </c>
      <c r="AR21">
        <v>1</v>
      </c>
      <c r="AS21">
        <v>0</v>
      </c>
      <c r="AT21">
        <v>0</v>
      </c>
      <c r="AU21">
        <v>1</v>
      </c>
      <c r="AV21">
        <f t="shared" si="0"/>
        <v>6.5</v>
      </c>
    </row>
    <row r="22" spans="1:48" x14ac:dyDescent="0.2">
      <c r="A22" t="s">
        <v>52</v>
      </c>
      <c r="B22">
        <v>2016</v>
      </c>
      <c r="C22" t="s">
        <v>226</v>
      </c>
      <c r="D22" t="s">
        <v>318</v>
      </c>
      <c r="E22" t="s">
        <v>47</v>
      </c>
      <c r="F22">
        <v>59.9</v>
      </c>
      <c r="G22" t="s">
        <v>242</v>
      </c>
      <c r="H22" t="s">
        <v>11</v>
      </c>
      <c r="I22" t="s">
        <v>3</v>
      </c>
      <c r="J22" t="s">
        <v>4</v>
      </c>
      <c r="K22" t="s">
        <v>21</v>
      </c>
      <c r="L22">
        <v>33.76</v>
      </c>
      <c r="M22">
        <v>33.76</v>
      </c>
      <c r="N22" t="s">
        <v>215</v>
      </c>
      <c r="O22" t="s">
        <v>42</v>
      </c>
      <c r="P22" t="s">
        <v>3</v>
      </c>
      <c r="Q22" t="s">
        <v>4</v>
      </c>
      <c r="R22" t="s">
        <v>53</v>
      </c>
      <c r="S22">
        <v>33.76</v>
      </c>
      <c r="T22">
        <v>33.76</v>
      </c>
      <c r="U22" t="s">
        <v>23</v>
      </c>
      <c r="V22" t="s">
        <v>33</v>
      </c>
      <c r="W22" t="s">
        <v>8</v>
      </c>
      <c r="X22" t="s">
        <v>50</v>
      </c>
      <c r="Y22">
        <v>17711</v>
      </c>
      <c r="Z22" t="s">
        <v>25</v>
      </c>
      <c r="AA22" s="3">
        <v>0.47</v>
      </c>
      <c r="AB22">
        <v>3.3163264999999997E-2</v>
      </c>
      <c r="AC22">
        <v>0.4</v>
      </c>
      <c r="AD22">
        <v>0.53</v>
      </c>
      <c r="AE22" t="s">
        <v>50</v>
      </c>
      <c r="AF22">
        <v>586</v>
      </c>
      <c r="AG22" t="s">
        <v>25</v>
      </c>
      <c r="AH22">
        <v>0.08</v>
      </c>
      <c r="AI22">
        <v>7.3979589999999998E-2</v>
      </c>
      <c r="AJ22">
        <v>-0.06</v>
      </c>
      <c r="AK22">
        <v>0.23</v>
      </c>
      <c r="AL22">
        <v>1</v>
      </c>
      <c r="AM22">
        <v>1</v>
      </c>
      <c r="AN22">
        <v>1</v>
      </c>
      <c r="AO22">
        <v>0</v>
      </c>
      <c r="AP22">
        <v>0.5</v>
      </c>
      <c r="AQ22">
        <v>1</v>
      </c>
      <c r="AR22">
        <v>1</v>
      </c>
      <c r="AS22">
        <v>0</v>
      </c>
      <c r="AT22">
        <v>0</v>
      </c>
      <c r="AU22">
        <v>1</v>
      </c>
      <c r="AV22">
        <f t="shared" si="0"/>
        <v>6.5</v>
      </c>
    </row>
    <row r="23" spans="1:48" x14ac:dyDescent="0.2">
      <c r="A23" t="s">
        <v>52</v>
      </c>
      <c r="B23">
        <v>2016</v>
      </c>
      <c r="C23" t="s">
        <v>226</v>
      </c>
      <c r="D23" t="s">
        <v>318</v>
      </c>
      <c r="E23" t="s">
        <v>47</v>
      </c>
      <c r="F23">
        <v>59.9</v>
      </c>
      <c r="G23" t="s">
        <v>242</v>
      </c>
      <c r="H23" t="s">
        <v>13</v>
      </c>
      <c r="I23" t="s">
        <v>3</v>
      </c>
      <c r="J23" t="s">
        <v>4</v>
      </c>
      <c r="K23" t="s">
        <v>21</v>
      </c>
      <c r="L23">
        <v>33.76</v>
      </c>
      <c r="M23">
        <v>33.76</v>
      </c>
      <c r="N23" t="s">
        <v>215</v>
      </c>
      <c r="O23" t="s">
        <v>42</v>
      </c>
      <c r="P23" t="s">
        <v>3</v>
      </c>
      <c r="Q23" t="s">
        <v>4</v>
      </c>
      <c r="R23" t="s">
        <v>53</v>
      </c>
      <c r="S23">
        <v>33.76</v>
      </c>
      <c r="T23">
        <v>33.76</v>
      </c>
      <c r="U23" t="s">
        <v>23</v>
      </c>
      <c r="V23" t="s">
        <v>33</v>
      </c>
      <c r="W23" t="s">
        <v>8</v>
      </c>
      <c r="X23" t="s">
        <v>50</v>
      </c>
      <c r="Y23">
        <v>17711</v>
      </c>
      <c r="Z23" t="s">
        <v>25</v>
      </c>
      <c r="AA23" s="3">
        <v>0.43</v>
      </c>
      <c r="AB23">
        <v>3.8265305999999999E-2</v>
      </c>
      <c r="AC23">
        <v>0.36</v>
      </c>
      <c r="AD23">
        <v>0.51</v>
      </c>
      <c r="AE23" t="s">
        <v>50</v>
      </c>
      <c r="AF23">
        <v>380</v>
      </c>
      <c r="AG23" t="s">
        <v>25</v>
      </c>
      <c r="AH23">
        <v>0.2</v>
      </c>
      <c r="AI23">
        <v>9.1836735000000003E-2</v>
      </c>
      <c r="AJ23">
        <v>0.02</v>
      </c>
      <c r="AK23">
        <v>0.38</v>
      </c>
      <c r="AL23">
        <v>1</v>
      </c>
      <c r="AM23">
        <v>1</v>
      </c>
      <c r="AN23">
        <v>1</v>
      </c>
      <c r="AO23">
        <v>0</v>
      </c>
      <c r="AP23">
        <v>0.5</v>
      </c>
      <c r="AQ23">
        <v>1</v>
      </c>
      <c r="AR23">
        <v>1</v>
      </c>
      <c r="AS23">
        <v>0</v>
      </c>
      <c r="AT23">
        <v>0</v>
      </c>
      <c r="AU23">
        <v>1</v>
      </c>
      <c r="AV23">
        <f t="shared" si="0"/>
        <v>6.5</v>
      </c>
    </row>
    <row r="24" spans="1:48" x14ac:dyDescent="0.2">
      <c r="A24" t="s">
        <v>52</v>
      </c>
      <c r="B24">
        <v>2016</v>
      </c>
      <c r="C24" t="s">
        <v>226</v>
      </c>
      <c r="D24" t="s">
        <v>318</v>
      </c>
      <c r="E24" t="s">
        <v>47</v>
      </c>
      <c r="F24">
        <v>59.9</v>
      </c>
      <c r="G24" t="s">
        <v>242</v>
      </c>
      <c r="H24" t="s">
        <v>20</v>
      </c>
      <c r="I24" t="s">
        <v>3</v>
      </c>
      <c r="J24" t="s">
        <v>4</v>
      </c>
      <c r="K24" t="s">
        <v>56</v>
      </c>
      <c r="L24">
        <v>33.76</v>
      </c>
      <c r="M24">
        <v>33.76</v>
      </c>
      <c r="N24" t="s">
        <v>215</v>
      </c>
      <c r="O24" t="s">
        <v>42</v>
      </c>
      <c r="P24" t="s">
        <v>3</v>
      </c>
      <c r="Q24" t="s">
        <v>4</v>
      </c>
      <c r="R24" t="s">
        <v>53</v>
      </c>
      <c r="S24">
        <v>33.76</v>
      </c>
      <c r="T24">
        <v>33.76</v>
      </c>
      <c r="U24" t="s">
        <v>23</v>
      </c>
      <c r="V24" t="s">
        <v>33</v>
      </c>
      <c r="W24" t="s">
        <v>8</v>
      </c>
      <c r="X24" t="s">
        <v>50</v>
      </c>
      <c r="Y24">
        <v>17711</v>
      </c>
      <c r="Z24" t="s">
        <v>25</v>
      </c>
      <c r="AA24" s="3">
        <v>0.38</v>
      </c>
      <c r="AB24">
        <v>2.8061223999999999E-2</v>
      </c>
      <c r="AC24">
        <v>0.32</v>
      </c>
      <c r="AD24">
        <v>0.43</v>
      </c>
      <c r="AE24" t="s">
        <v>50</v>
      </c>
      <c r="AF24">
        <v>1452</v>
      </c>
      <c r="AG24" t="s">
        <v>25</v>
      </c>
      <c r="AH24">
        <v>0.19</v>
      </c>
      <c r="AI24">
        <v>6.3775509999999994E-2</v>
      </c>
      <c r="AJ24">
        <v>0.06</v>
      </c>
      <c r="AK24">
        <v>0.31</v>
      </c>
      <c r="AL24">
        <v>1</v>
      </c>
      <c r="AM24">
        <v>1</v>
      </c>
      <c r="AN24">
        <v>1</v>
      </c>
      <c r="AO24">
        <v>0</v>
      </c>
      <c r="AP24">
        <v>0.5</v>
      </c>
      <c r="AQ24">
        <v>1</v>
      </c>
      <c r="AR24">
        <v>1</v>
      </c>
      <c r="AS24">
        <v>0</v>
      </c>
      <c r="AT24">
        <v>0</v>
      </c>
      <c r="AU24">
        <v>1</v>
      </c>
      <c r="AV24">
        <f t="shared" si="0"/>
        <v>6.5</v>
      </c>
    </row>
    <row r="25" spans="1:48" x14ac:dyDescent="0.2">
      <c r="A25" t="s">
        <v>52</v>
      </c>
      <c r="B25">
        <v>2016</v>
      </c>
      <c r="C25" t="s">
        <v>226</v>
      </c>
      <c r="D25" t="s">
        <v>318</v>
      </c>
      <c r="E25" t="s">
        <v>47</v>
      </c>
      <c r="F25">
        <v>59.9</v>
      </c>
      <c r="G25" t="s">
        <v>242</v>
      </c>
      <c r="H25" t="s">
        <v>57</v>
      </c>
      <c r="I25" t="s">
        <v>3</v>
      </c>
      <c r="J25" t="s">
        <v>4</v>
      </c>
      <c r="K25" t="s">
        <v>56</v>
      </c>
      <c r="L25">
        <v>33.76</v>
      </c>
      <c r="M25">
        <v>33.76</v>
      </c>
      <c r="N25" t="s">
        <v>215</v>
      </c>
      <c r="O25" t="s">
        <v>42</v>
      </c>
      <c r="P25" t="s">
        <v>3</v>
      </c>
      <c r="Q25" t="s">
        <v>4</v>
      </c>
      <c r="R25" t="s">
        <v>53</v>
      </c>
      <c r="S25">
        <v>33.76</v>
      </c>
      <c r="T25">
        <v>33.76</v>
      </c>
      <c r="U25" t="s">
        <v>23</v>
      </c>
      <c r="V25" t="s">
        <v>33</v>
      </c>
      <c r="W25" t="s">
        <v>8</v>
      </c>
      <c r="X25" t="s">
        <v>50</v>
      </c>
      <c r="Y25">
        <v>17711</v>
      </c>
      <c r="Z25" t="s">
        <v>25</v>
      </c>
      <c r="AA25" s="3">
        <v>0.39</v>
      </c>
      <c r="AB25">
        <v>4.5918367000000002E-2</v>
      </c>
      <c r="AC25">
        <v>0.3</v>
      </c>
      <c r="AD25">
        <v>0.48</v>
      </c>
      <c r="AE25" t="s">
        <v>50</v>
      </c>
      <c r="AF25">
        <v>756</v>
      </c>
      <c r="AG25" t="s">
        <v>25</v>
      </c>
      <c r="AH25">
        <v>0.24</v>
      </c>
      <c r="AI25">
        <v>0.114795918</v>
      </c>
      <c r="AJ25">
        <v>0.02</v>
      </c>
      <c r="AK25">
        <v>0.47</v>
      </c>
      <c r="AL25">
        <v>1</v>
      </c>
      <c r="AM25">
        <v>1</v>
      </c>
      <c r="AN25">
        <v>1</v>
      </c>
      <c r="AO25">
        <v>0</v>
      </c>
      <c r="AP25">
        <v>0.5</v>
      </c>
      <c r="AQ25">
        <v>1</v>
      </c>
      <c r="AR25">
        <v>1</v>
      </c>
      <c r="AS25">
        <v>0</v>
      </c>
      <c r="AT25">
        <v>0</v>
      </c>
      <c r="AU25">
        <v>1</v>
      </c>
      <c r="AV25">
        <f t="shared" si="0"/>
        <v>6.5</v>
      </c>
    </row>
    <row r="26" spans="1:48" x14ac:dyDescent="0.2">
      <c r="A26" t="s">
        <v>52</v>
      </c>
      <c r="B26">
        <v>2016</v>
      </c>
      <c r="C26" t="s">
        <v>226</v>
      </c>
      <c r="D26" t="s">
        <v>318</v>
      </c>
      <c r="E26" t="s">
        <v>47</v>
      </c>
      <c r="F26">
        <v>59.9</v>
      </c>
      <c r="G26" t="s">
        <v>242</v>
      </c>
      <c r="H26" t="s">
        <v>58</v>
      </c>
      <c r="I26" t="s">
        <v>3</v>
      </c>
      <c r="J26" t="s">
        <v>4</v>
      </c>
      <c r="K26" t="s">
        <v>56</v>
      </c>
      <c r="L26">
        <v>33.76</v>
      </c>
      <c r="M26">
        <v>33.76</v>
      </c>
      <c r="N26" t="s">
        <v>215</v>
      </c>
      <c r="O26" t="s">
        <v>42</v>
      </c>
      <c r="P26" t="s">
        <v>3</v>
      </c>
      <c r="Q26" t="s">
        <v>4</v>
      </c>
      <c r="R26" t="s">
        <v>53</v>
      </c>
      <c r="S26">
        <v>33.76</v>
      </c>
      <c r="T26">
        <v>33.76</v>
      </c>
      <c r="U26" t="s">
        <v>23</v>
      </c>
      <c r="V26" t="s">
        <v>33</v>
      </c>
      <c r="W26" t="s">
        <v>8</v>
      </c>
      <c r="X26" t="s">
        <v>50</v>
      </c>
      <c r="Y26">
        <v>17711</v>
      </c>
      <c r="Z26" t="s">
        <v>25</v>
      </c>
      <c r="AA26" s="3">
        <v>0.41</v>
      </c>
      <c r="AB26">
        <v>3.8265305999999999E-2</v>
      </c>
      <c r="AC26">
        <v>0.33</v>
      </c>
      <c r="AD26">
        <v>0.48</v>
      </c>
      <c r="AE26" t="s">
        <v>50</v>
      </c>
      <c r="AF26">
        <v>1360</v>
      </c>
      <c r="AG26" t="s">
        <v>25</v>
      </c>
      <c r="AH26">
        <v>0.15</v>
      </c>
      <c r="AI26">
        <v>7.908163E-2</v>
      </c>
      <c r="AJ26">
        <v>0.01</v>
      </c>
      <c r="AK26">
        <v>0.3</v>
      </c>
      <c r="AL26">
        <v>1</v>
      </c>
      <c r="AM26">
        <v>1</v>
      </c>
      <c r="AN26">
        <v>1</v>
      </c>
      <c r="AO26">
        <v>0</v>
      </c>
      <c r="AP26">
        <v>0.5</v>
      </c>
      <c r="AQ26">
        <v>1</v>
      </c>
      <c r="AR26">
        <v>1</v>
      </c>
      <c r="AS26">
        <v>0</v>
      </c>
      <c r="AT26">
        <v>0</v>
      </c>
      <c r="AU26">
        <v>1</v>
      </c>
      <c r="AV26">
        <f t="shared" si="0"/>
        <v>6.5</v>
      </c>
    </row>
    <row r="27" spans="1:48" x14ac:dyDescent="0.2">
      <c r="A27" t="s">
        <v>59</v>
      </c>
      <c r="B27">
        <v>2013</v>
      </c>
      <c r="C27" t="s">
        <v>221</v>
      </c>
      <c r="D27" t="s">
        <v>319</v>
      </c>
      <c r="E27" t="s">
        <v>60</v>
      </c>
      <c r="F27" s="3">
        <v>52.1</v>
      </c>
      <c r="G27" t="s">
        <v>244</v>
      </c>
      <c r="H27" t="s">
        <v>57</v>
      </c>
      <c r="I27" t="s">
        <v>30</v>
      </c>
      <c r="J27" t="s">
        <v>4</v>
      </c>
      <c r="K27" t="s">
        <v>21</v>
      </c>
      <c r="L27" t="s">
        <v>61</v>
      </c>
      <c r="M27">
        <v>24.5</v>
      </c>
      <c r="N27" t="s">
        <v>215</v>
      </c>
      <c r="O27" t="s">
        <v>62</v>
      </c>
      <c r="P27" t="s">
        <v>3</v>
      </c>
      <c r="Q27" t="s">
        <v>4</v>
      </c>
      <c r="R27" t="s">
        <v>49</v>
      </c>
      <c r="S27">
        <v>24.92</v>
      </c>
      <c r="T27">
        <v>24.92</v>
      </c>
      <c r="U27" t="s">
        <v>23</v>
      </c>
      <c r="V27" t="s">
        <v>33</v>
      </c>
      <c r="W27" t="s">
        <v>8</v>
      </c>
      <c r="X27" t="s">
        <v>50</v>
      </c>
      <c r="Y27">
        <v>2764</v>
      </c>
      <c r="Z27" t="s">
        <v>63</v>
      </c>
      <c r="AA27" s="3">
        <v>0.3</v>
      </c>
      <c r="AB27">
        <v>0.05</v>
      </c>
      <c r="AE27" t="s">
        <v>50</v>
      </c>
      <c r="AF27">
        <v>1792</v>
      </c>
      <c r="AG27" t="s">
        <v>63</v>
      </c>
      <c r="AH27">
        <v>0.09</v>
      </c>
      <c r="AI27">
        <v>0.09</v>
      </c>
      <c r="AL27">
        <v>1</v>
      </c>
      <c r="AM27">
        <v>1</v>
      </c>
      <c r="AN27">
        <v>1</v>
      </c>
      <c r="AO27">
        <v>0</v>
      </c>
      <c r="AP27">
        <v>0.5</v>
      </c>
      <c r="AQ27">
        <v>1</v>
      </c>
      <c r="AR27">
        <v>1</v>
      </c>
      <c r="AS27">
        <v>0</v>
      </c>
      <c r="AT27">
        <v>0</v>
      </c>
      <c r="AU27">
        <v>1</v>
      </c>
      <c r="AV27">
        <f t="shared" si="0"/>
        <v>6.5</v>
      </c>
    </row>
    <row r="28" spans="1:48" x14ac:dyDescent="0.2">
      <c r="A28" t="s">
        <v>59</v>
      </c>
      <c r="B28">
        <v>2013</v>
      </c>
      <c r="C28" t="s">
        <v>221</v>
      </c>
      <c r="D28" t="s">
        <v>319</v>
      </c>
      <c r="E28" t="s">
        <v>60</v>
      </c>
      <c r="F28" s="3">
        <v>52.1</v>
      </c>
      <c r="G28" t="s">
        <v>244</v>
      </c>
      <c r="H28" t="s">
        <v>2</v>
      </c>
      <c r="I28" t="s">
        <v>30</v>
      </c>
      <c r="J28" t="s">
        <v>4</v>
      </c>
      <c r="K28" t="s">
        <v>21</v>
      </c>
      <c r="L28" t="s">
        <v>61</v>
      </c>
      <c r="M28">
        <v>24.5</v>
      </c>
      <c r="N28" t="s">
        <v>215</v>
      </c>
      <c r="O28" t="s">
        <v>62</v>
      </c>
      <c r="P28" t="s">
        <v>3</v>
      </c>
      <c r="Q28" t="s">
        <v>4</v>
      </c>
      <c r="R28" t="s">
        <v>49</v>
      </c>
      <c r="S28">
        <v>24.92</v>
      </c>
      <c r="T28">
        <v>24.92</v>
      </c>
      <c r="U28" t="s">
        <v>23</v>
      </c>
      <c r="V28" t="s">
        <v>33</v>
      </c>
      <c r="W28" t="s">
        <v>8</v>
      </c>
      <c r="X28" t="s">
        <v>50</v>
      </c>
      <c r="Y28">
        <v>2764</v>
      </c>
      <c r="Z28" t="s">
        <v>63</v>
      </c>
      <c r="AA28" s="3">
        <v>0.42</v>
      </c>
      <c r="AB28">
        <v>0.06</v>
      </c>
      <c r="AE28" t="s">
        <v>50</v>
      </c>
      <c r="AF28">
        <v>1792</v>
      </c>
      <c r="AG28" t="s">
        <v>63</v>
      </c>
      <c r="AH28">
        <v>0.19</v>
      </c>
      <c r="AI28">
        <v>0.12</v>
      </c>
      <c r="AL28">
        <v>1</v>
      </c>
      <c r="AM28">
        <v>1</v>
      </c>
      <c r="AN28">
        <v>1</v>
      </c>
      <c r="AO28">
        <v>0</v>
      </c>
      <c r="AP28">
        <v>0.5</v>
      </c>
      <c r="AQ28">
        <v>1</v>
      </c>
      <c r="AR28">
        <v>1</v>
      </c>
      <c r="AS28">
        <v>0</v>
      </c>
      <c r="AT28">
        <v>0</v>
      </c>
      <c r="AU28">
        <v>1</v>
      </c>
      <c r="AV28">
        <f t="shared" si="0"/>
        <v>6.5</v>
      </c>
    </row>
    <row r="29" spans="1:48" x14ac:dyDescent="0.2">
      <c r="A29" t="s">
        <v>59</v>
      </c>
      <c r="B29">
        <v>2013</v>
      </c>
      <c r="C29" t="s">
        <v>221</v>
      </c>
      <c r="D29" t="s">
        <v>319</v>
      </c>
      <c r="E29" t="s">
        <v>60</v>
      </c>
      <c r="F29" s="3">
        <v>52.1</v>
      </c>
      <c r="G29" t="s">
        <v>244</v>
      </c>
      <c r="H29" t="s">
        <v>11</v>
      </c>
      <c r="I29" t="s">
        <v>30</v>
      </c>
      <c r="J29" t="s">
        <v>4</v>
      </c>
      <c r="K29" t="s">
        <v>21</v>
      </c>
      <c r="L29" t="s">
        <v>61</v>
      </c>
      <c r="M29">
        <v>24.5</v>
      </c>
      <c r="N29" t="s">
        <v>215</v>
      </c>
      <c r="O29" t="s">
        <v>62</v>
      </c>
      <c r="P29" t="s">
        <v>3</v>
      </c>
      <c r="Q29" t="s">
        <v>4</v>
      </c>
      <c r="R29" t="s">
        <v>49</v>
      </c>
      <c r="S29">
        <v>24.92</v>
      </c>
      <c r="T29">
        <v>24.92</v>
      </c>
      <c r="U29" t="s">
        <v>23</v>
      </c>
      <c r="V29" t="s">
        <v>33</v>
      </c>
      <c r="W29" t="s">
        <v>8</v>
      </c>
      <c r="X29" t="s">
        <v>50</v>
      </c>
      <c r="Y29">
        <v>2764</v>
      </c>
      <c r="Z29" t="s">
        <v>63</v>
      </c>
      <c r="AA29" s="3">
        <v>0.2</v>
      </c>
      <c r="AB29">
        <v>0.06</v>
      </c>
      <c r="AE29" t="s">
        <v>50</v>
      </c>
      <c r="AF29">
        <v>1792</v>
      </c>
      <c r="AG29" t="s">
        <v>63</v>
      </c>
      <c r="AH29">
        <v>0.13</v>
      </c>
      <c r="AI29">
        <v>0.1</v>
      </c>
      <c r="AL29">
        <v>1</v>
      </c>
      <c r="AM29">
        <v>1</v>
      </c>
      <c r="AN29">
        <v>1</v>
      </c>
      <c r="AO29">
        <v>0</v>
      </c>
      <c r="AP29">
        <v>0.5</v>
      </c>
      <c r="AQ29">
        <v>1</v>
      </c>
      <c r="AR29">
        <v>1</v>
      </c>
      <c r="AS29">
        <v>0</v>
      </c>
      <c r="AT29">
        <v>0</v>
      </c>
      <c r="AU29">
        <v>1</v>
      </c>
      <c r="AV29">
        <f t="shared" si="0"/>
        <v>6.5</v>
      </c>
    </row>
    <row r="30" spans="1:48" x14ac:dyDescent="0.2">
      <c r="A30" t="s">
        <v>59</v>
      </c>
      <c r="B30">
        <v>2013</v>
      </c>
      <c r="C30" t="s">
        <v>221</v>
      </c>
      <c r="D30" t="s">
        <v>319</v>
      </c>
      <c r="E30" t="s">
        <v>60</v>
      </c>
      <c r="F30">
        <v>52.1</v>
      </c>
      <c r="G30" t="s">
        <v>244</v>
      </c>
      <c r="H30" t="s">
        <v>13</v>
      </c>
      <c r="I30" t="s">
        <v>30</v>
      </c>
      <c r="J30" t="s">
        <v>4</v>
      </c>
      <c r="K30" t="s">
        <v>21</v>
      </c>
      <c r="L30" t="s">
        <v>61</v>
      </c>
      <c r="M30">
        <v>24.5</v>
      </c>
      <c r="N30" t="s">
        <v>215</v>
      </c>
      <c r="O30" t="s">
        <v>62</v>
      </c>
      <c r="P30" t="s">
        <v>3</v>
      </c>
      <c r="Q30" t="s">
        <v>4</v>
      </c>
      <c r="R30" t="s">
        <v>49</v>
      </c>
      <c r="S30">
        <v>24.92</v>
      </c>
      <c r="T30">
        <v>24.92</v>
      </c>
      <c r="U30" t="s">
        <v>23</v>
      </c>
      <c r="V30" t="s">
        <v>33</v>
      </c>
      <c r="W30" t="s">
        <v>8</v>
      </c>
      <c r="X30" t="s">
        <v>50</v>
      </c>
      <c r="Y30">
        <v>2764</v>
      </c>
      <c r="Z30" t="s">
        <v>63</v>
      </c>
      <c r="AA30" s="3">
        <v>0.3</v>
      </c>
      <c r="AB30">
        <v>0.08</v>
      </c>
      <c r="AE30" t="s">
        <v>50</v>
      </c>
      <c r="AF30">
        <v>1792</v>
      </c>
      <c r="AG30" t="s">
        <v>63</v>
      </c>
      <c r="AH30">
        <v>-0.05</v>
      </c>
      <c r="AI30">
        <v>0.15</v>
      </c>
      <c r="AL30">
        <v>1</v>
      </c>
      <c r="AM30">
        <v>1</v>
      </c>
      <c r="AN30">
        <v>1</v>
      </c>
      <c r="AO30">
        <v>0</v>
      </c>
      <c r="AP30">
        <v>0.5</v>
      </c>
      <c r="AQ30">
        <v>1</v>
      </c>
      <c r="AR30">
        <v>1</v>
      </c>
      <c r="AS30">
        <v>0</v>
      </c>
      <c r="AT30">
        <v>0</v>
      </c>
      <c r="AU30">
        <v>1</v>
      </c>
      <c r="AV30">
        <f t="shared" si="0"/>
        <v>6.5</v>
      </c>
    </row>
    <row r="31" spans="1:48" x14ac:dyDescent="0.2">
      <c r="A31" t="s">
        <v>64</v>
      </c>
      <c r="B31">
        <v>2012</v>
      </c>
      <c r="C31" t="s">
        <v>226</v>
      </c>
      <c r="D31" t="s">
        <v>318</v>
      </c>
      <c r="E31" t="s">
        <v>47</v>
      </c>
      <c r="F31">
        <v>100</v>
      </c>
      <c r="G31" t="s">
        <v>242</v>
      </c>
      <c r="H31" t="s">
        <v>54</v>
      </c>
      <c r="I31" t="s">
        <v>3</v>
      </c>
      <c r="J31" t="s">
        <v>4</v>
      </c>
      <c r="K31" t="s">
        <v>21</v>
      </c>
      <c r="L31">
        <v>33.5</v>
      </c>
      <c r="M31">
        <v>33.5</v>
      </c>
      <c r="N31" t="s">
        <v>215</v>
      </c>
      <c r="O31" t="s">
        <v>65</v>
      </c>
      <c r="P31" t="s">
        <v>3</v>
      </c>
      <c r="Q31" t="s">
        <v>4</v>
      </c>
      <c r="R31" t="s">
        <v>66</v>
      </c>
      <c r="S31">
        <v>33.5</v>
      </c>
      <c r="T31">
        <v>33.5</v>
      </c>
      <c r="U31" t="s">
        <v>23</v>
      </c>
      <c r="V31" t="s">
        <v>33</v>
      </c>
      <c r="W31" t="s">
        <v>33</v>
      </c>
      <c r="X31" t="s">
        <v>34</v>
      </c>
      <c r="Y31">
        <v>13595</v>
      </c>
      <c r="Z31" t="s">
        <v>25</v>
      </c>
      <c r="AA31" s="3">
        <v>2.11</v>
      </c>
      <c r="AB31">
        <v>9.8500546999999994E-2</v>
      </c>
      <c r="AC31">
        <v>1.74</v>
      </c>
      <c r="AD31">
        <v>2.56</v>
      </c>
      <c r="AE31" t="s">
        <v>34</v>
      </c>
      <c r="AF31">
        <v>44</v>
      </c>
      <c r="AH31">
        <v>1.06</v>
      </c>
      <c r="AI31">
        <v>0.33563183499999999</v>
      </c>
      <c r="AJ31">
        <v>0.55000000000000004</v>
      </c>
      <c r="AK31">
        <v>2.0499999999999998</v>
      </c>
      <c r="AL31">
        <v>0.5</v>
      </c>
      <c r="AM31">
        <v>1</v>
      </c>
      <c r="AN31">
        <v>1</v>
      </c>
      <c r="AO31">
        <v>0</v>
      </c>
      <c r="AP31">
        <v>0.5</v>
      </c>
      <c r="AQ31">
        <v>1</v>
      </c>
      <c r="AR31">
        <v>1</v>
      </c>
      <c r="AS31">
        <v>0</v>
      </c>
      <c r="AT31">
        <v>0</v>
      </c>
      <c r="AU31">
        <v>0</v>
      </c>
      <c r="AV31">
        <f t="shared" si="0"/>
        <v>5</v>
      </c>
    </row>
    <row r="32" spans="1:48" x14ac:dyDescent="0.2">
      <c r="A32" t="s">
        <v>64</v>
      </c>
      <c r="B32">
        <v>2012</v>
      </c>
      <c r="C32" t="s">
        <v>226</v>
      </c>
      <c r="D32" t="s">
        <v>318</v>
      </c>
      <c r="E32" t="s">
        <v>47</v>
      </c>
      <c r="F32">
        <v>100</v>
      </c>
      <c r="G32" t="s">
        <v>242</v>
      </c>
      <c r="H32" t="s">
        <v>11</v>
      </c>
      <c r="I32" t="s">
        <v>3</v>
      </c>
      <c r="J32" t="s">
        <v>4</v>
      </c>
      <c r="K32" t="s">
        <v>21</v>
      </c>
      <c r="L32">
        <v>33.5</v>
      </c>
      <c r="M32">
        <v>33.5</v>
      </c>
      <c r="N32" t="s">
        <v>215</v>
      </c>
      <c r="O32" t="s">
        <v>65</v>
      </c>
      <c r="P32" t="s">
        <v>3</v>
      </c>
      <c r="Q32" t="s">
        <v>4</v>
      </c>
      <c r="R32" t="s">
        <v>66</v>
      </c>
      <c r="S32">
        <v>33.5</v>
      </c>
      <c r="T32">
        <v>33.5</v>
      </c>
      <c r="U32" t="s">
        <v>23</v>
      </c>
      <c r="V32" t="s">
        <v>33</v>
      </c>
      <c r="W32" t="s">
        <v>33</v>
      </c>
      <c r="X32" t="s">
        <v>34</v>
      </c>
      <c r="Y32">
        <v>13595</v>
      </c>
      <c r="Z32" t="s">
        <v>25</v>
      </c>
      <c r="AA32" s="3">
        <v>2.78</v>
      </c>
      <c r="AB32">
        <v>0.110916511</v>
      </c>
      <c r="AC32">
        <v>2.2400000000000002</v>
      </c>
      <c r="AD32">
        <v>3.46</v>
      </c>
      <c r="AE32" t="s">
        <v>34</v>
      </c>
      <c r="AF32">
        <v>44</v>
      </c>
      <c r="AH32">
        <v>1.44</v>
      </c>
      <c r="AI32">
        <v>0.43263048700000001</v>
      </c>
      <c r="AJ32">
        <v>0.62</v>
      </c>
      <c r="AK32">
        <v>3.38</v>
      </c>
      <c r="AL32">
        <v>0.5</v>
      </c>
      <c r="AM32">
        <v>1</v>
      </c>
      <c r="AN32">
        <v>1</v>
      </c>
      <c r="AO32">
        <v>0</v>
      </c>
      <c r="AP32">
        <v>0.5</v>
      </c>
      <c r="AQ32">
        <v>1</v>
      </c>
      <c r="AR32">
        <v>1</v>
      </c>
      <c r="AS32">
        <v>0</v>
      </c>
      <c r="AT32">
        <v>0</v>
      </c>
      <c r="AU32">
        <v>0</v>
      </c>
      <c r="AV32">
        <f t="shared" si="0"/>
        <v>5</v>
      </c>
    </row>
    <row r="33" spans="1:48" x14ac:dyDescent="0.2">
      <c r="A33" t="s">
        <v>64</v>
      </c>
      <c r="B33">
        <v>2012</v>
      </c>
      <c r="C33" t="s">
        <v>226</v>
      </c>
      <c r="D33" t="s">
        <v>318</v>
      </c>
      <c r="E33" t="s">
        <v>47</v>
      </c>
      <c r="F33">
        <v>100</v>
      </c>
      <c r="G33" t="s">
        <v>242</v>
      </c>
      <c r="H33" t="s">
        <v>13</v>
      </c>
      <c r="I33" t="s">
        <v>3</v>
      </c>
      <c r="J33" t="s">
        <v>4</v>
      </c>
      <c r="K33" t="s">
        <v>21</v>
      </c>
      <c r="L33">
        <v>33.5</v>
      </c>
      <c r="M33">
        <v>33.5</v>
      </c>
      <c r="N33" t="s">
        <v>215</v>
      </c>
      <c r="O33" t="s">
        <v>65</v>
      </c>
      <c r="P33" t="s">
        <v>3</v>
      </c>
      <c r="Q33" t="s">
        <v>4</v>
      </c>
      <c r="R33" t="s">
        <v>66</v>
      </c>
      <c r="S33">
        <v>33.5</v>
      </c>
      <c r="T33">
        <v>33.5</v>
      </c>
      <c r="U33" t="s">
        <v>23</v>
      </c>
      <c r="V33" t="s">
        <v>33</v>
      </c>
      <c r="W33" t="s">
        <v>33</v>
      </c>
      <c r="X33" t="s">
        <v>34</v>
      </c>
      <c r="Y33">
        <v>13595</v>
      </c>
      <c r="Z33" t="s">
        <v>25</v>
      </c>
      <c r="AA33" s="3">
        <v>3.31</v>
      </c>
      <c r="AB33">
        <v>0.11819576499999999</v>
      </c>
      <c r="AC33">
        <v>2.63</v>
      </c>
      <c r="AD33">
        <v>4.18</v>
      </c>
      <c r="AE33" t="s">
        <v>34</v>
      </c>
      <c r="AF33">
        <v>44</v>
      </c>
      <c r="AH33">
        <v>2.33</v>
      </c>
      <c r="AI33">
        <v>0.48691814300000003</v>
      </c>
      <c r="AJ33">
        <v>0.9</v>
      </c>
      <c r="AK33">
        <v>6.07</v>
      </c>
      <c r="AL33">
        <v>0.5</v>
      </c>
      <c r="AM33">
        <v>1</v>
      </c>
      <c r="AN33">
        <v>1</v>
      </c>
      <c r="AO33">
        <v>0</v>
      </c>
      <c r="AP33">
        <v>0.5</v>
      </c>
      <c r="AQ33">
        <v>1</v>
      </c>
      <c r="AR33">
        <v>1</v>
      </c>
      <c r="AS33">
        <v>0</v>
      </c>
      <c r="AT33">
        <v>0</v>
      </c>
      <c r="AU33">
        <v>0</v>
      </c>
      <c r="AV33">
        <f t="shared" si="0"/>
        <v>5</v>
      </c>
    </row>
    <row r="34" spans="1:48" x14ac:dyDescent="0.2">
      <c r="A34" t="s">
        <v>67</v>
      </c>
      <c r="B34">
        <v>2017</v>
      </c>
      <c r="C34" t="s">
        <v>218</v>
      </c>
      <c r="D34" t="s">
        <v>316</v>
      </c>
      <c r="E34" t="s">
        <v>28</v>
      </c>
      <c r="F34">
        <v>49</v>
      </c>
      <c r="G34" s="4" t="s">
        <v>245</v>
      </c>
      <c r="H34" t="s">
        <v>29</v>
      </c>
      <c r="I34" t="s">
        <v>30</v>
      </c>
      <c r="J34" t="s">
        <v>4</v>
      </c>
      <c r="K34" s="2" t="s">
        <v>203</v>
      </c>
      <c r="L34">
        <v>18</v>
      </c>
      <c r="M34">
        <v>18</v>
      </c>
      <c r="N34" t="s">
        <v>215</v>
      </c>
      <c r="O34" t="s">
        <v>68</v>
      </c>
      <c r="P34" t="s">
        <v>30</v>
      </c>
      <c r="Q34" t="s">
        <v>4</v>
      </c>
      <c r="R34" t="s">
        <v>45</v>
      </c>
      <c r="S34">
        <v>18</v>
      </c>
      <c r="T34">
        <v>18</v>
      </c>
      <c r="U34" t="s">
        <v>23</v>
      </c>
      <c r="V34" t="s">
        <v>102</v>
      </c>
      <c r="W34" t="s">
        <v>8</v>
      </c>
      <c r="X34" t="s">
        <v>309</v>
      </c>
      <c r="Y34">
        <v>2062</v>
      </c>
      <c r="Z34" t="s">
        <v>25</v>
      </c>
      <c r="AA34" s="3">
        <v>0.4726667</v>
      </c>
      <c r="AB34">
        <v>1.955782E-2</v>
      </c>
      <c r="AE34" t="s">
        <v>309</v>
      </c>
      <c r="AF34">
        <v>1158</v>
      </c>
      <c r="AG34" t="s">
        <v>69</v>
      </c>
      <c r="AH34">
        <v>0.30666670000000001</v>
      </c>
      <c r="AI34">
        <v>5.7142859999999997E-2</v>
      </c>
      <c r="AL34">
        <v>1</v>
      </c>
      <c r="AM34">
        <v>1</v>
      </c>
      <c r="AN34">
        <v>1</v>
      </c>
      <c r="AO34">
        <v>1</v>
      </c>
      <c r="AP34">
        <v>0.5</v>
      </c>
      <c r="AQ34">
        <v>1</v>
      </c>
      <c r="AR34">
        <v>1</v>
      </c>
      <c r="AS34" s="5">
        <v>0</v>
      </c>
      <c r="AT34">
        <v>0</v>
      </c>
      <c r="AU34">
        <v>1</v>
      </c>
      <c r="AV34">
        <f t="shared" si="0"/>
        <v>7.5</v>
      </c>
    </row>
    <row r="35" spans="1:48" x14ac:dyDescent="0.2">
      <c r="A35" t="s">
        <v>67</v>
      </c>
      <c r="B35">
        <v>2017</v>
      </c>
      <c r="C35" t="s">
        <v>218</v>
      </c>
      <c r="D35" t="s">
        <v>316</v>
      </c>
      <c r="E35" t="s">
        <v>28</v>
      </c>
      <c r="F35">
        <v>49</v>
      </c>
      <c r="G35" s="4" t="s">
        <v>245</v>
      </c>
      <c r="H35" t="s">
        <v>29</v>
      </c>
      <c r="I35" t="s">
        <v>30</v>
      </c>
      <c r="J35" t="s">
        <v>4</v>
      </c>
      <c r="K35" s="2" t="s">
        <v>203</v>
      </c>
      <c r="L35">
        <v>18</v>
      </c>
      <c r="M35">
        <v>18</v>
      </c>
      <c r="N35" t="s">
        <v>215</v>
      </c>
      <c r="O35" t="s">
        <v>70</v>
      </c>
      <c r="P35" t="s">
        <v>30</v>
      </c>
      <c r="Q35" t="s">
        <v>4</v>
      </c>
      <c r="R35" t="s">
        <v>45</v>
      </c>
      <c r="S35">
        <v>18</v>
      </c>
      <c r="T35">
        <v>18</v>
      </c>
      <c r="U35" t="s">
        <v>23</v>
      </c>
      <c r="V35" t="s">
        <v>102</v>
      </c>
      <c r="W35" t="s">
        <v>8</v>
      </c>
      <c r="X35" t="s">
        <v>309</v>
      </c>
      <c r="Y35">
        <v>2062</v>
      </c>
      <c r="Z35" t="s">
        <v>25</v>
      </c>
      <c r="AA35" s="3">
        <v>0.51600000000000001</v>
      </c>
      <c r="AB35">
        <v>2.1428570000000001E-2</v>
      </c>
      <c r="AE35" t="s">
        <v>309</v>
      </c>
      <c r="AF35">
        <v>1158</v>
      </c>
      <c r="AG35" t="s">
        <v>25</v>
      </c>
      <c r="AH35">
        <v>0.31133329999999998</v>
      </c>
      <c r="AI35">
        <v>4.5238100000000003E-2</v>
      </c>
      <c r="AL35">
        <v>1</v>
      </c>
      <c r="AM35">
        <v>1</v>
      </c>
      <c r="AN35">
        <v>1</v>
      </c>
      <c r="AO35">
        <v>1</v>
      </c>
      <c r="AP35">
        <v>0.5</v>
      </c>
      <c r="AQ35">
        <v>1</v>
      </c>
      <c r="AR35">
        <v>1</v>
      </c>
      <c r="AS35" s="5">
        <v>0</v>
      </c>
      <c r="AT35">
        <v>0</v>
      </c>
      <c r="AU35">
        <v>1</v>
      </c>
      <c r="AV35">
        <f t="shared" si="0"/>
        <v>7.5</v>
      </c>
    </row>
    <row r="36" spans="1:48" x14ac:dyDescent="0.2">
      <c r="A36" t="s">
        <v>67</v>
      </c>
      <c r="B36">
        <v>2017</v>
      </c>
      <c r="C36" t="s">
        <v>218</v>
      </c>
      <c r="D36" t="s">
        <v>316</v>
      </c>
      <c r="E36" t="s">
        <v>28</v>
      </c>
      <c r="F36">
        <v>49</v>
      </c>
      <c r="G36" s="4" t="s">
        <v>245</v>
      </c>
      <c r="H36" t="s">
        <v>29</v>
      </c>
      <c r="I36" t="s">
        <v>30</v>
      </c>
      <c r="J36" t="s">
        <v>4</v>
      </c>
      <c r="K36" s="2" t="s">
        <v>203</v>
      </c>
      <c r="L36">
        <v>18</v>
      </c>
      <c r="M36">
        <v>18</v>
      </c>
      <c r="N36" t="s">
        <v>215</v>
      </c>
      <c r="O36" t="s">
        <v>71</v>
      </c>
      <c r="P36" t="s">
        <v>30</v>
      </c>
      <c r="Q36" t="s">
        <v>4</v>
      </c>
      <c r="R36" t="s">
        <v>45</v>
      </c>
      <c r="S36">
        <v>18</v>
      </c>
      <c r="T36">
        <v>18</v>
      </c>
      <c r="U36" t="s">
        <v>23</v>
      </c>
      <c r="V36" t="s">
        <v>102</v>
      </c>
      <c r="W36" t="s">
        <v>8</v>
      </c>
      <c r="X36" t="s">
        <v>309</v>
      </c>
      <c r="Y36">
        <v>2062</v>
      </c>
      <c r="Z36" t="s">
        <v>25</v>
      </c>
      <c r="AA36" s="3">
        <v>0.43533329999999998</v>
      </c>
      <c r="AB36">
        <v>2.1598639999999999E-2</v>
      </c>
      <c r="AE36" t="s">
        <v>309</v>
      </c>
      <c r="AF36">
        <v>1158</v>
      </c>
      <c r="AG36" t="s">
        <v>25</v>
      </c>
      <c r="AH36">
        <v>0.32</v>
      </c>
      <c r="AI36">
        <v>4.0646259999999997E-2</v>
      </c>
      <c r="AL36">
        <v>1</v>
      </c>
      <c r="AM36">
        <v>1</v>
      </c>
      <c r="AN36">
        <v>1</v>
      </c>
      <c r="AO36">
        <v>1</v>
      </c>
      <c r="AP36">
        <v>0.5</v>
      </c>
      <c r="AQ36">
        <v>1</v>
      </c>
      <c r="AR36">
        <v>1</v>
      </c>
      <c r="AS36" s="5">
        <v>0</v>
      </c>
      <c r="AT36">
        <v>0</v>
      </c>
      <c r="AU36">
        <v>1</v>
      </c>
      <c r="AV36">
        <f t="shared" si="0"/>
        <v>7.5</v>
      </c>
    </row>
    <row r="37" spans="1:48" x14ac:dyDescent="0.2">
      <c r="A37" t="s">
        <v>67</v>
      </c>
      <c r="B37">
        <v>2017</v>
      </c>
      <c r="C37" t="s">
        <v>218</v>
      </c>
      <c r="D37" t="s">
        <v>316</v>
      </c>
      <c r="E37" t="s">
        <v>28</v>
      </c>
      <c r="F37">
        <v>49</v>
      </c>
      <c r="G37" s="4" t="s">
        <v>245</v>
      </c>
      <c r="H37" t="s">
        <v>29</v>
      </c>
      <c r="I37" t="s">
        <v>30</v>
      </c>
      <c r="J37" t="s">
        <v>4</v>
      </c>
      <c r="K37" s="2" t="s">
        <v>203</v>
      </c>
      <c r="L37">
        <v>18</v>
      </c>
      <c r="M37">
        <v>18</v>
      </c>
      <c r="N37" t="s">
        <v>215</v>
      </c>
      <c r="O37" t="s">
        <v>72</v>
      </c>
      <c r="P37" t="s">
        <v>30</v>
      </c>
      <c r="Q37" t="s">
        <v>4</v>
      </c>
      <c r="R37" t="s">
        <v>45</v>
      </c>
      <c r="S37">
        <v>18</v>
      </c>
      <c r="T37">
        <v>18</v>
      </c>
      <c r="U37" t="s">
        <v>23</v>
      </c>
      <c r="V37" t="s">
        <v>102</v>
      </c>
      <c r="W37" t="s">
        <v>8</v>
      </c>
      <c r="X37" t="s">
        <v>309</v>
      </c>
      <c r="Y37">
        <v>2062</v>
      </c>
      <c r="Z37" t="s">
        <v>25</v>
      </c>
      <c r="AA37" s="3">
        <v>0.49</v>
      </c>
      <c r="AB37">
        <v>2.176871E-2</v>
      </c>
      <c r="AE37" t="s">
        <v>309</v>
      </c>
      <c r="AF37">
        <v>1158</v>
      </c>
      <c r="AG37" t="s">
        <v>25</v>
      </c>
      <c r="AH37">
        <v>0.3293333</v>
      </c>
      <c r="AI37">
        <v>4.7789119999999997E-2</v>
      </c>
      <c r="AL37">
        <v>1</v>
      </c>
      <c r="AM37">
        <v>1</v>
      </c>
      <c r="AN37">
        <v>1</v>
      </c>
      <c r="AO37">
        <v>1</v>
      </c>
      <c r="AP37">
        <v>0.5</v>
      </c>
      <c r="AQ37">
        <v>1</v>
      </c>
      <c r="AR37">
        <v>1</v>
      </c>
      <c r="AS37" s="5">
        <v>0</v>
      </c>
      <c r="AT37">
        <v>0</v>
      </c>
      <c r="AU37">
        <v>1</v>
      </c>
      <c r="AV37">
        <f t="shared" si="0"/>
        <v>7.5</v>
      </c>
    </row>
    <row r="38" spans="1:48" x14ac:dyDescent="0.2">
      <c r="A38" t="s">
        <v>73</v>
      </c>
      <c r="B38">
        <v>2011</v>
      </c>
      <c r="C38" t="s">
        <v>241</v>
      </c>
      <c r="D38" t="s">
        <v>320</v>
      </c>
      <c r="E38" t="s">
        <v>60</v>
      </c>
      <c r="F38">
        <v>0</v>
      </c>
      <c r="G38" s="4" t="s">
        <v>246</v>
      </c>
      <c r="H38" t="s">
        <v>20</v>
      </c>
      <c r="I38" t="s">
        <v>30</v>
      </c>
      <c r="J38" t="s">
        <v>4</v>
      </c>
      <c r="K38" t="s">
        <v>74</v>
      </c>
      <c r="L38">
        <v>35</v>
      </c>
      <c r="M38">
        <v>35</v>
      </c>
      <c r="N38" t="s">
        <v>215</v>
      </c>
      <c r="O38" t="s">
        <v>75</v>
      </c>
      <c r="P38" t="s">
        <v>30</v>
      </c>
      <c r="Q38" t="s">
        <v>4</v>
      </c>
      <c r="R38" t="s">
        <v>66</v>
      </c>
      <c r="S38">
        <v>35</v>
      </c>
      <c r="T38">
        <v>35</v>
      </c>
      <c r="U38" t="s">
        <v>23</v>
      </c>
      <c r="V38" t="s">
        <v>33</v>
      </c>
      <c r="W38" t="s">
        <v>33</v>
      </c>
      <c r="X38" t="s">
        <v>34</v>
      </c>
      <c r="Y38">
        <v>3527</v>
      </c>
      <c r="Z38" t="s">
        <v>25</v>
      </c>
      <c r="AA38" s="3">
        <v>1.74</v>
      </c>
      <c r="AB38">
        <v>0.117810726</v>
      </c>
      <c r="AC38">
        <v>1.38</v>
      </c>
      <c r="AD38">
        <v>2.19</v>
      </c>
      <c r="AE38" t="s">
        <v>34</v>
      </c>
      <c r="AF38">
        <v>174</v>
      </c>
      <c r="AH38">
        <v>0.92</v>
      </c>
      <c r="AI38">
        <v>0.41184322800000001</v>
      </c>
      <c r="AJ38">
        <v>0.4</v>
      </c>
      <c r="AK38">
        <v>2.0099999999999998</v>
      </c>
      <c r="AL38">
        <v>0.5</v>
      </c>
      <c r="AM38">
        <v>1</v>
      </c>
      <c r="AN38">
        <v>0</v>
      </c>
      <c r="AO38">
        <v>0</v>
      </c>
      <c r="AP38">
        <v>0.5</v>
      </c>
      <c r="AQ38">
        <v>1</v>
      </c>
      <c r="AR38">
        <v>1</v>
      </c>
      <c r="AS38">
        <v>0</v>
      </c>
      <c r="AT38">
        <v>0</v>
      </c>
      <c r="AU38">
        <v>0</v>
      </c>
      <c r="AV38">
        <f t="shared" si="0"/>
        <v>4</v>
      </c>
    </row>
    <row r="39" spans="1:48" x14ac:dyDescent="0.2">
      <c r="A39" t="s">
        <v>76</v>
      </c>
      <c r="B39">
        <v>2002</v>
      </c>
      <c r="C39" t="s">
        <v>223</v>
      </c>
      <c r="D39" t="s">
        <v>321</v>
      </c>
      <c r="E39" t="s">
        <v>77</v>
      </c>
      <c r="F39">
        <v>58.2</v>
      </c>
      <c r="G39" s="4" t="s">
        <v>242</v>
      </c>
      <c r="H39" t="s">
        <v>13</v>
      </c>
      <c r="I39" t="s">
        <v>30</v>
      </c>
      <c r="J39" t="s">
        <v>4</v>
      </c>
      <c r="K39" t="s">
        <v>21</v>
      </c>
      <c r="L39">
        <v>29.9</v>
      </c>
      <c r="M39">
        <v>29.9</v>
      </c>
      <c r="N39" t="s">
        <v>215</v>
      </c>
      <c r="O39" t="s">
        <v>78</v>
      </c>
      <c r="P39" t="s">
        <v>30</v>
      </c>
      <c r="Q39" t="s">
        <v>4</v>
      </c>
      <c r="R39" t="s">
        <v>66</v>
      </c>
      <c r="S39">
        <v>29.9</v>
      </c>
      <c r="T39">
        <v>29.9</v>
      </c>
      <c r="U39" t="s">
        <v>186</v>
      </c>
      <c r="V39" t="s">
        <v>33</v>
      </c>
      <c r="W39" t="s">
        <v>33</v>
      </c>
      <c r="X39" t="s">
        <v>310</v>
      </c>
      <c r="Z39"/>
      <c r="AA39" s="3"/>
      <c r="AE39" t="s">
        <v>34</v>
      </c>
      <c r="AF39">
        <v>110</v>
      </c>
      <c r="AG39" t="s">
        <v>25</v>
      </c>
      <c r="AH39">
        <v>1.56</v>
      </c>
      <c r="AI39">
        <v>0.19650074200000001</v>
      </c>
      <c r="AJ39">
        <v>1.06</v>
      </c>
      <c r="AK39">
        <v>2.29</v>
      </c>
      <c r="AL39">
        <v>1</v>
      </c>
      <c r="AM39">
        <v>1</v>
      </c>
      <c r="AN39">
        <v>0</v>
      </c>
      <c r="AO39">
        <v>0</v>
      </c>
      <c r="AP39">
        <v>0.5</v>
      </c>
      <c r="AQ39">
        <v>1</v>
      </c>
      <c r="AR39">
        <v>1</v>
      </c>
      <c r="AS39">
        <v>0</v>
      </c>
      <c r="AT39">
        <v>0</v>
      </c>
      <c r="AU39">
        <v>0</v>
      </c>
      <c r="AV39">
        <f t="shared" si="0"/>
        <v>4.5</v>
      </c>
    </row>
    <row r="40" spans="1:48" x14ac:dyDescent="0.2">
      <c r="A40" t="s">
        <v>76</v>
      </c>
      <c r="B40">
        <v>2002</v>
      </c>
      <c r="C40" t="s">
        <v>223</v>
      </c>
      <c r="D40" t="s">
        <v>321</v>
      </c>
      <c r="E40" t="s">
        <v>77</v>
      </c>
      <c r="F40">
        <v>58.2</v>
      </c>
      <c r="G40" s="4" t="s">
        <v>242</v>
      </c>
      <c r="H40" t="s">
        <v>13</v>
      </c>
      <c r="I40" t="s">
        <v>30</v>
      </c>
      <c r="J40" t="s">
        <v>4</v>
      </c>
      <c r="K40" t="s">
        <v>21</v>
      </c>
      <c r="L40">
        <v>29.9</v>
      </c>
      <c r="M40">
        <v>29.9</v>
      </c>
      <c r="N40" t="s">
        <v>215</v>
      </c>
      <c r="O40" t="s">
        <v>37</v>
      </c>
      <c r="P40" t="s">
        <v>30</v>
      </c>
      <c r="Q40" t="s">
        <v>4</v>
      </c>
      <c r="R40" t="s">
        <v>66</v>
      </c>
      <c r="S40">
        <v>29.9</v>
      </c>
      <c r="T40">
        <v>29.9</v>
      </c>
      <c r="U40" t="s">
        <v>186</v>
      </c>
      <c r="V40" t="s">
        <v>33</v>
      </c>
      <c r="W40" t="s">
        <v>33</v>
      </c>
      <c r="X40" t="s">
        <v>310</v>
      </c>
      <c r="Z40"/>
      <c r="AA40" s="3"/>
      <c r="AE40" t="s">
        <v>34</v>
      </c>
      <c r="AF40">
        <v>41</v>
      </c>
      <c r="AG40" t="s">
        <v>25</v>
      </c>
      <c r="AH40">
        <v>2.73</v>
      </c>
      <c r="AI40">
        <v>0.35177763299999998</v>
      </c>
      <c r="AJ40">
        <v>1.37</v>
      </c>
      <c r="AK40">
        <v>5.44</v>
      </c>
      <c r="AL40">
        <v>1</v>
      </c>
      <c r="AM40">
        <v>1</v>
      </c>
      <c r="AN40">
        <v>0</v>
      </c>
      <c r="AO40">
        <v>0</v>
      </c>
      <c r="AP40">
        <v>0.5</v>
      </c>
      <c r="AQ40">
        <v>1</v>
      </c>
      <c r="AR40">
        <v>1</v>
      </c>
      <c r="AS40">
        <v>0</v>
      </c>
      <c r="AT40">
        <v>0</v>
      </c>
      <c r="AU40">
        <v>0</v>
      </c>
      <c r="AV40">
        <f t="shared" si="0"/>
        <v>4.5</v>
      </c>
    </row>
    <row r="41" spans="1:48" x14ac:dyDescent="0.2">
      <c r="A41" t="s">
        <v>76</v>
      </c>
      <c r="B41">
        <v>2002</v>
      </c>
      <c r="C41" t="s">
        <v>223</v>
      </c>
      <c r="D41" t="s">
        <v>321</v>
      </c>
      <c r="E41" t="s">
        <v>77</v>
      </c>
      <c r="F41">
        <v>58.2</v>
      </c>
      <c r="G41" s="4" t="s">
        <v>242</v>
      </c>
      <c r="H41" t="s">
        <v>13</v>
      </c>
      <c r="I41" t="s">
        <v>30</v>
      </c>
      <c r="J41" t="s">
        <v>4</v>
      </c>
      <c r="K41" t="s">
        <v>21</v>
      </c>
      <c r="L41">
        <v>29.9</v>
      </c>
      <c r="M41">
        <v>29.9</v>
      </c>
      <c r="N41" t="s">
        <v>215</v>
      </c>
      <c r="O41" t="s">
        <v>79</v>
      </c>
      <c r="P41" t="s">
        <v>30</v>
      </c>
      <c r="Q41" t="s">
        <v>4</v>
      </c>
      <c r="R41" t="s">
        <v>66</v>
      </c>
      <c r="S41">
        <v>29.9</v>
      </c>
      <c r="T41">
        <v>29.9</v>
      </c>
      <c r="U41" t="s">
        <v>186</v>
      </c>
      <c r="V41" t="s">
        <v>33</v>
      </c>
      <c r="W41" t="s">
        <v>33</v>
      </c>
      <c r="X41" t="s">
        <v>310</v>
      </c>
      <c r="Z41"/>
      <c r="AA41" s="3"/>
      <c r="AE41" t="s">
        <v>34</v>
      </c>
      <c r="AF41">
        <v>32</v>
      </c>
      <c r="AG41" t="s">
        <v>25</v>
      </c>
      <c r="AH41">
        <v>3</v>
      </c>
      <c r="AI41">
        <v>0.40791158</v>
      </c>
      <c r="AJ41">
        <v>1.35</v>
      </c>
      <c r="AK41">
        <v>6.68</v>
      </c>
      <c r="AL41">
        <v>1</v>
      </c>
      <c r="AM41">
        <v>1</v>
      </c>
      <c r="AN41">
        <v>0</v>
      </c>
      <c r="AO41">
        <v>0</v>
      </c>
      <c r="AP41">
        <v>0.5</v>
      </c>
      <c r="AQ41">
        <v>1</v>
      </c>
      <c r="AR41">
        <v>1</v>
      </c>
      <c r="AS41">
        <v>0</v>
      </c>
      <c r="AT41">
        <v>0</v>
      </c>
      <c r="AU41">
        <v>0</v>
      </c>
      <c r="AV41">
        <f t="shared" si="0"/>
        <v>4.5</v>
      </c>
    </row>
    <row r="42" spans="1:48" x14ac:dyDescent="0.2">
      <c r="A42" t="s">
        <v>76</v>
      </c>
      <c r="B42">
        <v>2002</v>
      </c>
      <c r="C42" t="s">
        <v>223</v>
      </c>
      <c r="D42" t="s">
        <v>321</v>
      </c>
      <c r="E42" t="s">
        <v>77</v>
      </c>
      <c r="F42">
        <v>58.2</v>
      </c>
      <c r="G42" s="4" t="s">
        <v>242</v>
      </c>
      <c r="H42" t="s">
        <v>13</v>
      </c>
      <c r="I42" t="s">
        <v>30</v>
      </c>
      <c r="J42" t="s">
        <v>4</v>
      </c>
      <c r="K42" t="s">
        <v>21</v>
      </c>
      <c r="L42">
        <v>29.9</v>
      </c>
      <c r="M42">
        <v>29.9</v>
      </c>
      <c r="N42" t="s">
        <v>215</v>
      </c>
      <c r="O42" t="s">
        <v>65</v>
      </c>
      <c r="P42" t="s">
        <v>30</v>
      </c>
      <c r="Q42" t="s">
        <v>4</v>
      </c>
      <c r="R42" t="s">
        <v>66</v>
      </c>
      <c r="S42">
        <v>29.9</v>
      </c>
      <c r="T42">
        <v>29.9</v>
      </c>
      <c r="U42" t="s">
        <v>186</v>
      </c>
      <c r="V42" t="s">
        <v>33</v>
      </c>
      <c r="W42" t="s">
        <v>33</v>
      </c>
      <c r="X42" t="s">
        <v>310</v>
      </c>
      <c r="Z42"/>
      <c r="AA42" s="3"/>
      <c r="AE42" t="s">
        <v>34</v>
      </c>
      <c r="AF42">
        <v>87</v>
      </c>
      <c r="AG42" t="s">
        <v>25</v>
      </c>
      <c r="AH42">
        <v>1.56</v>
      </c>
      <c r="AI42">
        <v>0.220795512</v>
      </c>
      <c r="AJ42">
        <v>1.01</v>
      </c>
      <c r="AK42">
        <v>2.4</v>
      </c>
      <c r="AL42">
        <v>1</v>
      </c>
      <c r="AM42">
        <v>1</v>
      </c>
      <c r="AN42">
        <v>0</v>
      </c>
      <c r="AO42">
        <v>0</v>
      </c>
      <c r="AP42">
        <v>0.5</v>
      </c>
      <c r="AQ42">
        <v>1</v>
      </c>
      <c r="AR42">
        <v>1</v>
      </c>
      <c r="AS42">
        <v>0</v>
      </c>
      <c r="AT42">
        <v>0</v>
      </c>
      <c r="AU42">
        <v>0</v>
      </c>
      <c r="AV42">
        <f t="shared" si="0"/>
        <v>4.5</v>
      </c>
    </row>
    <row r="43" spans="1:48" x14ac:dyDescent="0.2">
      <c r="A43" t="s">
        <v>76</v>
      </c>
      <c r="B43">
        <v>2002</v>
      </c>
      <c r="C43" t="s">
        <v>223</v>
      </c>
      <c r="D43" t="s">
        <v>321</v>
      </c>
      <c r="E43" t="s">
        <v>77</v>
      </c>
      <c r="F43">
        <v>58.2</v>
      </c>
      <c r="G43" s="4" t="s">
        <v>242</v>
      </c>
      <c r="H43" t="s">
        <v>13</v>
      </c>
      <c r="I43" t="s">
        <v>30</v>
      </c>
      <c r="J43" t="s">
        <v>4</v>
      </c>
      <c r="K43" t="s">
        <v>21</v>
      </c>
      <c r="L43">
        <v>29.9</v>
      </c>
      <c r="M43">
        <v>29.9</v>
      </c>
      <c r="N43" t="s">
        <v>215</v>
      </c>
      <c r="O43" t="s">
        <v>80</v>
      </c>
      <c r="P43" t="s">
        <v>30</v>
      </c>
      <c r="Q43" t="s">
        <v>4</v>
      </c>
      <c r="R43" t="s">
        <v>66</v>
      </c>
      <c r="S43">
        <v>29.9</v>
      </c>
      <c r="T43">
        <v>29.9</v>
      </c>
      <c r="U43" t="s">
        <v>186</v>
      </c>
      <c r="V43" t="s">
        <v>33</v>
      </c>
      <c r="W43" t="s">
        <v>33</v>
      </c>
      <c r="X43" t="s">
        <v>310</v>
      </c>
      <c r="Z43"/>
      <c r="AA43" s="3"/>
      <c r="AE43" t="s">
        <v>34</v>
      </c>
      <c r="AF43">
        <v>50</v>
      </c>
      <c r="AG43" t="s">
        <v>25</v>
      </c>
      <c r="AH43">
        <v>2.33</v>
      </c>
      <c r="AI43">
        <v>0.309335951</v>
      </c>
      <c r="AJ43">
        <v>1.27</v>
      </c>
      <c r="AK43">
        <v>4.2699999999999996</v>
      </c>
      <c r="AL43">
        <v>1</v>
      </c>
      <c r="AM43">
        <v>1</v>
      </c>
      <c r="AN43">
        <v>0</v>
      </c>
      <c r="AO43">
        <v>0</v>
      </c>
      <c r="AP43">
        <v>0.5</v>
      </c>
      <c r="AQ43">
        <v>1</v>
      </c>
      <c r="AR43">
        <v>1</v>
      </c>
      <c r="AS43">
        <v>0</v>
      </c>
      <c r="AT43">
        <v>0</v>
      </c>
      <c r="AU43">
        <v>0</v>
      </c>
      <c r="AV43">
        <f t="shared" si="0"/>
        <v>4.5</v>
      </c>
    </row>
    <row r="44" spans="1:48" x14ac:dyDescent="0.2">
      <c r="A44" t="s">
        <v>81</v>
      </c>
      <c r="B44">
        <v>2000</v>
      </c>
      <c r="C44" t="s">
        <v>229</v>
      </c>
      <c r="D44" t="s">
        <v>322</v>
      </c>
      <c r="E44" t="s">
        <v>60</v>
      </c>
      <c r="F44">
        <v>100</v>
      </c>
      <c r="G44" s="4" t="s">
        <v>242</v>
      </c>
      <c r="H44" t="s">
        <v>13</v>
      </c>
      <c r="I44" t="s">
        <v>3</v>
      </c>
      <c r="J44" t="s">
        <v>4</v>
      </c>
      <c r="K44" t="s">
        <v>5</v>
      </c>
      <c r="L44">
        <v>32.65</v>
      </c>
      <c r="M44">
        <v>32.65</v>
      </c>
      <c r="N44" t="s">
        <v>215</v>
      </c>
      <c r="O44" t="s">
        <v>78</v>
      </c>
      <c r="P44" t="s">
        <v>30</v>
      </c>
      <c r="Q44" t="s">
        <v>4</v>
      </c>
      <c r="R44" t="s">
        <v>66</v>
      </c>
      <c r="S44">
        <v>37.76</v>
      </c>
      <c r="T44">
        <v>37.76</v>
      </c>
      <c r="U44" t="s">
        <v>186</v>
      </c>
      <c r="V44" t="s">
        <v>33</v>
      </c>
      <c r="W44" t="s">
        <v>33</v>
      </c>
      <c r="X44" t="s">
        <v>34</v>
      </c>
      <c r="Y44">
        <v>1403</v>
      </c>
      <c r="Z44" t="s">
        <v>78</v>
      </c>
      <c r="AA44" s="3">
        <v>1.93</v>
      </c>
      <c r="AB44">
        <v>0.120736659</v>
      </c>
      <c r="AC44">
        <v>1.52</v>
      </c>
      <c r="AD44">
        <v>2.44</v>
      </c>
      <c r="AE44" t="s">
        <v>34</v>
      </c>
      <c r="AF44">
        <v>133</v>
      </c>
      <c r="AG44" t="s">
        <v>25</v>
      </c>
      <c r="AH44">
        <v>1.4</v>
      </c>
      <c r="AI44">
        <v>0.26</v>
      </c>
      <c r="AL44">
        <v>0.5</v>
      </c>
      <c r="AM44">
        <v>1</v>
      </c>
      <c r="AN44">
        <v>0</v>
      </c>
      <c r="AO44">
        <v>0</v>
      </c>
      <c r="AP44">
        <v>0.5</v>
      </c>
      <c r="AQ44">
        <v>0.5</v>
      </c>
      <c r="AR44">
        <v>1</v>
      </c>
      <c r="AS44">
        <v>0</v>
      </c>
      <c r="AT44">
        <v>1</v>
      </c>
      <c r="AU44">
        <v>0</v>
      </c>
      <c r="AV44">
        <f t="shared" si="0"/>
        <v>4.5</v>
      </c>
    </row>
    <row r="45" spans="1:48" x14ac:dyDescent="0.2">
      <c r="A45" t="s">
        <v>81</v>
      </c>
      <c r="B45">
        <v>2000</v>
      </c>
      <c r="C45" t="s">
        <v>229</v>
      </c>
      <c r="D45" t="s">
        <v>322</v>
      </c>
      <c r="E45" t="s">
        <v>60</v>
      </c>
      <c r="F45">
        <v>100</v>
      </c>
      <c r="G45" s="4" t="s">
        <v>242</v>
      </c>
      <c r="H45" t="s">
        <v>13</v>
      </c>
      <c r="I45" t="s">
        <v>3</v>
      </c>
      <c r="J45" t="s">
        <v>4</v>
      </c>
      <c r="K45" t="s">
        <v>5</v>
      </c>
      <c r="L45">
        <v>32.65</v>
      </c>
      <c r="M45">
        <v>32.65</v>
      </c>
      <c r="N45" t="s">
        <v>215</v>
      </c>
      <c r="O45" t="s">
        <v>82</v>
      </c>
      <c r="P45" t="s">
        <v>30</v>
      </c>
      <c r="Q45" t="s">
        <v>4</v>
      </c>
      <c r="R45" t="s">
        <v>66</v>
      </c>
      <c r="S45">
        <v>37.76</v>
      </c>
      <c r="T45">
        <v>37.76</v>
      </c>
      <c r="U45" t="s">
        <v>186</v>
      </c>
      <c r="V45" t="s">
        <v>33</v>
      </c>
      <c r="W45" t="s">
        <v>33</v>
      </c>
      <c r="X45" t="s">
        <v>34</v>
      </c>
      <c r="Y45">
        <v>1403</v>
      </c>
      <c r="Z45" t="s">
        <v>82</v>
      </c>
      <c r="AA45" s="3">
        <v>1.89</v>
      </c>
      <c r="AB45">
        <v>0.149140204</v>
      </c>
      <c r="AC45">
        <v>1.41</v>
      </c>
      <c r="AD45">
        <v>2.5299999999999998</v>
      </c>
      <c r="AE45" t="s">
        <v>34</v>
      </c>
      <c r="AF45">
        <v>133</v>
      </c>
      <c r="AG45" t="s">
        <v>25</v>
      </c>
      <c r="AH45">
        <v>1.47</v>
      </c>
      <c r="AI45">
        <v>0.33</v>
      </c>
      <c r="AL45">
        <v>0.5</v>
      </c>
      <c r="AM45">
        <v>1</v>
      </c>
      <c r="AN45">
        <v>0</v>
      </c>
      <c r="AO45">
        <v>0</v>
      </c>
      <c r="AP45">
        <v>0.5</v>
      </c>
      <c r="AQ45">
        <v>0.5</v>
      </c>
      <c r="AR45">
        <v>1</v>
      </c>
      <c r="AS45">
        <v>0</v>
      </c>
      <c r="AT45">
        <v>1</v>
      </c>
      <c r="AU45">
        <v>0</v>
      </c>
      <c r="AV45">
        <f t="shared" si="0"/>
        <v>4.5</v>
      </c>
    </row>
    <row r="46" spans="1:48" x14ac:dyDescent="0.2">
      <c r="A46" t="s">
        <v>81</v>
      </c>
      <c r="B46">
        <v>2000</v>
      </c>
      <c r="C46" t="s">
        <v>229</v>
      </c>
      <c r="D46" t="s">
        <v>322</v>
      </c>
      <c r="E46" t="s">
        <v>60</v>
      </c>
      <c r="F46">
        <v>100</v>
      </c>
      <c r="G46" s="4" t="s">
        <v>242</v>
      </c>
      <c r="H46" t="s">
        <v>13</v>
      </c>
      <c r="I46" t="s">
        <v>3</v>
      </c>
      <c r="J46" t="s">
        <v>4</v>
      </c>
      <c r="K46" t="s">
        <v>5</v>
      </c>
      <c r="L46">
        <v>32.65</v>
      </c>
      <c r="M46">
        <v>32.65</v>
      </c>
      <c r="N46" t="s">
        <v>215</v>
      </c>
      <c r="O46" t="s">
        <v>65</v>
      </c>
      <c r="P46" t="s">
        <v>30</v>
      </c>
      <c r="Q46" t="s">
        <v>4</v>
      </c>
      <c r="R46" t="s">
        <v>66</v>
      </c>
      <c r="S46">
        <v>37.76</v>
      </c>
      <c r="T46">
        <v>37.76</v>
      </c>
      <c r="U46" t="s">
        <v>186</v>
      </c>
      <c r="V46" t="s">
        <v>33</v>
      </c>
      <c r="W46" t="s">
        <v>33</v>
      </c>
      <c r="X46" t="s">
        <v>34</v>
      </c>
      <c r="Y46">
        <v>1403</v>
      </c>
      <c r="Z46" t="s">
        <v>65</v>
      </c>
      <c r="AA46" s="3">
        <v>2.8</v>
      </c>
      <c r="AB46">
        <v>0.202613086</v>
      </c>
      <c r="AC46">
        <v>1.88</v>
      </c>
      <c r="AD46">
        <v>4.16</v>
      </c>
      <c r="AE46" t="s">
        <v>34</v>
      </c>
      <c r="AF46">
        <v>133</v>
      </c>
      <c r="AG46" t="s">
        <v>25</v>
      </c>
      <c r="AH46">
        <v>2.83</v>
      </c>
      <c r="AI46">
        <v>0.47</v>
      </c>
      <c r="AL46">
        <v>0.5</v>
      </c>
      <c r="AM46">
        <v>1</v>
      </c>
      <c r="AN46">
        <v>0</v>
      </c>
      <c r="AO46">
        <v>0</v>
      </c>
      <c r="AP46">
        <v>0.5</v>
      </c>
      <c r="AQ46">
        <v>0.5</v>
      </c>
      <c r="AR46">
        <v>1</v>
      </c>
      <c r="AS46">
        <v>0</v>
      </c>
      <c r="AT46">
        <v>1</v>
      </c>
      <c r="AU46">
        <v>0</v>
      </c>
      <c r="AV46">
        <f t="shared" si="0"/>
        <v>4.5</v>
      </c>
    </row>
    <row r="47" spans="1:48" x14ac:dyDescent="0.2">
      <c r="A47" t="s">
        <v>81</v>
      </c>
      <c r="B47">
        <v>2000</v>
      </c>
      <c r="C47" t="s">
        <v>229</v>
      </c>
      <c r="D47" t="s">
        <v>322</v>
      </c>
      <c r="E47" t="s">
        <v>60</v>
      </c>
      <c r="F47">
        <v>100</v>
      </c>
      <c r="G47" s="4" t="s">
        <v>242</v>
      </c>
      <c r="H47" t="s">
        <v>13</v>
      </c>
      <c r="I47" t="s">
        <v>3</v>
      </c>
      <c r="J47" t="s">
        <v>4</v>
      </c>
      <c r="K47" t="s">
        <v>5</v>
      </c>
      <c r="L47">
        <v>32.65</v>
      </c>
      <c r="M47">
        <v>32.65</v>
      </c>
      <c r="N47" t="s">
        <v>215</v>
      </c>
      <c r="O47" t="s">
        <v>83</v>
      </c>
      <c r="P47" t="s">
        <v>30</v>
      </c>
      <c r="Q47" t="s">
        <v>4</v>
      </c>
      <c r="R47" t="s">
        <v>66</v>
      </c>
      <c r="S47">
        <v>37.76</v>
      </c>
      <c r="T47">
        <v>37.76</v>
      </c>
      <c r="U47" t="s">
        <v>186</v>
      </c>
      <c r="V47" t="s">
        <v>33</v>
      </c>
      <c r="W47" t="s">
        <v>33</v>
      </c>
      <c r="X47" t="s">
        <v>34</v>
      </c>
      <c r="Y47">
        <v>1403</v>
      </c>
      <c r="Z47" t="s">
        <v>83</v>
      </c>
      <c r="AA47" s="3">
        <v>3.09</v>
      </c>
      <c r="AB47">
        <v>0.24970489000000001</v>
      </c>
      <c r="AC47">
        <v>1.89</v>
      </c>
      <c r="AD47">
        <v>5.03</v>
      </c>
      <c r="AE47" t="s">
        <v>34</v>
      </c>
      <c r="AF47">
        <v>133</v>
      </c>
      <c r="AG47" t="s">
        <v>25</v>
      </c>
      <c r="AH47">
        <v>2</v>
      </c>
      <c r="AI47">
        <v>0.55000000000000004</v>
      </c>
      <c r="AL47">
        <v>0.5</v>
      </c>
      <c r="AM47">
        <v>1</v>
      </c>
      <c r="AN47">
        <v>0</v>
      </c>
      <c r="AO47">
        <v>0</v>
      </c>
      <c r="AP47">
        <v>0.5</v>
      </c>
      <c r="AQ47">
        <v>0.5</v>
      </c>
      <c r="AR47">
        <v>1</v>
      </c>
      <c r="AS47">
        <v>0</v>
      </c>
      <c r="AT47">
        <v>1</v>
      </c>
      <c r="AU47">
        <v>0</v>
      </c>
      <c r="AV47">
        <f t="shared" si="0"/>
        <v>4.5</v>
      </c>
    </row>
    <row r="48" spans="1:48" x14ac:dyDescent="0.2">
      <c r="A48" t="s">
        <v>81</v>
      </c>
      <c r="B48">
        <v>2000</v>
      </c>
      <c r="C48" t="s">
        <v>229</v>
      </c>
      <c r="D48" t="s">
        <v>322</v>
      </c>
      <c r="E48" t="s">
        <v>60</v>
      </c>
      <c r="F48">
        <v>100</v>
      </c>
      <c r="G48" s="4" t="s">
        <v>242</v>
      </c>
      <c r="H48" t="s">
        <v>13</v>
      </c>
      <c r="I48" t="s">
        <v>3</v>
      </c>
      <c r="J48" t="s">
        <v>4</v>
      </c>
      <c r="K48" t="s">
        <v>5</v>
      </c>
      <c r="L48">
        <v>32.65</v>
      </c>
      <c r="M48">
        <v>32.65</v>
      </c>
      <c r="N48" t="s">
        <v>215</v>
      </c>
      <c r="O48" t="s">
        <v>84</v>
      </c>
      <c r="P48" t="s">
        <v>30</v>
      </c>
      <c r="Q48" t="s">
        <v>4</v>
      </c>
      <c r="R48" t="s">
        <v>66</v>
      </c>
      <c r="S48" t="s">
        <v>85</v>
      </c>
      <c r="T48">
        <f>AVERAGE(30,35)</f>
        <v>32.5</v>
      </c>
      <c r="U48" t="s">
        <v>186</v>
      </c>
      <c r="V48" t="s">
        <v>33</v>
      </c>
      <c r="W48" t="s">
        <v>33</v>
      </c>
      <c r="X48" t="s">
        <v>34</v>
      </c>
      <c r="Y48">
        <v>1403</v>
      </c>
      <c r="Z48" t="s">
        <v>84</v>
      </c>
      <c r="AA48" s="3">
        <v>1.61</v>
      </c>
      <c r="AB48">
        <v>0.37102861399999998</v>
      </c>
      <c r="AC48">
        <v>0.78</v>
      </c>
      <c r="AD48">
        <v>3.34</v>
      </c>
      <c r="AE48" t="s">
        <v>34</v>
      </c>
      <c r="AF48">
        <v>133</v>
      </c>
      <c r="AG48" t="s">
        <v>25</v>
      </c>
      <c r="AH48">
        <v>1.33</v>
      </c>
      <c r="AI48">
        <v>0.76</v>
      </c>
      <c r="AL48">
        <v>0.5</v>
      </c>
      <c r="AM48">
        <v>1</v>
      </c>
      <c r="AN48">
        <v>0</v>
      </c>
      <c r="AO48">
        <v>0</v>
      </c>
      <c r="AP48">
        <v>0.5</v>
      </c>
      <c r="AQ48">
        <v>0.5</v>
      </c>
      <c r="AR48">
        <v>1</v>
      </c>
      <c r="AS48">
        <v>0</v>
      </c>
      <c r="AT48" s="5">
        <v>1</v>
      </c>
      <c r="AU48">
        <v>0</v>
      </c>
      <c r="AV48">
        <f t="shared" si="0"/>
        <v>4.5</v>
      </c>
    </row>
    <row r="49" spans="1:48" x14ac:dyDescent="0.2">
      <c r="A49" t="s">
        <v>86</v>
      </c>
      <c r="B49">
        <v>2000</v>
      </c>
      <c r="C49" t="s">
        <v>227</v>
      </c>
      <c r="D49" t="s">
        <v>323</v>
      </c>
      <c r="E49" t="s">
        <v>77</v>
      </c>
      <c r="F49">
        <v>100</v>
      </c>
      <c r="G49" s="4" t="s">
        <v>242</v>
      </c>
      <c r="H49" t="s">
        <v>13</v>
      </c>
      <c r="I49" t="s">
        <v>30</v>
      </c>
      <c r="J49" t="s">
        <v>4</v>
      </c>
      <c r="K49" t="s">
        <v>21</v>
      </c>
      <c r="L49">
        <v>44.8</v>
      </c>
      <c r="M49">
        <v>44.8</v>
      </c>
      <c r="N49" t="s">
        <v>215</v>
      </c>
      <c r="O49" t="s">
        <v>78</v>
      </c>
      <c r="P49" t="s">
        <v>30</v>
      </c>
      <c r="Q49" t="s">
        <v>4</v>
      </c>
      <c r="R49" t="s">
        <v>66</v>
      </c>
      <c r="S49">
        <v>44.8</v>
      </c>
      <c r="T49">
        <v>44.8</v>
      </c>
      <c r="U49" t="s">
        <v>186</v>
      </c>
      <c r="V49" t="s">
        <v>33</v>
      </c>
      <c r="W49" t="s">
        <v>33</v>
      </c>
      <c r="X49" t="s">
        <v>34</v>
      </c>
      <c r="Y49">
        <v>3868</v>
      </c>
      <c r="Z49" t="s">
        <v>206</v>
      </c>
      <c r="AA49" s="3">
        <v>2.2000000000000002</v>
      </c>
      <c r="AB49">
        <v>0.144072963</v>
      </c>
      <c r="AC49">
        <v>1.66</v>
      </c>
      <c r="AD49">
        <v>2.92</v>
      </c>
      <c r="AE49" t="s">
        <v>34</v>
      </c>
      <c r="AF49">
        <v>107</v>
      </c>
      <c r="AG49" t="s">
        <v>25</v>
      </c>
      <c r="AH49">
        <v>1.43</v>
      </c>
      <c r="AI49">
        <v>0.34917877000000003</v>
      </c>
      <c r="AJ49">
        <v>0.72</v>
      </c>
      <c r="AK49">
        <v>2.83</v>
      </c>
      <c r="AL49">
        <v>0.5</v>
      </c>
      <c r="AM49">
        <v>1</v>
      </c>
      <c r="AN49">
        <v>0</v>
      </c>
      <c r="AO49">
        <v>0</v>
      </c>
      <c r="AP49">
        <v>0.5</v>
      </c>
      <c r="AQ49">
        <v>0.5</v>
      </c>
      <c r="AR49">
        <v>1</v>
      </c>
      <c r="AS49">
        <v>0</v>
      </c>
      <c r="AT49">
        <v>0</v>
      </c>
      <c r="AU49">
        <v>1</v>
      </c>
      <c r="AV49">
        <f t="shared" si="0"/>
        <v>4.5</v>
      </c>
    </row>
    <row r="50" spans="1:48" x14ac:dyDescent="0.2">
      <c r="A50" t="s">
        <v>86</v>
      </c>
      <c r="B50">
        <v>2000</v>
      </c>
      <c r="C50" t="s">
        <v>227</v>
      </c>
      <c r="D50" t="s">
        <v>323</v>
      </c>
      <c r="E50" t="s">
        <v>77</v>
      </c>
      <c r="F50">
        <v>100</v>
      </c>
      <c r="G50" s="4" t="s">
        <v>242</v>
      </c>
      <c r="H50" t="s">
        <v>13</v>
      </c>
      <c r="I50" t="s">
        <v>30</v>
      </c>
      <c r="J50" t="s">
        <v>4</v>
      </c>
      <c r="K50" t="s">
        <v>21</v>
      </c>
      <c r="L50">
        <v>44.8</v>
      </c>
      <c r="M50">
        <v>44.8</v>
      </c>
      <c r="N50" t="s">
        <v>215</v>
      </c>
      <c r="O50" t="s">
        <v>31</v>
      </c>
      <c r="P50" t="s">
        <v>30</v>
      </c>
      <c r="Q50" t="s">
        <v>4</v>
      </c>
      <c r="R50" t="s">
        <v>66</v>
      </c>
      <c r="S50">
        <v>44.8</v>
      </c>
      <c r="T50">
        <v>44.8</v>
      </c>
      <c r="U50" t="s">
        <v>186</v>
      </c>
      <c r="V50" t="s">
        <v>33</v>
      </c>
      <c r="W50" t="s">
        <v>33</v>
      </c>
      <c r="X50" t="s">
        <v>34</v>
      </c>
      <c r="Y50">
        <v>3868</v>
      </c>
      <c r="Z50" t="s">
        <v>206</v>
      </c>
      <c r="AA50" s="3">
        <v>3.05</v>
      </c>
      <c r="AB50">
        <v>0.13959797299999999</v>
      </c>
      <c r="AC50">
        <v>2.3199999999999998</v>
      </c>
      <c r="AD50">
        <v>4.01</v>
      </c>
      <c r="AE50" t="s">
        <v>34</v>
      </c>
      <c r="AF50">
        <v>107</v>
      </c>
      <c r="AG50" t="s">
        <v>25</v>
      </c>
      <c r="AH50">
        <v>1.58</v>
      </c>
      <c r="AI50">
        <v>0.29329548500000002</v>
      </c>
      <c r="AJ50">
        <v>0.89</v>
      </c>
      <c r="AK50">
        <v>2.81</v>
      </c>
      <c r="AL50">
        <v>0.5</v>
      </c>
      <c r="AM50">
        <v>1</v>
      </c>
      <c r="AN50">
        <v>0</v>
      </c>
      <c r="AO50">
        <v>0</v>
      </c>
      <c r="AP50">
        <v>0.5</v>
      </c>
      <c r="AQ50">
        <v>0.5</v>
      </c>
      <c r="AR50">
        <v>0</v>
      </c>
      <c r="AS50">
        <v>0</v>
      </c>
      <c r="AT50">
        <v>0</v>
      </c>
      <c r="AU50">
        <v>1</v>
      </c>
      <c r="AV50">
        <f t="shared" si="0"/>
        <v>3.5</v>
      </c>
    </row>
    <row r="51" spans="1:48" x14ac:dyDescent="0.2">
      <c r="A51" t="s">
        <v>86</v>
      </c>
      <c r="B51">
        <v>2000</v>
      </c>
      <c r="C51" t="s">
        <v>227</v>
      </c>
      <c r="D51" t="s">
        <v>323</v>
      </c>
      <c r="E51" t="s">
        <v>77</v>
      </c>
      <c r="F51">
        <v>100</v>
      </c>
      <c r="G51" s="4" t="s">
        <v>242</v>
      </c>
      <c r="H51" t="s">
        <v>13</v>
      </c>
      <c r="I51" t="s">
        <v>30</v>
      </c>
      <c r="J51" t="s">
        <v>4</v>
      </c>
      <c r="K51" t="s">
        <v>21</v>
      </c>
      <c r="L51">
        <v>44.8</v>
      </c>
      <c r="M51">
        <v>44.8</v>
      </c>
      <c r="N51" t="s">
        <v>215</v>
      </c>
      <c r="O51" t="s">
        <v>37</v>
      </c>
      <c r="P51" t="s">
        <v>30</v>
      </c>
      <c r="Q51" t="s">
        <v>4</v>
      </c>
      <c r="R51" t="s">
        <v>66</v>
      </c>
      <c r="S51">
        <v>44.8</v>
      </c>
      <c r="T51">
        <v>44.8</v>
      </c>
      <c r="U51" t="s">
        <v>186</v>
      </c>
      <c r="V51" t="s">
        <v>33</v>
      </c>
      <c r="W51" t="s">
        <v>33</v>
      </c>
      <c r="X51" t="s">
        <v>34</v>
      </c>
      <c r="Y51">
        <v>3868</v>
      </c>
      <c r="Z51" t="s">
        <v>206</v>
      </c>
      <c r="AA51" s="3">
        <v>7.74</v>
      </c>
      <c r="AB51">
        <v>0.25358150099999999</v>
      </c>
      <c r="AC51">
        <v>4.7</v>
      </c>
      <c r="AD51">
        <v>12.7</v>
      </c>
      <c r="AE51" t="s">
        <v>34</v>
      </c>
      <c r="AF51">
        <v>107</v>
      </c>
      <c r="AG51" t="s">
        <v>25</v>
      </c>
      <c r="AH51">
        <v>2.33</v>
      </c>
      <c r="AI51">
        <v>0.69139539699999997</v>
      </c>
      <c r="AJ51">
        <v>0.6</v>
      </c>
      <c r="AK51">
        <v>9.02</v>
      </c>
      <c r="AL51">
        <v>0.5</v>
      </c>
      <c r="AM51">
        <v>1</v>
      </c>
      <c r="AN51">
        <v>0</v>
      </c>
      <c r="AO51">
        <v>0</v>
      </c>
      <c r="AP51">
        <v>0.5</v>
      </c>
      <c r="AQ51">
        <v>0.5</v>
      </c>
      <c r="AR51">
        <v>0</v>
      </c>
      <c r="AS51">
        <v>0</v>
      </c>
      <c r="AT51">
        <v>0</v>
      </c>
      <c r="AU51">
        <v>1</v>
      </c>
      <c r="AV51">
        <f t="shared" si="0"/>
        <v>3.5</v>
      </c>
    </row>
    <row r="52" spans="1:48" x14ac:dyDescent="0.2">
      <c r="A52" t="s">
        <v>86</v>
      </c>
      <c r="B52">
        <v>2000</v>
      </c>
      <c r="C52" t="s">
        <v>227</v>
      </c>
      <c r="D52" t="s">
        <v>323</v>
      </c>
      <c r="E52" t="s">
        <v>77</v>
      </c>
      <c r="F52">
        <v>100</v>
      </c>
      <c r="G52" s="4" t="s">
        <v>242</v>
      </c>
      <c r="H52" t="s">
        <v>13</v>
      </c>
      <c r="I52" t="s">
        <v>30</v>
      </c>
      <c r="J52" t="s">
        <v>4</v>
      </c>
      <c r="K52" t="s">
        <v>21</v>
      </c>
      <c r="L52">
        <v>44.8</v>
      </c>
      <c r="M52">
        <v>44.8</v>
      </c>
      <c r="N52" t="s">
        <v>215</v>
      </c>
      <c r="O52" t="s">
        <v>87</v>
      </c>
      <c r="P52" t="s">
        <v>30</v>
      </c>
      <c r="Q52" t="s">
        <v>4</v>
      </c>
      <c r="R52" t="s">
        <v>66</v>
      </c>
      <c r="S52">
        <v>44.8</v>
      </c>
      <c r="T52">
        <v>44.8</v>
      </c>
      <c r="U52" t="s">
        <v>186</v>
      </c>
      <c r="V52" t="s">
        <v>33</v>
      </c>
      <c r="W52" t="s">
        <v>33</v>
      </c>
      <c r="X52" t="s">
        <v>34</v>
      </c>
      <c r="Y52">
        <v>3868</v>
      </c>
      <c r="Z52" t="s">
        <v>206</v>
      </c>
      <c r="AA52" s="3">
        <v>3.54</v>
      </c>
      <c r="AB52">
        <v>0.222124183</v>
      </c>
      <c r="AC52">
        <v>2.29</v>
      </c>
      <c r="AD52">
        <v>5.47</v>
      </c>
      <c r="AE52" t="s">
        <v>34</v>
      </c>
      <c r="AF52">
        <v>107</v>
      </c>
      <c r="AG52" t="s">
        <v>25</v>
      </c>
      <c r="AH52">
        <v>2</v>
      </c>
      <c r="AI52">
        <v>0.54900615900000005</v>
      </c>
      <c r="AJ52">
        <v>0.68</v>
      </c>
      <c r="AK52">
        <v>5.85</v>
      </c>
      <c r="AL52">
        <v>0.5</v>
      </c>
      <c r="AM52">
        <v>1</v>
      </c>
      <c r="AN52">
        <v>0</v>
      </c>
      <c r="AO52">
        <v>0</v>
      </c>
      <c r="AP52">
        <v>0.5</v>
      </c>
      <c r="AQ52">
        <v>0.5</v>
      </c>
      <c r="AR52">
        <v>1</v>
      </c>
      <c r="AS52">
        <v>0</v>
      </c>
      <c r="AT52">
        <v>0</v>
      </c>
      <c r="AU52">
        <v>1</v>
      </c>
      <c r="AV52">
        <f t="shared" si="0"/>
        <v>4.5</v>
      </c>
    </row>
    <row r="53" spans="1:48" x14ac:dyDescent="0.2">
      <c r="A53" t="s">
        <v>86</v>
      </c>
      <c r="B53">
        <v>2000</v>
      </c>
      <c r="C53" t="s">
        <v>227</v>
      </c>
      <c r="D53" t="s">
        <v>323</v>
      </c>
      <c r="E53" t="s">
        <v>77</v>
      </c>
      <c r="F53">
        <v>100</v>
      </c>
      <c r="G53" s="4" t="s">
        <v>242</v>
      </c>
      <c r="H53" t="s">
        <v>13</v>
      </c>
      <c r="I53" t="s">
        <v>30</v>
      </c>
      <c r="J53" t="s">
        <v>4</v>
      </c>
      <c r="K53" t="s">
        <v>21</v>
      </c>
      <c r="L53">
        <v>44.8</v>
      </c>
      <c r="M53">
        <v>44.8</v>
      </c>
      <c r="N53" t="s">
        <v>215</v>
      </c>
      <c r="O53" t="s">
        <v>88</v>
      </c>
      <c r="P53" t="s">
        <v>30</v>
      </c>
      <c r="Q53" t="s">
        <v>4</v>
      </c>
      <c r="R53" t="s">
        <v>66</v>
      </c>
      <c r="S53">
        <v>44.8</v>
      </c>
      <c r="T53">
        <v>44.8</v>
      </c>
      <c r="U53" t="s">
        <v>186</v>
      </c>
      <c r="V53" t="s">
        <v>33</v>
      </c>
      <c r="W53" t="s">
        <v>33</v>
      </c>
      <c r="X53" t="s">
        <v>34</v>
      </c>
      <c r="Y53">
        <v>3868</v>
      </c>
      <c r="Z53" t="s">
        <v>206</v>
      </c>
      <c r="AA53" s="3">
        <v>3.41</v>
      </c>
      <c r="AB53">
        <v>0.34094482100000001</v>
      </c>
      <c r="AC53">
        <v>1.75</v>
      </c>
      <c r="AD53">
        <v>6.66</v>
      </c>
      <c r="AE53" t="s">
        <v>34</v>
      </c>
      <c r="AF53">
        <v>107</v>
      </c>
      <c r="AG53" t="s">
        <v>25</v>
      </c>
      <c r="AH53">
        <v>1.5</v>
      </c>
      <c r="AI53">
        <v>0.64769741599999997</v>
      </c>
      <c r="AJ53">
        <v>0.42</v>
      </c>
      <c r="AK53">
        <v>5.32</v>
      </c>
      <c r="AL53">
        <v>0.5</v>
      </c>
      <c r="AM53">
        <v>1</v>
      </c>
      <c r="AN53">
        <v>0</v>
      </c>
      <c r="AO53">
        <v>0</v>
      </c>
      <c r="AP53">
        <v>0.5</v>
      </c>
      <c r="AQ53">
        <v>0.5</v>
      </c>
      <c r="AR53">
        <v>1</v>
      </c>
      <c r="AS53">
        <v>0</v>
      </c>
      <c r="AT53">
        <v>0</v>
      </c>
      <c r="AU53">
        <v>1</v>
      </c>
      <c r="AV53">
        <f t="shared" si="0"/>
        <v>4.5</v>
      </c>
    </row>
    <row r="54" spans="1:48" x14ac:dyDescent="0.2">
      <c r="A54" t="s">
        <v>86</v>
      </c>
      <c r="B54">
        <v>2000</v>
      </c>
      <c r="C54" t="s">
        <v>227</v>
      </c>
      <c r="D54" t="s">
        <v>323</v>
      </c>
      <c r="E54" t="s">
        <v>77</v>
      </c>
      <c r="F54">
        <v>100</v>
      </c>
      <c r="G54" s="4" t="s">
        <v>242</v>
      </c>
      <c r="H54" t="s">
        <v>13</v>
      </c>
      <c r="I54" t="s">
        <v>30</v>
      </c>
      <c r="J54" t="s">
        <v>4</v>
      </c>
      <c r="K54" t="s">
        <v>21</v>
      </c>
      <c r="L54">
        <v>44.8</v>
      </c>
      <c r="M54">
        <v>44.8</v>
      </c>
      <c r="N54" t="s">
        <v>215</v>
      </c>
      <c r="O54" t="s">
        <v>65</v>
      </c>
      <c r="P54" t="s">
        <v>30</v>
      </c>
      <c r="Q54" t="s">
        <v>4</v>
      </c>
      <c r="R54" t="s">
        <v>66</v>
      </c>
      <c r="S54">
        <v>44.8</v>
      </c>
      <c r="T54">
        <v>44.8</v>
      </c>
      <c r="U54" t="s">
        <v>186</v>
      </c>
      <c r="V54" t="s">
        <v>33</v>
      </c>
      <c r="W54" t="s">
        <v>33</v>
      </c>
      <c r="X54" t="s">
        <v>34</v>
      </c>
      <c r="Y54">
        <v>3868</v>
      </c>
      <c r="Z54" t="s">
        <v>206</v>
      </c>
      <c r="AA54" s="3">
        <v>2.81</v>
      </c>
      <c r="AB54">
        <v>0.201872247</v>
      </c>
      <c r="AC54">
        <v>1.89</v>
      </c>
      <c r="AD54">
        <v>4.17</v>
      </c>
      <c r="AE54" t="s">
        <v>34</v>
      </c>
      <c r="AF54">
        <v>107</v>
      </c>
      <c r="AG54" t="s">
        <v>25</v>
      </c>
      <c r="AH54">
        <v>2.5</v>
      </c>
      <c r="AI54">
        <v>0.48290503800000001</v>
      </c>
      <c r="AJ54">
        <v>0.97</v>
      </c>
      <c r="AK54">
        <v>6.44</v>
      </c>
      <c r="AL54">
        <v>0.5</v>
      </c>
      <c r="AM54">
        <v>1</v>
      </c>
      <c r="AN54">
        <v>0</v>
      </c>
      <c r="AO54">
        <v>0</v>
      </c>
      <c r="AP54">
        <v>0.5</v>
      </c>
      <c r="AQ54">
        <v>0.5</v>
      </c>
      <c r="AR54">
        <v>1</v>
      </c>
      <c r="AS54">
        <v>0</v>
      </c>
      <c r="AT54">
        <v>0</v>
      </c>
      <c r="AU54">
        <v>1</v>
      </c>
      <c r="AV54">
        <f t="shared" si="0"/>
        <v>4.5</v>
      </c>
    </row>
    <row r="55" spans="1:48" x14ac:dyDescent="0.2">
      <c r="A55" t="s">
        <v>86</v>
      </c>
      <c r="B55">
        <v>2000</v>
      </c>
      <c r="C55" t="s">
        <v>227</v>
      </c>
      <c r="D55" t="s">
        <v>323</v>
      </c>
      <c r="E55" t="s">
        <v>77</v>
      </c>
      <c r="F55">
        <v>100</v>
      </c>
      <c r="G55" s="4" t="s">
        <v>242</v>
      </c>
      <c r="H55" t="s">
        <v>13</v>
      </c>
      <c r="I55" t="s">
        <v>30</v>
      </c>
      <c r="J55" t="s">
        <v>4</v>
      </c>
      <c r="K55" t="s">
        <v>21</v>
      </c>
      <c r="L55">
        <v>44.8</v>
      </c>
      <c r="M55">
        <v>44.8</v>
      </c>
      <c r="N55" t="s">
        <v>215</v>
      </c>
      <c r="O55" t="s">
        <v>79</v>
      </c>
      <c r="P55" t="s">
        <v>30</v>
      </c>
      <c r="Q55" t="s">
        <v>4</v>
      </c>
      <c r="R55" t="s">
        <v>66</v>
      </c>
      <c r="S55">
        <v>44.8</v>
      </c>
      <c r="T55">
        <v>44.8</v>
      </c>
      <c r="U55" t="s">
        <v>186</v>
      </c>
      <c r="V55" t="s">
        <v>33</v>
      </c>
      <c r="W55" t="s">
        <v>33</v>
      </c>
      <c r="X55" t="s">
        <v>34</v>
      </c>
      <c r="Y55">
        <v>3868</v>
      </c>
      <c r="Z55" t="s">
        <v>206</v>
      </c>
      <c r="AA55" s="3">
        <v>5.47</v>
      </c>
      <c r="AB55">
        <v>0.25411940399999999</v>
      </c>
      <c r="AC55">
        <v>3.32</v>
      </c>
      <c r="AD55">
        <v>8.99</v>
      </c>
      <c r="AE55" t="s">
        <v>34</v>
      </c>
      <c r="AF55">
        <v>107</v>
      </c>
      <c r="AG55" t="s">
        <v>25</v>
      </c>
      <c r="AH55">
        <v>1.25</v>
      </c>
      <c r="AI55">
        <v>0.66781252800000002</v>
      </c>
      <c r="AJ55">
        <v>0.34</v>
      </c>
      <c r="AK55">
        <v>4.66</v>
      </c>
      <c r="AL55">
        <v>0.5</v>
      </c>
      <c r="AM55">
        <v>1</v>
      </c>
      <c r="AN55">
        <v>0</v>
      </c>
      <c r="AO55">
        <v>0</v>
      </c>
      <c r="AP55">
        <v>0.5</v>
      </c>
      <c r="AQ55">
        <v>0.5</v>
      </c>
      <c r="AR55">
        <v>1</v>
      </c>
      <c r="AS55">
        <v>0</v>
      </c>
      <c r="AT55">
        <v>0</v>
      </c>
      <c r="AU55">
        <v>1</v>
      </c>
      <c r="AV55">
        <f t="shared" si="0"/>
        <v>4.5</v>
      </c>
    </row>
    <row r="56" spans="1:48" x14ac:dyDescent="0.2">
      <c r="A56" t="s">
        <v>86</v>
      </c>
      <c r="B56">
        <v>2000</v>
      </c>
      <c r="C56" t="s">
        <v>227</v>
      </c>
      <c r="D56" t="s">
        <v>323</v>
      </c>
      <c r="E56" t="s">
        <v>77</v>
      </c>
      <c r="F56">
        <v>100</v>
      </c>
      <c r="G56" s="4" t="s">
        <v>242</v>
      </c>
      <c r="H56" t="s">
        <v>13</v>
      </c>
      <c r="I56" t="s">
        <v>30</v>
      </c>
      <c r="J56" t="s">
        <v>4</v>
      </c>
      <c r="K56" t="s">
        <v>21</v>
      </c>
      <c r="L56">
        <v>44.8</v>
      </c>
      <c r="M56">
        <v>44.8</v>
      </c>
      <c r="N56" t="s">
        <v>215</v>
      </c>
      <c r="O56" t="s">
        <v>89</v>
      </c>
      <c r="P56" t="s">
        <v>30</v>
      </c>
      <c r="Q56" t="s">
        <v>4</v>
      </c>
      <c r="R56" t="s">
        <v>66</v>
      </c>
      <c r="S56">
        <v>44.8</v>
      </c>
      <c r="T56">
        <v>44.8</v>
      </c>
      <c r="U56" t="s">
        <v>186</v>
      </c>
      <c r="V56" t="s">
        <v>33</v>
      </c>
      <c r="W56" t="s">
        <v>33</v>
      </c>
      <c r="X56" t="s">
        <v>34</v>
      </c>
      <c r="Y56">
        <v>3868</v>
      </c>
      <c r="Z56" t="s">
        <v>206</v>
      </c>
      <c r="AA56" s="3">
        <v>2.4700000000000002</v>
      </c>
      <c r="AB56">
        <v>0.13749910700000001</v>
      </c>
      <c r="AC56">
        <v>1.89</v>
      </c>
      <c r="AD56">
        <v>3.24</v>
      </c>
      <c r="AE56" t="s">
        <v>34</v>
      </c>
      <c r="AF56">
        <v>107</v>
      </c>
      <c r="AG56" t="s">
        <v>25</v>
      </c>
      <c r="AH56">
        <v>1.55</v>
      </c>
      <c r="AI56">
        <v>0.28787378899999999</v>
      </c>
      <c r="AJ56">
        <v>0.88</v>
      </c>
      <c r="AK56">
        <v>2.72</v>
      </c>
      <c r="AL56">
        <v>0.5</v>
      </c>
      <c r="AM56">
        <v>1</v>
      </c>
      <c r="AN56">
        <v>0</v>
      </c>
      <c r="AO56">
        <v>0</v>
      </c>
      <c r="AP56">
        <v>0.5</v>
      </c>
      <c r="AQ56">
        <v>0.5</v>
      </c>
      <c r="AR56">
        <v>1</v>
      </c>
      <c r="AS56">
        <v>0</v>
      </c>
      <c r="AT56">
        <v>0</v>
      </c>
      <c r="AU56">
        <v>1</v>
      </c>
      <c r="AV56">
        <f t="shared" si="0"/>
        <v>4.5</v>
      </c>
    </row>
    <row r="57" spans="1:48" x14ac:dyDescent="0.2">
      <c r="A57" t="s">
        <v>86</v>
      </c>
      <c r="B57">
        <v>2000</v>
      </c>
      <c r="C57" t="s">
        <v>227</v>
      </c>
      <c r="D57" t="s">
        <v>323</v>
      </c>
      <c r="E57" t="s">
        <v>77</v>
      </c>
      <c r="F57">
        <v>0</v>
      </c>
      <c r="G57" s="4" t="s">
        <v>242</v>
      </c>
      <c r="H57" t="s">
        <v>13</v>
      </c>
      <c r="I57" t="s">
        <v>30</v>
      </c>
      <c r="J57" t="s">
        <v>4</v>
      </c>
      <c r="K57" t="s">
        <v>21</v>
      </c>
      <c r="L57">
        <v>42.7</v>
      </c>
      <c r="M57">
        <v>42.7</v>
      </c>
      <c r="N57" t="s">
        <v>215</v>
      </c>
      <c r="O57" t="s">
        <v>78</v>
      </c>
      <c r="P57" t="s">
        <v>30</v>
      </c>
      <c r="Q57" t="s">
        <v>4</v>
      </c>
      <c r="R57" t="s">
        <v>66</v>
      </c>
      <c r="S57">
        <v>42.7</v>
      </c>
      <c r="T57">
        <v>42.7</v>
      </c>
      <c r="U57" t="s">
        <v>186</v>
      </c>
      <c r="V57" t="s">
        <v>33</v>
      </c>
      <c r="W57" t="s">
        <v>33</v>
      </c>
      <c r="X57" t="s">
        <v>34</v>
      </c>
      <c r="Y57">
        <v>2078</v>
      </c>
      <c r="Z57" t="s">
        <v>25</v>
      </c>
      <c r="AA57" s="3">
        <v>3.93</v>
      </c>
      <c r="AB57">
        <v>0.28924954800000002</v>
      </c>
      <c r="AC57">
        <v>2.23</v>
      </c>
      <c r="AD57">
        <v>6.93</v>
      </c>
      <c r="AE57" t="s">
        <v>34</v>
      </c>
      <c r="AF57">
        <v>25</v>
      </c>
      <c r="AG57" t="s">
        <v>25</v>
      </c>
      <c r="AH57">
        <v>1.5</v>
      </c>
      <c r="AI57">
        <v>0.64769741599999997</v>
      </c>
      <c r="AJ57">
        <v>0.42</v>
      </c>
      <c r="AK57">
        <v>5.32</v>
      </c>
      <c r="AL57">
        <v>0.5</v>
      </c>
      <c r="AM57">
        <v>1</v>
      </c>
      <c r="AN57">
        <v>0</v>
      </c>
      <c r="AO57">
        <v>0</v>
      </c>
      <c r="AP57">
        <v>0.5</v>
      </c>
      <c r="AQ57">
        <v>0.5</v>
      </c>
      <c r="AR57">
        <v>1</v>
      </c>
      <c r="AS57">
        <v>0</v>
      </c>
      <c r="AT57">
        <v>0</v>
      </c>
      <c r="AU57">
        <v>1</v>
      </c>
      <c r="AV57">
        <f t="shared" si="0"/>
        <v>4.5</v>
      </c>
    </row>
    <row r="58" spans="1:48" x14ac:dyDescent="0.2">
      <c r="A58" t="s">
        <v>86</v>
      </c>
      <c r="B58">
        <v>2000</v>
      </c>
      <c r="C58" t="s">
        <v>227</v>
      </c>
      <c r="D58" t="s">
        <v>323</v>
      </c>
      <c r="E58" t="s">
        <v>77</v>
      </c>
      <c r="F58">
        <v>0</v>
      </c>
      <c r="G58" s="4" t="s">
        <v>242</v>
      </c>
      <c r="H58" t="s">
        <v>13</v>
      </c>
      <c r="I58" t="s">
        <v>30</v>
      </c>
      <c r="J58" t="s">
        <v>4</v>
      </c>
      <c r="K58" t="s">
        <v>21</v>
      </c>
      <c r="L58">
        <v>42.7</v>
      </c>
      <c r="M58">
        <v>42.7</v>
      </c>
      <c r="N58" t="s">
        <v>215</v>
      </c>
      <c r="O58" t="s">
        <v>31</v>
      </c>
      <c r="P58" t="s">
        <v>30</v>
      </c>
      <c r="Q58" t="s">
        <v>4</v>
      </c>
      <c r="R58" t="s">
        <v>66</v>
      </c>
      <c r="S58">
        <v>42.7</v>
      </c>
      <c r="T58">
        <v>42.7</v>
      </c>
      <c r="U58" t="s">
        <v>186</v>
      </c>
      <c r="V58" t="s">
        <v>33</v>
      </c>
      <c r="W58" t="s">
        <v>33</v>
      </c>
      <c r="X58" t="s">
        <v>34</v>
      </c>
      <c r="Y58">
        <v>2078</v>
      </c>
      <c r="Z58" t="s">
        <v>25</v>
      </c>
      <c r="AA58" s="3">
        <v>4.59</v>
      </c>
      <c r="AB58">
        <v>0.28571689</v>
      </c>
      <c r="AC58">
        <v>2.62</v>
      </c>
      <c r="AD58">
        <v>8.0299999999999994</v>
      </c>
      <c r="AE58" t="s">
        <v>34</v>
      </c>
      <c r="AF58">
        <v>25</v>
      </c>
      <c r="AG58" t="s">
        <v>25</v>
      </c>
      <c r="AH58">
        <v>5.5</v>
      </c>
      <c r="AI58">
        <v>0.768365509</v>
      </c>
      <c r="AJ58">
        <v>1.22</v>
      </c>
      <c r="AK58">
        <v>24.8</v>
      </c>
      <c r="AL58">
        <v>0.5</v>
      </c>
      <c r="AM58">
        <v>1</v>
      </c>
      <c r="AN58">
        <v>0</v>
      </c>
      <c r="AO58">
        <v>0</v>
      </c>
      <c r="AP58">
        <v>0.5</v>
      </c>
      <c r="AQ58">
        <v>0.5</v>
      </c>
      <c r="AR58">
        <v>0</v>
      </c>
      <c r="AS58">
        <v>0</v>
      </c>
      <c r="AT58">
        <v>0</v>
      </c>
      <c r="AU58">
        <v>1</v>
      </c>
      <c r="AV58">
        <f t="shared" si="0"/>
        <v>3.5</v>
      </c>
    </row>
    <row r="59" spans="1:48" x14ac:dyDescent="0.2">
      <c r="A59" t="s">
        <v>86</v>
      </c>
      <c r="B59">
        <v>2000</v>
      </c>
      <c r="C59" t="s">
        <v>227</v>
      </c>
      <c r="D59" t="s">
        <v>323</v>
      </c>
      <c r="E59" t="s">
        <v>77</v>
      </c>
      <c r="F59">
        <v>0</v>
      </c>
      <c r="G59" s="4" t="s">
        <v>242</v>
      </c>
      <c r="H59" t="s">
        <v>13</v>
      </c>
      <c r="I59" t="s">
        <v>30</v>
      </c>
      <c r="J59" t="s">
        <v>4</v>
      </c>
      <c r="K59" t="s">
        <v>21</v>
      </c>
      <c r="L59">
        <v>42.7</v>
      </c>
      <c r="M59">
        <v>42.7</v>
      </c>
      <c r="N59" t="s">
        <v>215</v>
      </c>
      <c r="O59" t="s">
        <v>65</v>
      </c>
      <c r="P59" t="s">
        <v>30</v>
      </c>
      <c r="Q59" t="s">
        <v>4</v>
      </c>
      <c r="R59" t="s">
        <v>66</v>
      </c>
      <c r="S59">
        <v>42.7</v>
      </c>
      <c r="T59">
        <v>42.7</v>
      </c>
      <c r="U59" t="s">
        <v>186</v>
      </c>
      <c r="V59" t="s">
        <v>33</v>
      </c>
      <c r="W59" t="s">
        <v>33</v>
      </c>
      <c r="X59" t="s">
        <v>34</v>
      </c>
      <c r="Y59">
        <v>2078</v>
      </c>
      <c r="Z59" t="s">
        <v>25</v>
      </c>
      <c r="AA59" s="3">
        <v>1.91</v>
      </c>
      <c r="AB59">
        <v>0.291803286</v>
      </c>
      <c r="AC59">
        <v>1.08</v>
      </c>
      <c r="AD59">
        <v>3.39</v>
      </c>
      <c r="AE59" t="s">
        <v>34</v>
      </c>
      <c r="AF59">
        <v>25</v>
      </c>
      <c r="AG59" t="s">
        <v>25</v>
      </c>
      <c r="AH59">
        <v>1</v>
      </c>
      <c r="AI59">
        <v>0.81909276900000005</v>
      </c>
      <c r="AJ59">
        <v>0.2</v>
      </c>
      <c r="AK59">
        <v>4.96</v>
      </c>
      <c r="AL59">
        <v>0.5</v>
      </c>
      <c r="AM59">
        <v>1</v>
      </c>
      <c r="AN59">
        <v>0</v>
      </c>
      <c r="AO59">
        <v>0</v>
      </c>
      <c r="AP59">
        <v>0.5</v>
      </c>
      <c r="AQ59">
        <v>0.5</v>
      </c>
      <c r="AR59">
        <v>1</v>
      </c>
      <c r="AS59">
        <v>0</v>
      </c>
      <c r="AT59">
        <v>0</v>
      </c>
      <c r="AU59">
        <v>1</v>
      </c>
      <c r="AV59">
        <f t="shared" si="0"/>
        <v>4.5</v>
      </c>
    </row>
    <row r="60" spans="1:48" x14ac:dyDescent="0.2">
      <c r="A60" t="s">
        <v>86</v>
      </c>
      <c r="B60">
        <v>2000</v>
      </c>
      <c r="C60" t="s">
        <v>227</v>
      </c>
      <c r="D60" t="s">
        <v>323</v>
      </c>
      <c r="E60" t="s">
        <v>77</v>
      </c>
      <c r="F60">
        <v>0</v>
      </c>
      <c r="G60" s="4" t="s">
        <v>242</v>
      </c>
      <c r="H60" t="s">
        <v>13</v>
      </c>
      <c r="I60" t="s">
        <v>30</v>
      </c>
      <c r="J60" t="s">
        <v>4</v>
      </c>
      <c r="K60" t="s">
        <v>21</v>
      </c>
      <c r="L60">
        <v>42.7</v>
      </c>
      <c r="M60">
        <v>42.7</v>
      </c>
      <c r="N60" t="s">
        <v>215</v>
      </c>
      <c r="O60" t="s">
        <v>79</v>
      </c>
      <c r="P60" t="s">
        <v>30</v>
      </c>
      <c r="Q60" t="s">
        <v>4</v>
      </c>
      <c r="R60" t="s">
        <v>66</v>
      </c>
      <c r="S60">
        <v>42.7</v>
      </c>
      <c r="T60">
        <v>42.7</v>
      </c>
      <c r="U60" t="s">
        <v>186</v>
      </c>
      <c r="V60" t="s">
        <v>33</v>
      </c>
      <c r="W60" t="s">
        <v>33</v>
      </c>
      <c r="X60" t="s">
        <v>34</v>
      </c>
      <c r="Y60">
        <v>2078</v>
      </c>
      <c r="Z60" t="s">
        <v>25</v>
      </c>
      <c r="AA60" s="3">
        <v>3.27</v>
      </c>
      <c r="AB60">
        <v>0.29105782000000002</v>
      </c>
      <c r="AC60">
        <v>1.85</v>
      </c>
      <c r="AD60">
        <v>5.79</v>
      </c>
      <c r="AE60" t="s">
        <v>34</v>
      </c>
      <c r="AF60">
        <v>25</v>
      </c>
      <c r="AG60" t="s">
        <v>25</v>
      </c>
      <c r="AH60">
        <v>2</v>
      </c>
      <c r="AI60">
        <v>0.70729304100000001</v>
      </c>
      <c r="AJ60">
        <v>0.5</v>
      </c>
      <c r="AK60">
        <v>8</v>
      </c>
      <c r="AL60">
        <v>0.5</v>
      </c>
      <c r="AM60">
        <v>1</v>
      </c>
      <c r="AN60">
        <v>0</v>
      </c>
      <c r="AO60">
        <v>0</v>
      </c>
      <c r="AP60">
        <v>0.5</v>
      </c>
      <c r="AQ60">
        <v>0.5</v>
      </c>
      <c r="AR60">
        <v>1</v>
      </c>
      <c r="AS60">
        <v>0</v>
      </c>
      <c r="AT60">
        <v>0</v>
      </c>
      <c r="AU60">
        <v>1</v>
      </c>
      <c r="AV60">
        <f t="shared" si="0"/>
        <v>4.5</v>
      </c>
    </row>
    <row r="61" spans="1:48" x14ac:dyDescent="0.2">
      <c r="A61" t="s">
        <v>86</v>
      </c>
      <c r="B61">
        <v>2000</v>
      </c>
      <c r="C61" t="s">
        <v>227</v>
      </c>
      <c r="D61" t="s">
        <v>323</v>
      </c>
      <c r="E61" t="s">
        <v>77</v>
      </c>
      <c r="F61">
        <v>0</v>
      </c>
      <c r="G61" s="4" t="s">
        <v>242</v>
      </c>
      <c r="H61" t="s">
        <v>13</v>
      </c>
      <c r="I61" t="s">
        <v>30</v>
      </c>
      <c r="J61" t="s">
        <v>4</v>
      </c>
      <c r="K61" t="s">
        <v>21</v>
      </c>
      <c r="L61">
        <v>42.7</v>
      </c>
      <c r="M61">
        <v>42.7</v>
      </c>
      <c r="N61" t="s">
        <v>215</v>
      </c>
      <c r="O61" t="s">
        <v>89</v>
      </c>
      <c r="P61" t="s">
        <v>30</v>
      </c>
      <c r="Q61" t="s">
        <v>4</v>
      </c>
      <c r="R61" t="s">
        <v>66</v>
      </c>
      <c r="S61">
        <v>42.7</v>
      </c>
      <c r="T61">
        <v>42.7</v>
      </c>
      <c r="U61" t="s">
        <v>186</v>
      </c>
      <c r="V61" t="s">
        <v>33</v>
      </c>
      <c r="W61" t="s">
        <v>33</v>
      </c>
      <c r="X61" t="s">
        <v>34</v>
      </c>
      <c r="Y61">
        <v>2078</v>
      </c>
      <c r="Z61" t="s">
        <v>25</v>
      </c>
      <c r="AA61" s="3">
        <v>3.79</v>
      </c>
      <c r="AB61">
        <v>0.31634637999999998</v>
      </c>
      <c r="AC61">
        <v>2.04</v>
      </c>
      <c r="AD61">
        <v>7.05</v>
      </c>
      <c r="AE61" t="s">
        <v>34</v>
      </c>
      <c r="AF61">
        <v>25</v>
      </c>
      <c r="AG61" t="s">
        <v>25</v>
      </c>
      <c r="AH61">
        <v>2</v>
      </c>
      <c r="AI61">
        <v>0.61324938500000004</v>
      </c>
      <c r="AJ61">
        <v>0.6</v>
      </c>
      <c r="AK61">
        <v>6.64</v>
      </c>
      <c r="AL61">
        <v>0.5</v>
      </c>
      <c r="AM61">
        <v>1</v>
      </c>
      <c r="AN61">
        <v>0</v>
      </c>
      <c r="AO61">
        <v>0</v>
      </c>
      <c r="AP61">
        <v>0.5</v>
      </c>
      <c r="AQ61">
        <v>0.5</v>
      </c>
      <c r="AR61">
        <v>1</v>
      </c>
      <c r="AS61">
        <v>0</v>
      </c>
      <c r="AT61">
        <v>0</v>
      </c>
      <c r="AU61">
        <v>1</v>
      </c>
      <c r="AV61">
        <f t="shared" si="0"/>
        <v>4.5</v>
      </c>
    </row>
    <row r="62" spans="1:48" x14ac:dyDescent="0.2">
      <c r="A62" t="s">
        <v>76</v>
      </c>
      <c r="B62">
        <v>2006</v>
      </c>
      <c r="C62" t="s">
        <v>223</v>
      </c>
      <c r="D62" t="s">
        <v>321</v>
      </c>
      <c r="E62" t="s">
        <v>77</v>
      </c>
      <c r="F62">
        <v>55.5</v>
      </c>
      <c r="G62" s="4" t="s">
        <v>242</v>
      </c>
      <c r="H62" t="s">
        <v>13</v>
      </c>
      <c r="I62" t="s">
        <v>30</v>
      </c>
      <c r="J62" t="s">
        <v>4</v>
      </c>
      <c r="K62" t="s">
        <v>21</v>
      </c>
      <c r="L62">
        <v>29.9</v>
      </c>
      <c r="M62">
        <v>29.9</v>
      </c>
      <c r="N62" t="s">
        <v>215</v>
      </c>
      <c r="O62" t="s">
        <v>90</v>
      </c>
      <c r="P62" t="s">
        <v>30</v>
      </c>
      <c r="Q62" t="s">
        <v>4</v>
      </c>
      <c r="R62" t="s">
        <v>66</v>
      </c>
      <c r="S62">
        <v>29.9</v>
      </c>
      <c r="T62">
        <v>29.9</v>
      </c>
      <c r="U62" t="s">
        <v>186</v>
      </c>
      <c r="V62" t="s">
        <v>33</v>
      </c>
      <c r="W62" t="s">
        <v>33</v>
      </c>
      <c r="X62" t="s">
        <v>34</v>
      </c>
      <c r="Y62">
        <v>6050</v>
      </c>
      <c r="Z62" t="s">
        <v>25</v>
      </c>
      <c r="AA62" s="3">
        <v>1.69</v>
      </c>
      <c r="AB62">
        <v>0.08</v>
      </c>
      <c r="AE62" t="s">
        <v>34</v>
      </c>
      <c r="AF62">
        <v>280</v>
      </c>
      <c r="AG62" t="s">
        <v>25</v>
      </c>
      <c r="AH62">
        <v>1.28</v>
      </c>
      <c r="AI62">
        <v>0.26646557799999998</v>
      </c>
      <c r="AJ62">
        <v>0.76</v>
      </c>
      <c r="AK62">
        <v>2.16</v>
      </c>
      <c r="AL62">
        <v>1</v>
      </c>
      <c r="AM62">
        <v>1</v>
      </c>
      <c r="AN62">
        <v>0</v>
      </c>
      <c r="AO62">
        <v>0</v>
      </c>
      <c r="AP62">
        <v>0.5</v>
      </c>
      <c r="AQ62">
        <v>0.5</v>
      </c>
      <c r="AR62">
        <v>1</v>
      </c>
      <c r="AS62">
        <v>0</v>
      </c>
      <c r="AT62">
        <v>0</v>
      </c>
      <c r="AU62">
        <v>0</v>
      </c>
      <c r="AV62">
        <f t="shared" si="0"/>
        <v>4</v>
      </c>
    </row>
    <row r="63" spans="1:48" x14ac:dyDescent="0.2">
      <c r="A63" t="s">
        <v>76</v>
      </c>
      <c r="B63">
        <v>2006</v>
      </c>
      <c r="C63" t="s">
        <v>223</v>
      </c>
      <c r="D63" t="s">
        <v>321</v>
      </c>
      <c r="E63" t="s">
        <v>77</v>
      </c>
      <c r="F63">
        <v>55.5</v>
      </c>
      <c r="G63" s="4" t="s">
        <v>242</v>
      </c>
      <c r="H63" t="s">
        <v>13</v>
      </c>
      <c r="I63" t="s">
        <v>30</v>
      </c>
      <c r="J63" t="s">
        <v>4</v>
      </c>
      <c r="K63" t="s">
        <v>21</v>
      </c>
      <c r="L63">
        <v>29.9</v>
      </c>
      <c r="M63">
        <v>29.9</v>
      </c>
      <c r="N63" t="s">
        <v>215</v>
      </c>
      <c r="O63" t="s">
        <v>91</v>
      </c>
      <c r="P63" t="s">
        <v>30</v>
      </c>
      <c r="Q63" t="s">
        <v>4</v>
      </c>
      <c r="R63" t="s">
        <v>66</v>
      </c>
      <c r="S63">
        <v>29.9</v>
      </c>
      <c r="T63">
        <v>29.9</v>
      </c>
      <c r="U63" t="s">
        <v>186</v>
      </c>
      <c r="V63" t="s">
        <v>33</v>
      </c>
      <c r="W63" t="s">
        <v>33</v>
      </c>
      <c r="X63" t="s">
        <v>34</v>
      </c>
      <c r="Y63">
        <v>6050</v>
      </c>
      <c r="Z63" t="s">
        <v>25</v>
      </c>
      <c r="AA63" s="3">
        <v>3.56</v>
      </c>
      <c r="AB63">
        <v>0.09</v>
      </c>
      <c r="AE63" t="s">
        <v>34</v>
      </c>
      <c r="AF63">
        <v>280</v>
      </c>
      <c r="AG63" t="s">
        <v>25</v>
      </c>
      <c r="AH63">
        <v>6.5</v>
      </c>
      <c r="AI63">
        <v>0.75895739399999995</v>
      </c>
      <c r="AJ63">
        <v>1.47</v>
      </c>
      <c r="AK63">
        <v>28.8</v>
      </c>
      <c r="AL63">
        <v>1</v>
      </c>
      <c r="AM63">
        <v>1</v>
      </c>
      <c r="AN63">
        <v>0</v>
      </c>
      <c r="AO63">
        <v>0</v>
      </c>
      <c r="AP63">
        <v>0.5</v>
      </c>
      <c r="AQ63">
        <v>0.5</v>
      </c>
      <c r="AR63">
        <v>1</v>
      </c>
      <c r="AS63">
        <v>0</v>
      </c>
      <c r="AT63">
        <v>0</v>
      </c>
      <c r="AU63">
        <v>0</v>
      </c>
      <c r="AV63">
        <f t="shared" si="0"/>
        <v>4</v>
      </c>
    </row>
    <row r="64" spans="1:48" x14ac:dyDescent="0.2">
      <c r="A64" t="s">
        <v>76</v>
      </c>
      <c r="B64">
        <v>2006</v>
      </c>
      <c r="C64" t="s">
        <v>223</v>
      </c>
      <c r="D64" t="s">
        <v>321</v>
      </c>
      <c r="E64" t="s">
        <v>77</v>
      </c>
      <c r="F64">
        <v>55.5</v>
      </c>
      <c r="G64" s="4" t="s">
        <v>242</v>
      </c>
      <c r="H64" t="s">
        <v>13</v>
      </c>
      <c r="I64" t="s">
        <v>30</v>
      </c>
      <c r="J64" t="s">
        <v>4</v>
      </c>
      <c r="K64" t="s">
        <v>21</v>
      </c>
      <c r="L64">
        <v>29.9</v>
      </c>
      <c r="M64">
        <v>29.9</v>
      </c>
      <c r="N64" t="s">
        <v>215</v>
      </c>
      <c r="O64" t="s">
        <v>92</v>
      </c>
      <c r="P64" t="s">
        <v>30</v>
      </c>
      <c r="Q64" t="s">
        <v>4</v>
      </c>
      <c r="R64" t="s">
        <v>66</v>
      </c>
      <c r="S64">
        <v>29.9</v>
      </c>
      <c r="T64">
        <v>29.9</v>
      </c>
      <c r="U64" t="s">
        <v>186</v>
      </c>
      <c r="V64" t="s">
        <v>33</v>
      </c>
      <c r="W64" t="s">
        <v>33</v>
      </c>
      <c r="X64" t="s">
        <v>34</v>
      </c>
      <c r="Y64">
        <v>6050</v>
      </c>
      <c r="Z64" t="s">
        <v>25</v>
      </c>
      <c r="AA64" s="3">
        <v>2.76</v>
      </c>
      <c r="AB64">
        <v>0.11</v>
      </c>
      <c r="AE64" t="s">
        <v>34</v>
      </c>
      <c r="AF64">
        <v>280</v>
      </c>
      <c r="AG64" t="s">
        <v>25</v>
      </c>
      <c r="AH64">
        <v>4.5</v>
      </c>
      <c r="AI64">
        <v>0.78199290700000001</v>
      </c>
      <c r="AJ64">
        <v>0.97</v>
      </c>
      <c r="AK64">
        <v>20.8</v>
      </c>
      <c r="AL64">
        <v>1</v>
      </c>
      <c r="AM64">
        <v>1</v>
      </c>
      <c r="AN64">
        <v>0</v>
      </c>
      <c r="AO64">
        <v>0</v>
      </c>
      <c r="AP64">
        <v>0.5</v>
      </c>
      <c r="AQ64">
        <v>0.5</v>
      </c>
      <c r="AR64">
        <v>1</v>
      </c>
      <c r="AS64">
        <v>0</v>
      </c>
      <c r="AT64">
        <v>0</v>
      </c>
      <c r="AU64">
        <v>0</v>
      </c>
      <c r="AV64">
        <f t="shared" si="0"/>
        <v>4</v>
      </c>
    </row>
    <row r="65" spans="1:48" x14ac:dyDescent="0.2">
      <c r="A65" t="s">
        <v>76</v>
      </c>
      <c r="B65">
        <v>2006</v>
      </c>
      <c r="C65" t="s">
        <v>223</v>
      </c>
      <c r="D65" t="s">
        <v>321</v>
      </c>
      <c r="E65" t="s">
        <v>77</v>
      </c>
      <c r="F65">
        <v>55.5</v>
      </c>
      <c r="G65" s="4" t="s">
        <v>242</v>
      </c>
      <c r="H65" t="s">
        <v>13</v>
      </c>
      <c r="I65" t="s">
        <v>30</v>
      </c>
      <c r="J65" t="s">
        <v>4</v>
      </c>
      <c r="K65" t="s">
        <v>21</v>
      </c>
      <c r="L65">
        <v>29.9</v>
      </c>
      <c r="M65">
        <v>29.9</v>
      </c>
      <c r="N65" t="s">
        <v>215</v>
      </c>
      <c r="O65" t="s">
        <v>93</v>
      </c>
      <c r="P65" t="s">
        <v>30</v>
      </c>
      <c r="Q65" t="s">
        <v>4</v>
      </c>
      <c r="R65" t="s">
        <v>66</v>
      </c>
      <c r="S65">
        <v>29.9</v>
      </c>
      <c r="T65">
        <v>29.9</v>
      </c>
      <c r="U65" t="s">
        <v>186</v>
      </c>
      <c r="V65" t="s">
        <v>33</v>
      </c>
      <c r="W65" t="s">
        <v>33</v>
      </c>
      <c r="X65" t="s">
        <v>34</v>
      </c>
      <c r="Y65">
        <v>6050</v>
      </c>
      <c r="Z65" t="s">
        <v>25</v>
      </c>
      <c r="AA65" s="3">
        <v>1.54</v>
      </c>
      <c r="AB65">
        <v>0.09</v>
      </c>
      <c r="AE65" t="s">
        <v>34</v>
      </c>
      <c r="AF65">
        <v>280</v>
      </c>
      <c r="AG65" t="s">
        <v>25</v>
      </c>
      <c r="AH65">
        <v>1.73</v>
      </c>
      <c r="AI65">
        <v>0.37951111900000001</v>
      </c>
      <c r="AJ65">
        <v>0.82</v>
      </c>
      <c r="AK65">
        <v>3.63</v>
      </c>
      <c r="AL65">
        <v>1</v>
      </c>
      <c r="AM65">
        <v>1</v>
      </c>
      <c r="AN65">
        <v>0</v>
      </c>
      <c r="AO65">
        <v>0</v>
      </c>
      <c r="AP65">
        <v>0.5</v>
      </c>
      <c r="AQ65">
        <v>0.5</v>
      </c>
      <c r="AR65">
        <v>1</v>
      </c>
      <c r="AS65">
        <v>0</v>
      </c>
      <c r="AT65">
        <v>0</v>
      </c>
      <c r="AU65">
        <v>0</v>
      </c>
      <c r="AV65">
        <f t="shared" si="0"/>
        <v>4</v>
      </c>
    </row>
    <row r="66" spans="1:48" x14ac:dyDescent="0.2">
      <c r="A66" t="s">
        <v>76</v>
      </c>
      <c r="B66">
        <v>2006</v>
      </c>
      <c r="C66" t="s">
        <v>223</v>
      </c>
      <c r="D66" t="s">
        <v>321</v>
      </c>
      <c r="E66" t="s">
        <v>77</v>
      </c>
      <c r="F66">
        <v>55.5</v>
      </c>
      <c r="G66" s="4" t="s">
        <v>242</v>
      </c>
      <c r="H66" t="s">
        <v>13</v>
      </c>
      <c r="I66" t="s">
        <v>30</v>
      </c>
      <c r="J66" t="s">
        <v>4</v>
      </c>
      <c r="K66" t="s">
        <v>21</v>
      </c>
      <c r="L66">
        <v>29.9</v>
      </c>
      <c r="M66">
        <v>29.9</v>
      </c>
      <c r="N66" t="s">
        <v>215</v>
      </c>
      <c r="O66" t="s">
        <v>94</v>
      </c>
      <c r="P66" t="s">
        <v>30</v>
      </c>
      <c r="Q66" t="s">
        <v>4</v>
      </c>
      <c r="R66" t="s">
        <v>66</v>
      </c>
      <c r="S66">
        <v>29.9</v>
      </c>
      <c r="T66">
        <v>29.9</v>
      </c>
      <c r="U66" t="s">
        <v>186</v>
      </c>
      <c r="V66" t="s">
        <v>33</v>
      </c>
      <c r="W66" t="s">
        <v>33</v>
      </c>
      <c r="X66" t="s">
        <v>34</v>
      </c>
      <c r="Y66">
        <v>6050</v>
      </c>
      <c r="Z66" t="s">
        <v>25</v>
      </c>
      <c r="AA66" s="3">
        <v>1.35</v>
      </c>
      <c r="AB66">
        <v>0.12</v>
      </c>
      <c r="AE66" t="s">
        <v>34</v>
      </c>
      <c r="AF66">
        <v>280</v>
      </c>
      <c r="AG66" t="s">
        <v>25</v>
      </c>
      <c r="AH66">
        <v>2</v>
      </c>
      <c r="AI66">
        <v>0.70729304100000001</v>
      </c>
      <c r="AJ66">
        <v>0.5</v>
      </c>
      <c r="AK66">
        <v>8</v>
      </c>
      <c r="AL66">
        <v>1</v>
      </c>
      <c r="AM66">
        <v>1</v>
      </c>
      <c r="AN66">
        <v>0</v>
      </c>
      <c r="AO66">
        <v>0</v>
      </c>
      <c r="AP66">
        <v>0.5</v>
      </c>
      <c r="AQ66">
        <v>0.5</v>
      </c>
      <c r="AR66">
        <v>1</v>
      </c>
      <c r="AS66">
        <v>0</v>
      </c>
      <c r="AT66">
        <v>0</v>
      </c>
      <c r="AU66">
        <v>0</v>
      </c>
      <c r="AV66">
        <f t="shared" ref="AV66:AV129" si="1">SUM(AL66:AU66)</f>
        <v>4</v>
      </c>
    </row>
    <row r="67" spans="1:48" x14ac:dyDescent="0.2">
      <c r="A67" t="s">
        <v>76</v>
      </c>
      <c r="B67">
        <v>2006</v>
      </c>
      <c r="C67" t="s">
        <v>223</v>
      </c>
      <c r="D67" t="s">
        <v>321</v>
      </c>
      <c r="E67" t="s">
        <v>77</v>
      </c>
      <c r="F67">
        <v>55.5</v>
      </c>
      <c r="G67" s="4" t="s">
        <v>242</v>
      </c>
      <c r="H67" t="s">
        <v>13</v>
      </c>
      <c r="I67" t="s">
        <v>30</v>
      </c>
      <c r="J67" t="s">
        <v>4</v>
      </c>
      <c r="K67" t="s">
        <v>21</v>
      </c>
      <c r="L67">
        <v>29.9</v>
      </c>
      <c r="M67">
        <v>29.9</v>
      </c>
      <c r="N67" t="s">
        <v>215</v>
      </c>
      <c r="O67" t="s">
        <v>95</v>
      </c>
      <c r="P67" t="s">
        <v>30</v>
      </c>
      <c r="Q67" t="s">
        <v>4</v>
      </c>
      <c r="R67" t="s">
        <v>66</v>
      </c>
      <c r="S67">
        <v>29.9</v>
      </c>
      <c r="T67">
        <v>29.9</v>
      </c>
      <c r="U67" t="s">
        <v>186</v>
      </c>
      <c r="V67" t="s">
        <v>33</v>
      </c>
      <c r="W67" t="s">
        <v>33</v>
      </c>
      <c r="X67" t="s">
        <v>310</v>
      </c>
      <c r="Z67"/>
      <c r="AA67" s="3"/>
      <c r="AE67" t="s">
        <v>34</v>
      </c>
      <c r="AF67">
        <v>280</v>
      </c>
      <c r="AG67" t="s">
        <v>25</v>
      </c>
      <c r="AH67">
        <v>1.78</v>
      </c>
      <c r="AI67">
        <v>0.260434516</v>
      </c>
      <c r="AJ67">
        <v>1.07</v>
      </c>
      <c r="AK67">
        <v>2.97</v>
      </c>
      <c r="AL67">
        <v>1</v>
      </c>
      <c r="AM67">
        <v>1</v>
      </c>
      <c r="AN67">
        <v>0</v>
      </c>
      <c r="AO67">
        <v>0</v>
      </c>
      <c r="AP67">
        <v>0.5</v>
      </c>
      <c r="AQ67">
        <v>0.5</v>
      </c>
      <c r="AR67">
        <v>1</v>
      </c>
      <c r="AS67">
        <v>0</v>
      </c>
      <c r="AT67">
        <v>0</v>
      </c>
      <c r="AU67">
        <v>0</v>
      </c>
      <c r="AV67">
        <f t="shared" si="1"/>
        <v>4</v>
      </c>
    </row>
    <row r="68" spans="1:48" x14ac:dyDescent="0.2">
      <c r="A68" t="s">
        <v>76</v>
      </c>
      <c r="B68">
        <v>2006</v>
      </c>
      <c r="C68" t="s">
        <v>223</v>
      </c>
      <c r="D68" t="s">
        <v>321</v>
      </c>
      <c r="E68" t="s">
        <v>77</v>
      </c>
      <c r="F68">
        <v>55.5</v>
      </c>
      <c r="G68" s="4" t="s">
        <v>242</v>
      </c>
      <c r="H68" t="s">
        <v>13</v>
      </c>
      <c r="I68" t="s">
        <v>30</v>
      </c>
      <c r="J68" t="s">
        <v>4</v>
      </c>
      <c r="K68" t="s">
        <v>21</v>
      </c>
      <c r="L68">
        <v>29.9</v>
      </c>
      <c r="M68">
        <v>29.9</v>
      </c>
      <c r="N68" t="s">
        <v>215</v>
      </c>
      <c r="O68" t="s">
        <v>96</v>
      </c>
      <c r="P68" t="s">
        <v>30</v>
      </c>
      <c r="Q68" t="s">
        <v>4</v>
      </c>
      <c r="R68" t="s">
        <v>66</v>
      </c>
      <c r="S68">
        <v>29.9</v>
      </c>
      <c r="T68">
        <v>29.9</v>
      </c>
      <c r="U68" t="s">
        <v>186</v>
      </c>
      <c r="V68" t="s">
        <v>33</v>
      </c>
      <c r="W68" t="s">
        <v>33</v>
      </c>
      <c r="X68" t="s">
        <v>310</v>
      </c>
      <c r="Z68"/>
      <c r="AA68" s="3"/>
      <c r="AE68" t="s">
        <v>34</v>
      </c>
      <c r="AF68">
        <v>280</v>
      </c>
      <c r="AG68" t="s">
        <v>25</v>
      </c>
      <c r="AH68">
        <v>2.1800000000000002</v>
      </c>
      <c r="AI68">
        <v>0.36358302199999998</v>
      </c>
      <c r="AJ68">
        <v>1.07</v>
      </c>
      <c r="AK68">
        <v>4.45</v>
      </c>
      <c r="AL68">
        <v>1</v>
      </c>
      <c r="AM68">
        <v>1</v>
      </c>
      <c r="AN68">
        <v>0</v>
      </c>
      <c r="AO68">
        <v>0</v>
      </c>
      <c r="AP68">
        <v>0.5</v>
      </c>
      <c r="AQ68">
        <v>0.5</v>
      </c>
      <c r="AR68">
        <v>1</v>
      </c>
      <c r="AS68">
        <v>0</v>
      </c>
      <c r="AT68">
        <v>0</v>
      </c>
      <c r="AU68">
        <v>0</v>
      </c>
      <c r="AV68">
        <f t="shared" si="1"/>
        <v>4</v>
      </c>
    </row>
    <row r="69" spans="1:48" x14ac:dyDescent="0.2">
      <c r="A69" t="s">
        <v>97</v>
      </c>
      <c r="B69">
        <v>2019</v>
      </c>
      <c r="C69" t="s">
        <v>220</v>
      </c>
      <c r="D69" t="s">
        <v>324</v>
      </c>
      <c r="E69" t="s">
        <v>60</v>
      </c>
      <c r="F69">
        <v>57.31</v>
      </c>
      <c r="G69" s="10" t="s">
        <v>247</v>
      </c>
      <c r="H69" t="s">
        <v>98</v>
      </c>
      <c r="I69" t="s">
        <v>30</v>
      </c>
      <c r="J69" t="s">
        <v>4</v>
      </c>
      <c r="K69" t="s">
        <v>21</v>
      </c>
      <c r="L69" t="s">
        <v>99</v>
      </c>
      <c r="M69">
        <v>48</v>
      </c>
      <c r="N69" t="s">
        <v>215</v>
      </c>
      <c r="O69" t="s">
        <v>6</v>
      </c>
      <c r="P69" t="s">
        <v>30</v>
      </c>
      <c r="Q69" t="s">
        <v>4</v>
      </c>
      <c r="R69" t="s">
        <v>45</v>
      </c>
      <c r="S69">
        <v>50</v>
      </c>
      <c r="T69">
        <v>50</v>
      </c>
      <c r="U69" t="s">
        <v>186</v>
      </c>
      <c r="V69" t="s">
        <v>8</v>
      </c>
      <c r="W69" t="s">
        <v>8</v>
      </c>
      <c r="X69" t="s">
        <v>9</v>
      </c>
      <c r="Y69">
        <v>862</v>
      </c>
      <c r="Z69" t="s">
        <v>100</v>
      </c>
      <c r="AA69" s="3">
        <v>0.47</v>
      </c>
      <c r="AB69">
        <v>0.163265306</v>
      </c>
      <c r="AC69">
        <v>0.15</v>
      </c>
      <c r="AD69">
        <v>0.79</v>
      </c>
      <c r="AE69" t="s">
        <v>9</v>
      </c>
      <c r="AF69">
        <v>862</v>
      </c>
      <c r="AG69" t="s">
        <v>100</v>
      </c>
      <c r="AH69">
        <v>0.51</v>
      </c>
      <c r="AI69">
        <v>0.30102040800000002</v>
      </c>
      <c r="AJ69">
        <v>-0.08</v>
      </c>
      <c r="AK69">
        <v>1.1000000000000001</v>
      </c>
      <c r="AL69">
        <v>1</v>
      </c>
      <c r="AM69">
        <v>1</v>
      </c>
      <c r="AN69">
        <v>0</v>
      </c>
      <c r="AO69">
        <v>0</v>
      </c>
      <c r="AP69">
        <v>0.5</v>
      </c>
      <c r="AQ69">
        <v>0.5</v>
      </c>
      <c r="AR69">
        <v>1</v>
      </c>
      <c r="AS69">
        <v>0</v>
      </c>
      <c r="AT69" s="5">
        <v>1</v>
      </c>
      <c r="AU69">
        <v>0</v>
      </c>
      <c r="AV69">
        <f t="shared" si="1"/>
        <v>5</v>
      </c>
    </row>
    <row r="70" spans="1:48" x14ac:dyDescent="0.2">
      <c r="A70" t="s">
        <v>97</v>
      </c>
      <c r="B70">
        <v>2019</v>
      </c>
      <c r="C70" t="s">
        <v>220</v>
      </c>
      <c r="D70" t="s">
        <v>324</v>
      </c>
      <c r="E70" t="s">
        <v>60</v>
      </c>
      <c r="F70">
        <v>57.31</v>
      </c>
      <c r="G70" s="10" t="s">
        <v>247</v>
      </c>
      <c r="H70" t="s">
        <v>98</v>
      </c>
      <c r="I70" t="s">
        <v>30</v>
      </c>
      <c r="J70" t="s">
        <v>4</v>
      </c>
      <c r="K70" t="s">
        <v>21</v>
      </c>
      <c r="L70" t="s">
        <v>99</v>
      </c>
      <c r="M70">
        <v>48</v>
      </c>
      <c r="N70" t="s">
        <v>215</v>
      </c>
      <c r="O70" t="s">
        <v>101</v>
      </c>
      <c r="P70" t="s">
        <v>30</v>
      </c>
      <c r="Q70" t="s">
        <v>4</v>
      </c>
      <c r="R70" t="s">
        <v>45</v>
      </c>
      <c r="S70">
        <v>50</v>
      </c>
      <c r="T70">
        <v>50</v>
      </c>
      <c r="U70" t="s">
        <v>186</v>
      </c>
      <c r="V70" t="s">
        <v>8</v>
      </c>
      <c r="W70" t="s">
        <v>102</v>
      </c>
      <c r="X70" t="s">
        <v>306</v>
      </c>
      <c r="Y70">
        <v>862</v>
      </c>
      <c r="Z70" t="s">
        <v>100</v>
      </c>
      <c r="AA70" s="3">
        <v>0.61</v>
      </c>
      <c r="AB70">
        <v>0.29591836700000002</v>
      </c>
      <c r="AC70">
        <v>0.03</v>
      </c>
      <c r="AD70">
        <v>1.19</v>
      </c>
      <c r="AE70" t="s">
        <v>306</v>
      </c>
      <c r="AF70">
        <v>862</v>
      </c>
      <c r="AG70" t="s">
        <v>100</v>
      </c>
      <c r="AH70">
        <v>0.81</v>
      </c>
      <c r="AI70">
        <v>0.56377551000000004</v>
      </c>
      <c r="AJ70">
        <v>-0.28999999999999998</v>
      </c>
      <c r="AK70">
        <v>1.92</v>
      </c>
      <c r="AL70">
        <v>1</v>
      </c>
      <c r="AM70">
        <v>1</v>
      </c>
      <c r="AN70">
        <v>0</v>
      </c>
      <c r="AO70">
        <v>0</v>
      </c>
      <c r="AP70">
        <v>0.5</v>
      </c>
      <c r="AQ70">
        <v>0.5</v>
      </c>
      <c r="AR70">
        <v>1</v>
      </c>
      <c r="AS70">
        <v>0</v>
      </c>
      <c r="AT70" s="5">
        <v>1</v>
      </c>
      <c r="AU70">
        <v>0</v>
      </c>
      <c r="AV70">
        <f t="shared" si="1"/>
        <v>5</v>
      </c>
    </row>
    <row r="71" spans="1:48" x14ac:dyDescent="0.2">
      <c r="A71" t="s">
        <v>97</v>
      </c>
      <c r="B71">
        <v>2019</v>
      </c>
      <c r="C71" t="s">
        <v>220</v>
      </c>
      <c r="D71" t="s">
        <v>324</v>
      </c>
      <c r="E71" t="s">
        <v>60</v>
      </c>
      <c r="F71">
        <v>57.31</v>
      </c>
      <c r="G71" s="10" t="s">
        <v>247</v>
      </c>
      <c r="H71" t="s">
        <v>98</v>
      </c>
      <c r="I71" t="s">
        <v>30</v>
      </c>
      <c r="J71" t="s">
        <v>4</v>
      </c>
      <c r="K71" t="s">
        <v>21</v>
      </c>
      <c r="L71" t="s">
        <v>99</v>
      </c>
      <c r="M71">
        <v>48</v>
      </c>
      <c r="N71" t="s">
        <v>215</v>
      </c>
      <c r="O71" t="s">
        <v>103</v>
      </c>
      <c r="P71" t="s">
        <v>30</v>
      </c>
      <c r="Q71" t="s">
        <v>4</v>
      </c>
      <c r="R71" t="s">
        <v>49</v>
      </c>
      <c r="S71">
        <v>50</v>
      </c>
      <c r="T71">
        <v>50</v>
      </c>
      <c r="U71" t="s">
        <v>186</v>
      </c>
      <c r="V71" t="s">
        <v>8</v>
      </c>
      <c r="W71" t="s">
        <v>8</v>
      </c>
      <c r="X71" t="s">
        <v>9</v>
      </c>
      <c r="Y71">
        <v>862</v>
      </c>
      <c r="Z71" t="s">
        <v>100</v>
      </c>
      <c r="AA71" s="3">
        <v>1.08</v>
      </c>
      <c r="AB71">
        <v>0.23469387799999999</v>
      </c>
      <c r="AC71">
        <v>0.62</v>
      </c>
      <c r="AD71">
        <v>1.54</v>
      </c>
      <c r="AE71" t="s">
        <v>9</v>
      </c>
      <c r="AF71">
        <v>862</v>
      </c>
      <c r="AG71" t="s">
        <v>100</v>
      </c>
      <c r="AH71">
        <v>1.29</v>
      </c>
      <c r="AI71">
        <v>0.39030612199999998</v>
      </c>
      <c r="AJ71">
        <v>0.53</v>
      </c>
      <c r="AK71">
        <v>2.06</v>
      </c>
      <c r="AL71">
        <v>1</v>
      </c>
      <c r="AM71">
        <v>1</v>
      </c>
      <c r="AN71">
        <v>0</v>
      </c>
      <c r="AO71">
        <v>0</v>
      </c>
      <c r="AP71">
        <v>0.5</v>
      </c>
      <c r="AQ71">
        <v>0.5</v>
      </c>
      <c r="AR71">
        <v>1</v>
      </c>
      <c r="AS71">
        <v>0</v>
      </c>
      <c r="AT71" s="5">
        <v>1</v>
      </c>
      <c r="AU71">
        <v>0</v>
      </c>
      <c r="AV71">
        <f t="shared" si="1"/>
        <v>5</v>
      </c>
    </row>
    <row r="72" spans="1:48" x14ac:dyDescent="0.2">
      <c r="A72" t="s">
        <v>97</v>
      </c>
      <c r="B72">
        <v>2019</v>
      </c>
      <c r="C72" t="s">
        <v>104</v>
      </c>
      <c r="D72" t="s">
        <v>104</v>
      </c>
      <c r="E72" t="s">
        <v>60</v>
      </c>
      <c r="F72">
        <v>50</v>
      </c>
      <c r="G72" s="10" t="s">
        <v>248</v>
      </c>
      <c r="H72" t="s">
        <v>98</v>
      </c>
      <c r="I72" t="s">
        <v>30</v>
      </c>
      <c r="J72" t="s">
        <v>4</v>
      </c>
      <c r="K72" t="s">
        <v>21</v>
      </c>
      <c r="L72" t="s">
        <v>105</v>
      </c>
      <c r="M72">
        <v>23</v>
      </c>
      <c r="N72" t="s">
        <v>215</v>
      </c>
      <c r="O72" t="s">
        <v>6</v>
      </c>
      <c r="P72" t="s">
        <v>30</v>
      </c>
      <c r="Q72" t="s">
        <v>4</v>
      </c>
      <c r="R72" t="s">
        <v>7</v>
      </c>
      <c r="S72">
        <v>30</v>
      </c>
      <c r="T72">
        <v>30</v>
      </c>
      <c r="U72" t="s">
        <v>176</v>
      </c>
      <c r="V72" t="s">
        <v>8</v>
      </c>
      <c r="W72" t="s">
        <v>8</v>
      </c>
      <c r="X72" t="s">
        <v>9</v>
      </c>
      <c r="Y72">
        <v>3112</v>
      </c>
      <c r="Z72" s="4" t="s">
        <v>204</v>
      </c>
      <c r="AA72" s="3">
        <v>0.38</v>
      </c>
      <c r="AB72">
        <v>0.10714285699999999</v>
      </c>
      <c r="AC72">
        <v>0.17</v>
      </c>
      <c r="AD72">
        <v>0.59</v>
      </c>
      <c r="AE72" t="s">
        <v>9</v>
      </c>
      <c r="AF72">
        <v>3112</v>
      </c>
      <c r="AG72" t="s">
        <v>106</v>
      </c>
      <c r="AH72">
        <v>0.53</v>
      </c>
      <c r="AI72">
        <v>0.178571429</v>
      </c>
      <c r="AJ72">
        <v>0.18</v>
      </c>
      <c r="AK72">
        <v>0.88</v>
      </c>
      <c r="AL72">
        <v>1</v>
      </c>
      <c r="AM72">
        <v>1</v>
      </c>
      <c r="AN72">
        <v>0</v>
      </c>
      <c r="AO72">
        <v>0</v>
      </c>
      <c r="AP72">
        <v>0.5</v>
      </c>
      <c r="AQ72">
        <v>0.5</v>
      </c>
      <c r="AR72">
        <v>1</v>
      </c>
      <c r="AS72">
        <v>0</v>
      </c>
      <c r="AT72" s="5">
        <v>1</v>
      </c>
      <c r="AU72">
        <v>1</v>
      </c>
      <c r="AV72">
        <f t="shared" si="1"/>
        <v>6</v>
      </c>
    </row>
    <row r="73" spans="1:48" x14ac:dyDescent="0.2">
      <c r="A73" t="s">
        <v>97</v>
      </c>
      <c r="B73">
        <v>2019</v>
      </c>
      <c r="C73" t="s">
        <v>104</v>
      </c>
      <c r="D73" t="s">
        <v>104</v>
      </c>
      <c r="E73" t="s">
        <v>60</v>
      </c>
      <c r="F73">
        <v>50</v>
      </c>
      <c r="G73" s="10" t="s">
        <v>248</v>
      </c>
      <c r="H73" t="s">
        <v>98</v>
      </c>
      <c r="I73" t="s">
        <v>30</v>
      </c>
      <c r="J73" t="s">
        <v>4</v>
      </c>
      <c r="K73" t="s">
        <v>21</v>
      </c>
      <c r="L73" t="s">
        <v>105</v>
      </c>
      <c r="M73">
        <v>23</v>
      </c>
      <c r="N73" t="s">
        <v>215</v>
      </c>
      <c r="O73" t="s">
        <v>101</v>
      </c>
      <c r="P73" t="s">
        <v>30</v>
      </c>
      <c r="Q73" t="s">
        <v>4</v>
      </c>
      <c r="R73" t="s">
        <v>45</v>
      </c>
      <c r="S73">
        <v>30</v>
      </c>
      <c r="T73">
        <v>30</v>
      </c>
      <c r="U73" t="s">
        <v>176</v>
      </c>
      <c r="V73" t="s">
        <v>8</v>
      </c>
      <c r="W73" t="s">
        <v>8</v>
      </c>
      <c r="X73" t="s">
        <v>306</v>
      </c>
      <c r="Y73">
        <v>3112</v>
      </c>
      <c r="Z73" s="4" t="s">
        <v>204</v>
      </c>
      <c r="AA73" s="3">
        <v>0.03</v>
      </c>
      <c r="AB73">
        <v>5.8673468999999999E-2</v>
      </c>
      <c r="AC73">
        <v>-0.09</v>
      </c>
      <c r="AD73">
        <v>0.14000000000000001</v>
      </c>
      <c r="AE73" t="s">
        <v>306</v>
      </c>
      <c r="AF73">
        <v>3112</v>
      </c>
      <c r="AG73" t="s">
        <v>106</v>
      </c>
      <c r="AH73">
        <v>0.1</v>
      </c>
      <c r="AI73">
        <v>9.4387755000000004E-2</v>
      </c>
      <c r="AJ73">
        <v>-0.09</v>
      </c>
      <c r="AK73">
        <v>0.28000000000000003</v>
      </c>
      <c r="AL73">
        <v>1</v>
      </c>
      <c r="AM73">
        <v>1</v>
      </c>
      <c r="AN73">
        <v>0</v>
      </c>
      <c r="AO73">
        <v>0</v>
      </c>
      <c r="AP73">
        <v>0.5</v>
      </c>
      <c r="AQ73">
        <v>0.5</v>
      </c>
      <c r="AR73">
        <v>1</v>
      </c>
      <c r="AS73">
        <v>0</v>
      </c>
      <c r="AT73" s="5">
        <v>1</v>
      </c>
      <c r="AU73">
        <v>1</v>
      </c>
      <c r="AV73">
        <f t="shared" si="1"/>
        <v>6</v>
      </c>
    </row>
    <row r="74" spans="1:48" x14ac:dyDescent="0.2">
      <c r="A74" t="s">
        <v>97</v>
      </c>
      <c r="B74">
        <v>2019</v>
      </c>
      <c r="C74" t="s">
        <v>104</v>
      </c>
      <c r="D74" t="s">
        <v>104</v>
      </c>
      <c r="E74" t="s">
        <v>60</v>
      </c>
      <c r="F74">
        <v>50</v>
      </c>
      <c r="G74" s="10" t="s">
        <v>248</v>
      </c>
      <c r="H74" t="s">
        <v>98</v>
      </c>
      <c r="I74" t="s">
        <v>30</v>
      </c>
      <c r="J74" t="s">
        <v>4</v>
      </c>
      <c r="K74" t="s">
        <v>21</v>
      </c>
      <c r="L74" t="s">
        <v>105</v>
      </c>
      <c r="M74">
        <v>23</v>
      </c>
      <c r="N74" t="s">
        <v>215</v>
      </c>
      <c r="O74" t="s">
        <v>103</v>
      </c>
      <c r="P74" t="s">
        <v>30</v>
      </c>
      <c r="Q74" t="s">
        <v>4</v>
      </c>
      <c r="R74" t="s">
        <v>45</v>
      </c>
      <c r="S74">
        <v>30</v>
      </c>
      <c r="T74">
        <v>30</v>
      </c>
      <c r="U74" t="s">
        <v>176</v>
      </c>
      <c r="V74" t="s">
        <v>8</v>
      </c>
      <c r="W74" t="s">
        <v>8</v>
      </c>
      <c r="X74" t="s">
        <v>306</v>
      </c>
      <c r="Y74">
        <v>3112</v>
      </c>
      <c r="Z74" s="4" t="s">
        <v>204</v>
      </c>
      <c r="AA74" s="3">
        <v>0.46</v>
      </c>
      <c r="AB74">
        <v>7.9081632999999998E-2</v>
      </c>
      <c r="AC74">
        <v>0.31</v>
      </c>
      <c r="AD74">
        <v>0.62</v>
      </c>
      <c r="AE74" t="s">
        <v>306</v>
      </c>
      <c r="AF74">
        <v>3112</v>
      </c>
      <c r="AG74" t="s">
        <v>106</v>
      </c>
      <c r="AH74">
        <v>0.16</v>
      </c>
      <c r="AI74">
        <v>0.14540816300000001</v>
      </c>
      <c r="AJ74">
        <v>-0.12</v>
      </c>
      <c r="AK74">
        <v>0.45</v>
      </c>
      <c r="AL74">
        <v>1</v>
      </c>
      <c r="AM74">
        <v>1</v>
      </c>
      <c r="AN74">
        <v>0</v>
      </c>
      <c r="AO74">
        <v>0</v>
      </c>
      <c r="AP74">
        <v>0.5</v>
      </c>
      <c r="AQ74">
        <v>0.5</v>
      </c>
      <c r="AR74">
        <v>0</v>
      </c>
      <c r="AS74">
        <v>0</v>
      </c>
      <c r="AT74" s="5">
        <v>1</v>
      </c>
      <c r="AU74">
        <v>1</v>
      </c>
      <c r="AV74">
        <f t="shared" si="1"/>
        <v>5</v>
      </c>
    </row>
    <row r="75" spans="1:48" x14ac:dyDescent="0.2">
      <c r="A75" t="s">
        <v>107</v>
      </c>
      <c r="B75">
        <v>2013</v>
      </c>
      <c r="C75" t="s">
        <v>237</v>
      </c>
      <c r="D75" t="s">
        <v>325</v>
      </c>
      <c r="E75" t="s">
        <v>108</v>
      </c>
      <c r="F75">
        <v>66.099999999999994</v>
      </c>
      <c r="G75" s="10" t="s">
        <v>246</v>
      </c>
      <c r="H75" t="s">
        <v>98</v>
      </c>
      <c r="I75" t="s">
        <v>3</v>
      </c>
      <c r="J75" t="s">
        <v>4</v>
      </c>
      <c r="K75" t="s">
        <v>21</v>
      </c>
      <c r="L75" s="9">
        <v>33.799999999999997</v>
      </c>
      <c r="M75" s="9">
        <v>33.799999999999997</v>
      </c>
      <c r="N75" t="s">
        <v>215</v>
      </c>
      <c r="O75" t="s">
        <v>109</v>
      </c>
      <c r="P75" t="s">
        <v>3</v>
      </c>
      <c r="Q75" t="s">
        <v>4</v>
      </c>
      <c r="R75" t="s">
        <v>66</v>
      </c>
      <c r="S75" s="9">
        <v>33.799999999999997</v>
      </c>
      <c r="T75">
        <v>33.799999999999997</v>
      </c>
      <c r="U75" t="s">
        <v>23</v>
      </c>
      <c r="V75" t="s">
        <v>8</v>
      </c>
      <c r="W75" t="s">
        <v>8</v>
      </c>
      <c r="X75" t="s">
        <v>9</v>
      </c>
      <c r="Y75">
        <v>226</v>
      </c>
      <c r="Z75" t="s">
        <v>110</v>
      </c>
      <c r="AA75" s="18">
        <v>0.45</v>
      </c>
      <c r="AB75">
        <v>0.16</v>
      </c>
      <c r="AE75" t="s">
        <v>9</v>
      </c>
      <c r="AF75">
        <v>170</v>
      </c>
      <c r="AG75" t="s">
        <v>110</v>
      </c>
      <c r="AH75">
        <v>0.71</v>
      </c>
      <c r="AI75">
        <v>0.28999999999999998</v>
      </c>
      <c r="AL75">
        <v>0.5</v>
      </c>
      <c r="AM75">
        <v>1</v>
      </c>
      <c r="AN75">
        <v>1</v>
      </c>
      <c r="AO75">
        <v>0</v>
      </c>
      <c r="AP75">
        <v>0.5</v>
      </c>
      <c r="AQ75">
        <v>1</v>
      </c>
      <c r="AR75">
        <v>1</v>
      </c>
      <c r="AS75">
        <v>0</v>
      </c>
      <c r="AT75">
        <v>0</v>
      </c>
      <c r="AU75">
        <v>1</v>
      </c>
      <c r="AV75">
        <f t="shared" si="1"/>
        <v>6</v>
      </c>
    </row>
    <row r="76" spans="1:48" x14ac:dyDescent="0.2">
      <c r="A76" t="s">
        <v>107</v>
      </c>
      <c r="B76">
        <v>2013</v>
      </c>
      <c r="C76" t="s">
        <v>237</v>
      </c>
      <c r="D76" t="s">
        <v>325</v>
      </c>
      <c r="E76" t="s">
        <v>108</v>
      </c>
      <c r="F76">
        <v>66.099999999999994</v>
      </c>
      <c r="G76" s="10" t="s">
        <v>246</v>
      </c>
      <c r="H76" t="s">
        <v>98</v>
      </c>
      <c r="I76" t="s">
        <v>3</v>
      </c>
      <c r="J76" t="s">
        <v>4</v>
      </c>
      <c r="K76" t="s">
        <v>21</v>
      </c>
      <c r="L76" s="9">
        <v>33.799999999999997</v>
      </c>
      <c r="M76" s="9">
        <v>33.799999999999997</v>
      </c>
      <c r="N76" t="s">
        <v>215</v>
      </c>
      <c r="O76" t="s">
        <v>111</v>
      </c>
      <c r="P76" t="s">
        <v>3</v>
      </c>
      <c r="Q76" t="s">
        <v>4</v>
      </c>
      <c r="R76" t="s">
        <v>66</v>
      </c>
      <c r="S76">
        <v>33.799999999999997</v>
      </c>
      <c r="T76">
        <v>33.799999999999997</v>
      </c>
      <c r="U76" t="s">
        <v>23</v>
      </c>
      <c r="V76" t="s">
        <v>8</v>
      </c>
      <c r="W76" t="s">
        <v>8</v>
      </c>
      <c r="X76" t="s">
        <v>9</v>
      </c>
      <c r="Y76">
        <v>226</v>
      </c>
      <c r="Z76" t="s">
        <v>110</v>
      </c>
      <c r="AA76" s="18">
        <v>0.77</v>
      </c>
      <c r="AB76">
        <v>0.18</v>
      </c>
      <c r="AE76" t="s">
        <v>9</v>
      </c>
      <c r="AF76">
        <v>170</v>
      </c>
      <c r="AG76" t="s">
        <v>110</v>
      </c>
      <c r="AH76">
        <v>0.95</v>
      </c>
      <c r="AI76">
        <v>0.38</v>
      </c>
      <c r="AL76">
        <v>0.5</v>
      </c>
      <c r="AM76">
        <v>1</v>
      </c>
      <c r="AN76">
        <v>1</v>
      </c>
      <c r="AO76">
        <v>0</v>
      </c>
      <c r="AP76">
        <v>0.5</v>
      </c>
      <c r="AQ76">
        <v>1</v>
      </c>
      <c r="AR76">
        <v>1</v>
      </c>
      <c r="AS76">
        <v>0</v>
      </c>
      <c r="AT76">
        <v>0</v>
      </c>
      <c r="AU76">
        <v>1</v>
      </c>
      <c r="AV76">
        <f t="shared" si="1"/>
        <v>6</v>
      </c>
    </row>
    <row r="77" spans="1:48" x14ac:dyDescent="0.2">
      <c r="A77" t="s">
        <v>112</v>
      </c>
      <c r="B77">
        <v>2019</v>
      </c>
      <c r="C77" t="s">
        <v>228</v>
      </c>
      <c r="D77" t="s">
        <v>326</v>
      </c>
      <c r="E77" t="s">
        <v>60</v>
      </c>
      <c r="F77">
        <v>66.400000000000006</v>
      </c>
      <c r="G77" s="10" t="s">
        <v>249</v>
      </c>
      <c r="H77" t="s">
        <v>20</v>
      </c>
      <c r="I77" t="s">
        <v>3</v>
      </c>
      <c r="J77" t="s">
        <v>4</v>
      </c>
      <c r="K77" t="s">
        <v>21</v>
      </c>
      <c r="L77">
        <v>19.5</v>
      </c>
      <c r="M77">
        <v>19.5</v>
      </c>
      <c r="N77" t="s">
        <v>215</v>
      </c>
      <c r="O77" t="s">
        <v>70</v>
      </c>
      <c r="P77" t="s">
        <v>3</v>
      </c>
      <c r="Q77" t="s">
        <v>4</v>
      </c>
      <c r="R77" t="s">
        <v>7</v>
      </c>
      <c r="S77">
        <v>20.5</v>
      </c>
      <c r="T77">
        <v>20.5</v>
      </c>
      <c r="U77" t="s">
        <v>113</v>
      </c>
      <c r="V77" t="s">
        <v>33</v>
      </c>
      <c r="W77" t="s">
        <v>8</v>
      </c>
      <c r="X77" t="s">
        <v>310</v>
      </c>
      <c r="Z77"/>
      <c r="AA77" s="3"/>
      <c r="AE77" t="s">
        <v>50</v>
      </c>
      <c r="AF77">
        <v>196</v>
      </c>
      <c r="AG77" t="s">
        <v>114</v>
      </c>
      <c r="AH77">
        <v>0.62</v>
      </c>
      <c r="AI77">
        <v>0.15</v>
      </c>
      <c r="AJ77">
        <v>0.33</v>
      </c>
      <c r="AK77">
        <v>0.91</v>
      </c>
      <c r="AL77">
        <v>0</v>
      </c>
      <c r="AM77">
        <v>1</v>
      </c>
      <c r="AN77">
        <v>1</v>
      </c>
      <c r="AO77">
        <v>0</v>
      </c>
      <c r="AP77">
        <v>0.5</v>
      </c>
      <c r="AQ77">
        <v>0</v>
      </c>
      <c r="AR77">
        <v>1</v>
      </c>
      <c r="AS77">
        <v>0</v>
      </c>
      <c r="AT77">
        <v>1</v>
      </c>
      <c r="AU77">
        <v>0</v>
      </c>
      <c r="AV77">
        <f t="shared" si="1"/>
        <v>4.5</v>
      </c>
    </row>
    <row r="78" spans="1:48" x14ac:dyDescent="0.2">
      <c r="A78" t="s">
        <v>115</v>
      </c>
      <c r="B78">
        <v>2010</v>
      </c>
      <c r="C78" t="s">
        <v>233</v>
      </c>
      <c r="D78" t="s">
        <v>327</v>
      </c>
      <c r="E78" t="s">
        <v>60</v>
      </c>
      <c r="F78">
        <v>27</v>
      </c>
      <c r="G78" s="10" t="s">
        <v>250</v>
      </c>
      <c r="H78" t="s">
        <v>20</v>
      </c>
      <c r="I78" t="s">
        <v>116</v>
      </c>
      <c r="J78" t="s">
        <v>117</v>
      </c>
      <c r="K78" t="s">
        <v>118</v>
      </c>
      <c r="L78" t="s">
        <v>234</v>
      </c>
      <c r="M78">
        <v>16</v>
      </c>
      <c r="N78" t="s">
        <v>216</v>
      </c>
      <c r="O78" t="s">
        <v>119</v>
      </c>
      <c r="P78" t="s">
        <v>30</v>
      </c>
      <c r="Q78" t="s">
        <v>4</v>
      </c>
      <c r="R78" t="s">
        <v>45</v>
      </c>
      <c r="S78">
        <v>22.7</v>
      </c>
      <c r="T78">
        <v>22.7</v>
      </c>
      <c r="U78" t="s">
        <v>113</v>
      </c>
      <c r="V78" t="s">
        <v>33</v>
      </c>
      <c r="W78" t="s">
        <v>102</v>
      </c>
      <c r="X78" t="s">
        <v>310</v>
      </c>
      <c r="Z78"/>
      <c r="AA78" s="3"/>
      <c r="AE78" t="s">
        <v>306</v>
      </c>
      <c r="AF78">
        <v>907</v>
      </c>
      <c r="AG78" t="s">
        <v>120</v>
      </c>
      <c r="AH78">
        <v>0.04</v>
      </c>
      <c r="AI78">
        <v>0.25</v>
      </c>
      <c r="AL78">
        <v>0.5</v>
      </c>
      <c r="AM78">
        <v>1</v>
      </c>
      <c r="AN78">
        <v>1</v>
      </c>
      <c r="AO78">
        <v>0</v>
      </c>
      <c r="AP78">
        <v>0.5</v>
      </c>
      <c r="AQ78">
        <v>0</v>
      </c>
      <c r="AR78">
        <v>0</v>
      </c>
      <c r="AS78">
        <v>1</v>
      </c>
      <c r="AT78">
        <v>1</v>
      </c>
      <c r="AU78">
        <v>1</v>
      </c>
      <c r="AV78">
        <f t="shared" si="1"/>
        <v>6</v>
      </c>
    </row>
    <row r="79" spans="1:48" x14ac:dyDescent="0.2">
      <c r="A79" t="s">
        <v>115</v>
      </c>
      <c r="B79">
        <v>2010</v>
      </c>
      <c r="C79" t="s">
        <v>233</v>
      </c>
      <c r="D79" t="s">
        <v>327</v>
      </c>
      <c r="E79" t="s">
        <v>60</v>
      </c>
      <c r="F79">
        <v>27</v>
      </c>
      <c r="G79" s="10" t="s">
        <v>250</v>
      </c>
      <c r="H79" t="s">
        <v>20</v>
      </c>
      <c r="I79" t="s">
        <v>116</v>
      </c>
      <c r="J79" t="s">
        <v>117</v>
      </c>
      <c r="K79" t="s">
        <v>118</v>
      </c>
      <c r="L79" t="s">
        <v>234</v>
      </c>
      <c r="M79">
        <v>16</v>
      </c>
      <c r="N79" t="s">
        <v>216</v>
      </c>
      <c r="O79" t="s">
        <v>121</v>
      </c>
      <c r="P79" t="s">
        <v>30</v>
      </c>
      <c r="Q79" t="s">
        <v>4</v>
      </c>
      <c r="R79" t="s">
        <v>45</v>
      </c>
      <c r="S79">
        <v>22.7</v>
      </c>
      <c r="T79">
        <v>22.7</v>
      </c>
      <c r="U79" t="s">
        <v>113</v>
      </c>
      <c r="V79" t="s">
        <v>33</v>
      </c>
      <c r="W79" t="s">
        <v>102</v>
      </c>
      <c r="X79" t="s">
        <v>310</v>
      </c>
      <c r="Z79"/>
      <c r="AA79" s="3"/>
      <c r="AE79" t="s">
        <v>306</v>
      </c>
      <c r="AF79">
        <v>907</v>
      </c>
      <c r="AG79" t="s">
        <v>120</v>
      </c>
      <c r="AH79">
        <v>-0.19</v>
      </c>
      <c r="AI79">
        <v>0.25</v>
      </c>
      <c r="AL79">
        <v>0.5</v>
      </c>
      <c r="AM79">
        <v>1</v>
      </c>
      <c r="AN79">
        <v>1</v>
      </c>
      <c r="AO79">
        <v>0</v>
      </c>
      <c r="AP79">
        <v>0.5</v>
      </c>
      <c r="AQ79">
        <v>0</v>
      </c>
      <c r="AR79">
        <v>0</v>
      </c>
      <c r="AS79">
        <v>1</v>
      </c>
      <c r="AT79">
        <v>1</v>
      </c>
      <c r="AU79">
        <v>1</v>
      </c>
      <c r="AV79">
        <f t="shared" si="1"/>
        <v>6</v>
      </c>
    </row>
    <row r="80" spans="1:48" x14ac:dyDescent="0.2">
      <c r="A80" t="s">
        <v>115</v>
      </c>
      <c r="B80">
        <v>2010</v>
      </c>
      <c r="C80" t="s">
        <v>233</v>
      </c>
      <c r="D80" t="s">
        <v>327</v>
      </c>
      <c r="E80" t="s">
        <v>60</v>
      </c>
      <c r="F80">
        <v>27</v>
      </c>
      <c r="G80" s="10" t="s">
        <v>250</v>
      </c>
      <c r="H80" t="s">
        <v>20</v>
      </c>
      <c r="I80" t="s">
        <v>116</v>
      </c>
      <c r="J80" t="s">
        <v>117</v>
      </c>
      <c r="K80" t="s">
        <v>118</v>
      </c>
      <c r="L80" t="s">
        <v>234</v>
      </c>
      <c r="M80">
        <v>16</v>
      </c>
      <c r="N80" t="s">
        <v>216</v>
      </c>
      <c r="O80" t="s">
        <v>122</v>
      </c>
      <c r="P80" t="s">
        <v>116</v>
      </c>
      <c r="Q80" t="s">
        <v>123</v>
      </c>
      <c r="R80" t="s">
        <v>45</v>
      </c>
      <c r="S80">
        <v>22.7</v>
      </c>
      <c r="T80">
        <v>22.7</v>
      </c>
      <c r="U80" t="s">
        <v>113</v>
      </c>
      <c r="V80" t="s">
        <v>33</v>
      </c>
      <c r="W80" t="s">
        <v>33</v>
      </c>
      <c r="X80" t="s">
        <v>310</v>
      </c>
      <c r="Z80"/>
      <c r="AA80" s="3"/>
      <c r="AE80" t="s">
        <v>124</v>
      </c>
      <c r="AF80">
        <v>907</v>
      </c>
      <c r="AG80" t="s">
        <v>120</v>
      </c>
      <c r="AH80">
        <v>0.44</v>
      </c>
      <c r="AI80">
        <v>0.23</v>
      </c>
      <c r="AL80">
        <v>0.5</v>
      </c>
      <c r="AM80">
        <v>1</v>
      </c>
      <c r="AN80">
        <v>1</v>
      </c>
      <c r="AO80">
        <v>0</v>
      </c>
      <c r="AP80">
        <v>0.5</v>
      </c>
      <c r="AQ80">
        <v>0</v>
      </c>
      <c r="AR80">
        <v>1</v>
      </c>
      <c r="AS80">
        <v>1</v>
      </c>
      <c r="AT80">
        <v>1</v>
      </c>
      <c r="AU80">
        <v>1</v>
      </c>
      <c r="AV80">
        <f t="shared" si="1"/>
        <v>7</v>
      </c>
    </row>
    <row r="81" spans="1:48" x14ac:dyDescent="0.2">
      <c r="A81" t="s">
        <v>115</v>
      </c>
      <c r="B81">
        <v>2010</v>
      </c>
      <c r="C81" t="s">
        <v>233</v>
      </c>
      <c r="D81" t="s">
        <v>327</v>
      </c>
      <c r="E81" t="s">
        <v>60</v>
      </c>
      <c r="F81">
        <v>27</v>
      </c>
      <c r="G81" s="10" t="s">
        <v>250</v>
      </c>
      <c r="H81" t="s">
        <v>20</v>
      </c>
      <c r="I81" t="s">
        <v>116</v>
      </c>
      <c r="J81" t="s">
        <v>117</v>
      </c>
      <c r="K81" t="s">
        <v>118</v>
      </c>
      <c r="L81" t="s">
        <v>234</v>
      </c>
      <c r="M81">
        <v>16</v>
      </c>
      <c r="N81" t="s">
        <v>216</v>
      </c>
      <c r="O81" t="s">
        <v>125</v>
      </c>
      <c r="P81" t="s">
        <v>30</v>
      </c>
      <c r="Q81" t="s">
        <v>4</v>
      </c>
      <c r="R81" t="s">
        <v>45</v>
      </c>
      <c r="S81">
        <v>22.7</v>
      </c>
      <c r="T81">
        <v>22.7</v>
      </c>
      <c r="U81" t="s">
        <v>113</v>
      </c>
      <c r="V81" t="s">
        <v>33</v>
      </c>
      <c r="W81" t="s">
        <v>102</v>
      </c>
      <c r="X81" t="s">
        <v>310</v>
      </c>
      <c r="Z81"/>
      <c r="AA81" s="3"/>
      <c r="AE81" t="s">
        <v>306</v>
      </c>
      <c r="AF81">
        <v>907</v>
      </c>
      <c r="AG81" t="s">
        <v>120</v>
      </c>
      <c r="AH81">
        <v>0.3</v>
      </c>
      <c r="AI81">
        <v>0.21</v>
      </c>
      <c r="AL81">
        <v>0.5</v>
      </c>
      <c r="AM81">
        <v>1</v>
      </c>
      <c r="AN81">
        <v>1</v>
      </c>
      <c r="AO81">
        <v>0</v>
      </c>
      <c r="AP81">
        <v>0.5</v>
      </c>
      <c r="AQ81">
        <v>0.5</v>
      </c>
      <c r="AR81">
        <v>0</v>
      </c>
      <c r="AS81">
        <v>1</v>
      </c>
      <c r="AT81">
        <v>1</v>
      </c>
      <c r="AU81">
        <v>1</v>
      </c>
      <c r="AV81">
        <f t="shared" si="1"/>
        <v>6.5</v>
      </c>
    </row>
    <row r="82" spans="1:48" x14ac:dyDescent="0.2">
      <c r="A82" t="s">
        <v>115</v>
      </c>
      <c r="B82">
        <v>2010</v>
      </c>
      <c r="C82" t="s">
        <v>233</v>
      </c>
      <c r="D82" t="s">
        <v>327</v>
      </c>
      <c r="E82" t="s">
        <v>60</v>
      </c>
      <c r="F82">
        <v>27</v>
      </c>
      <c r="G82" s="10" t="s">
        <v>250</v>
      </c>
      <c r="H82" t="s">
        <v>20</v>
      </c>
      <c r="I82" t="s">
        <v>116</v>
      </c>
      <c r="J82" t="s">
        <v>117</v>
      </c>
      <c r="K82" t="s">
        <v>118</v>
      </c>
      <c r="L82" t="s">
        <v>234</v>
      </c>
      <c r="M82">
        <v>16</v>
      </c>
      <c r="N82" t="s">
        <v>216</v>
      </c>
      <c r="O82" t="s">
        <v>126</v>
      </c>
      <c r="P82" t="s">
        <v>30</v>
      </c>
      <c r="Q82" t="s">
        <v>4</v>
      </c>
      <c r="R82" t="s">
        <v>45</v>
      </c>
      <c r="S82">
        <v>22.7</v>
      </c>
      <c r="T82">
        <v>22.7</v>
      </c>
      <c r="U82" t="s">
        <v>113</v>
      </c>
      <c r="V82" t="s">
        <v>33</v>
      </c>
      <c r="W82" t="s">
        <v>102</v>
      </c>
      <c r="X82" t="s">
        <v>310</v>
      </c>
      <c r="Z82"/>
      <c r="AA82" s="3"/>
      <c r="AE82" t="s">
        <v>306</v>
      </c>
      <c r="AF82">
        <v>907</v>
      </c>
      <c r="AG82" t="s">
        <v>120</v>
      </c>
      <c r="AH82">
        <v>0.73</v>
      </c>
      <c r="AI82">
        <v>0.28000000000000003</v>
      </c>
      <c r="AL82">
        <v>0.5</v>
      </c>
      <c r="AM82">
        <v>1</v>
      </c>
      <c r="AN82">
        <v>1</v>
      </c>
      <c r="AO82">
        <v>0</v>
      </c>
      <c r="AP82">
        <v>0.5</v>
      </c>
      <c r="AQ82">
        <v>0.5</v>
      </c>
      <c r="AR82">
        <v>0</v>
      </c>
      <c r="AS82">
        <v>1</v>
      </c>
      <c r="AT82">
        <v>1</v>
      </c>
      <c r="AU82">
        <v>1</v>
      </c>
      <c r="AV82">
        <f t="shared" si="1"/>
        <v>6.5</v>
      </c>
    </row>
    <row r="83" spans="1:48" x14ac:dyDescent="0.2">
      <c r="A83" t="s">
        <v>115</v>
      </c>
      <c r="B83">
        <v>2010</v>
      </c>
      <c r="C83" t="s">
        <v>233</v>
      </c>
      <c r="D83" t="s">
        <v>327</v>
      </c>
      <c r="E83" t="s">
        <v>60</v>
      </c>
      <c r="F83">
        <v>27</v>
      </c>
      <c r="G83" s="10" t="s">
        <v>250</v>
      </c>
      <c r="H83" t="s">
        <v>20</v>
      </c>
      <c r="I83" t="s">
        <v>116</v>
      </c>
      <c r="J83" t="s">
        <v>117</v>
      </c>
      <c r="K83" t="s">
        <v>118</v>
      </c>
      <c r="L83" t="s">
        <v>234</v>
      </c>
      <c r="M83">
        <v>16</v>
      </c>
      <c r="N83" t="s">
        <v>216</v>
      </c>
      <c r="O83" t="s">
        <v>127</v>
      </c>
      <c r="P83" t="s">
        <v>30</v>
      </c>
      <c r="Q83" t="s">
        <v>4</v>
      </c>
      <c r="R83" t="s">
        <v>45</v>
      </c>
      <c r="S83">
        <v>22.7</v>
      </c>
      <c r="T83">
        <v>22.7</v>
      </c>
      <c r="U83" t="s">
        <v>113</v>
      </c>
      <c r="V83" t="s">
        <v>33</v>
      </c>
      <c r="W83" t="s">
        <v>33</v>
      </c>
      <c r="X83" t="s">
        <v>310</v>
      </c>
      <c r="Z83"/>
      <c r="AA83" s="3"/>
      <c r="AE83" t="s">
        <v>124</v>
      </c>
      <c r="AF83">
        <v>907</v>
      </c>
      <c r="AG83" t="s">
        <v>120</v>
      </c>
      <c r="AH83">
        <v>0.67</v>
      </c>
      <c r="AI83">
        <v>0.28000000000000003</v>
      </c>
      <c r="AL83">
        <v>0.5</v>
      </c>
      <c r="AM83">
        <v>1</v>
      </c>
      <c r="AN83">
        <v>1</v>
      </c>
      <c r="AO83">
        <v>0</v>
      </c>
      <c r="AP83">
        <v>0.5</v>
      </c>
      <c r="AQ83">
        <v>0.5</v>
      </c>
      <c r="AR83">
        <v>0</v>
      </c>
      <c r="AS83">
        <v>1</v>
      </c>
      <c r="AT83">
        <v>1</v>
      </c>
      <c r="AU83">
        <v>1</v>
      </c>
      <c r="AV83">
        <f t="shared" si="1"/>
        <v>6.5</v>
      </c>
    </row>
    <row r="84" spans="1:48" x14ac:dyDescent="0.2">
      <c r="A84" t="s">
        <v>115</v>
      </c>
      <c r="B84">
        <v>2010</v>
      </c>
      <c r="C84" t="s">
        <v>233</v>
      </c>
      <c r="D84" t="s">
        <v>327</v>
      </c>
      <c r="E84" t="s">
        <v>60</v>
      </c>
      <c r="F84">
        <v>27</v>
      </c>
      <c r="G84" s="10" t="s">
        <v>250</v>
      </c>
      <c r="H84" t="s">
        <v>20</v>
      </c>
      <c r="I84" t="s">
        <v>116</v>
      </c>
      <c r="J84" t="s">
        <v>117</v>
      </c>
      <c r="K84" t="s">
        <v>118</v>
      </c>
      <c r="L84" t="s">
        <v>234</v>
      </c>
      <c r="M84">
        <v>16</v>
      </c>
      <c r="N84" t="s">
        <v>216</v>
      </c>
      <c r="O84" t="s">
        <v>6</v>
      </c>
      <c r="P84" t="s">
        <v>30</v>
      </c>
      <c r="Q84" t="s">
        <v>4</v>
      </c>
      <c r="R84" t="s">
        <v>7</v>
      </c>
      <c r="S84">
        <v>22.7</v>
      </c>
      <c r="T84">
        <v>22.7</v>
      </c>
      <c r="U84" t="s">
        <v>113</v>
      </c>
      <c r="V84" t="s">
        <v>33</v>
      </c>
      <c r="W84" t="s">
        <v>8</v>
      </c>
      <c r="X84" t="s">
        <v>310</v>
      </c>
      <c r="Z84"/>
      <c r="AA84" s="3"/>
      <c r="AE84" t="s">
        <v>9</v>
      </c>
      <c r="AF84">
        <v>907</v>
      </c>
      <c r="AG84" t="s">
        <v>120</v>
      </c>
      <c r="AH84">
        <v>0.12</v>
      </c>
      <c r="AI84">
        <v>0.06</v>
      </c>
      <c r="AL84">
        <v>0.5</v>
      </c>
      <c r="AM84">
        <v>1</v>
      </c>
      <c r="AN84">
        <v>1</v>
      </c>
      <c r="AO84">
        <v>0</v>
      </c>
      <c r="AP84">
        <v>0.5</v>
      </c>
      <c r="AQ84">
        <v>0.5</v>
      </c>
      <c r="AR84">
        <v>1</v>
      </c>
      <c r="AS84">
        <v>1</v>
      </c>
      <c r="AT84">
        <v>1</v>
      </c>
      <c r="AU84">
        <v>1</v>
      </c>
      <c r="AV84">
        <f t="shared" si="1"/>
        <v>7.5</v>
      </c>
    </row>
    <row r="85" spans="1:48" x14ac:dyDescent="0.2">
      <c r="A85" t="s">
        <v>115</v>
      </c>
      <c r="B85">
        <v>2010</v>
      </c>
      <c r="C85" t="s">
        <v>233</v>
      </c>
      <c r="D85" t="s">
        <v>327</v>
      </c>
      <c r="E85" t="s">
        <v>60</v>
      </c>
      <c r="F85">
        <v>27</v>
      </c>
      <c r="G85" s="10" t="s">
        <v>250</v>
      </c>
      <c r="H85" t="s">
        <v>20</v>
      </c>
      <c r="I85" t="s">
        <v>116</v>
      </c>
      <c r="J85" t="s">
        <v>117</v>
      </c>
      <c r="K85" s="2" t="s">
        <v>207</v>
      </c>
      <c r="L85" t="s">
        <v>234</v>
      </c>
      <c r="M85">
        <v>16</v>
      </c>
      <c r="N85" t="s">
        <v>216</v>
      </c>
      <c r="O85" t="s">
        <v>119</v>
      </c>
      <c r="P85" t="s">
        <v>30</v>
      </c>
      <c r="Q85" t="s">
        <v>4</v>
      </c>
      <c r="R85" t="s">
        <v>45</v>
      </c>
      <c r="S85">
        <v>22.7</v>
      </c>
      <c r="T85">
        <v>22.7</v>
      </c>
      <c r="U85" t="s">
        <v>113</v>
      </c>
      <c r="V85" t="s">
        <v>33</v>
      </c>
      <c r="W85" t="s">
        <v>102</v>
      </c>
      <c r="X85" t="s">
        <v>310</v>
      </c>
      <c r="Z85"/>
      <c r="AA85" s="3"/>
      <c r="AE85" t="s">
        <v>306</v>
      </c>
      <c r="AF85">
        <v>907</v>
      </c>
      <c r="AG85" t="s">
        <v>120</v>
      </c>
      <c r="AH85">
        <v>0.72</v>
      </c>
      <c r="AI85">
        <v>0.3</v>
      </c>
      <c r="AL85">
        <v>0.5</v>
      </c>
      <c r="AM85">
        <v>1</v>
      </c>
      <c r="AN85">
        <v>1</v>
      </c>
      <c r="AO85">
        <v>0</v>
      </c>
      <c r="AP85">
        <v>0.5</v>
      </c>
      <c r="AQ85">
        <v>0</v>
      </c>
      <c r="AR85">
        <v>0</v>
      </c>
      <c r="AS85">
        <v>1</v>
      </c>
      <c r="AT85">
        <v>1</v>
      </c>
      <c r="AU85">
        <v>1</v>
      </c>
      <c r="AV85">
        <f t="shared" si="1"/>
        <v>6</v>
      </c>
    </row>
    <row r="86" spans="1:48" x14ac:dyDescent="0.2">
      <c r="A86" t="s">
        <v>115</v>
      </c>
      <c r="B86">
        <v>2010</v>
      </c>
      <c r="C86" t="s">
        <v>233</v>
      </c>
      <c r="D86" t="s">
        <v>327</v>
      </c>
      <c r="E86" t="s">
        <v>60</v>
      </c>
      <c r="F86">
        <v>27</v>
      </c>
      <c r="G86" s="10" t="s">
        <v>250</v>
      </c>
      <c r="H86" t="s">
        <v>20</v>
      </c>
      <c r="I86" t="s">
        <v>116</v>
      </c>
      <c r="J86" t="s">
        <v>117</v>
      </c>
      <c r="K86" s="2" t="s">
        <v>207</v>
      </c>
      <c r="L86" t="s">
        <v>234</v>
      </c>
      <c r="M86">
        <v>16</v>
      </c>
      <c r="N86" t="s">
        <v>216</v>
      </c>
      <c r="O86" t="s">
        <v>121</v>
      </c>
      <c r="P86" t="s">
        <v>30</v>
      </c>
      <c r="Q86" t="s">
        <v>4</v>
      </c>
      <c r="R86" t="s">
        <v>45</v>
      </c>
      <c r="S86">
        <v>22.7</v>
      </c>
      <c r="T86">
        <v>22.7</v>
      </c>
      <c r="U86" t="s">
        <v>113</v>
      </c>
      <c r="V86" t="s">
        <v>33</v>
      </c>
      <c r="W86" t="s">
        <v>102</v>
      </c>
      <c r="X86" t="s">
        <v>310</v>
      </c>
      <c r="Z86"/>
      <c r="AA86" s="3"/>
      <c r="AE86" t="s">
        <v>306</v>
      </c>
      <c r="AF86">
        <v>907</v>
      </c>
      <c r="AG86" t="s">
        <v>120</v>
      </c>
      <c r="AH86">
        <v>0.6</v>
      </c>
      <c r="AI86">
        <v>0.26</v>
      </c>
      <c r="AL86">
        <v>0.5</v>
      </c>
      <c r="AM86">
        <v>1</v>
      </c>
      <c r="AN86">
        <v>1</v>
      </c>
      <c r="AO86">
        <v>0</v>
      </c>
      <c r="AP86">
        <v>0.5</v>
      </c>
      <c r="AQ86">
        <v>0</v>
      </c>
      <c r="AR86">
        <v>0</v>
      </c>
      <c r="AS86">
        <v>1</v>
      </c>
      <c r="AT86">
        <v>1</v>
      </c>
      <c r="AU86">
        <v>1</v>
      </c>
      <c r="AV86">
        <f t="shared" si="1"/>
        <v>6</v>
      </c>
    </row>
    <row r="87" spans="1:48" x14ac:dyDescent="0.2">
      <c r="A87" t="s">
        <v>115</v>
      </c>
      <c r="B87">
        <v>2010</v>
      </c>
      <c r="C87" t="s">
        <v>233</v>
      </c>
      <c r="D87" t="s">
        <v>327</v>
      </c>
      <c r="E87" t="s">
        <v>60</v>
      </c>
      <c r="F87">
        <v>27</v>
      </c>
      <c r="G87" s="10" t="s">
        <v>250</v>
      </c>
      <c r="H87" t="s">
        <v>20</v>
      </c>
      <c r="I87" t="s">
        <v>116</v>
      </c>
      <c r="J87" t="s">
        <v>117</v>
      </c>
      <c r="K87" s="2" t="s">
        <v>207</v>
      </c>
      <c r="L87" t="s">
        <v>234</v>
      </c>
      <c r="M87">
        <v>16</v>
      </c>
      <c r="N87" t="s">
        <v>216</v>
      </c>
      <c r="O87" t="s">
        <v>122</v>
      </c>
      <c r="P87" t="s">
        <v>116</v>
      </c>
      <c r="Q87" t="s">
        <v>123</v>
      </c>
      <c r="R87" t="s">
        <v>45</v>
      </c>
      <c r="S87">
        <v>22.7</v>
      </c>
      <c r="T87">
        <v>22.7</v>
      </c>
      <c r="U87" t="s">
        <v>113</v>
      </c>
      <c r="V87" t="s">
        <v>33</v>
      </c>
      <c r="W87" t="s">
        <v>33</v>
      </c>
      <c r="X87" t="s">
        <v>310</v>
      </c>
      <c r="Z87"/>
      <c r="AA87" s="3"/>
      <c r="AE87" t="s">
        <v>124</v>
      </c>
      <c r="AF87">
        <v>907</v>
      </c>
      <c r="AG87" t="s">
        <v>120</v>
      </c>
      <c r="AH87">
        <v>0.74</v>
      </c>
      <c r="AI87">
        <v>0.28000000000000003</v>
      </c>
      <c r="AL87">
        <v>0.5</v>
      </c>
      <c r="AM87">
        <v>1</v>
      </c>
      <c r="AN87">
        <v>1</v>
      </c>
      <c r="AO87">
        <v>0</v>
      </c>
      <c r="AP87">
        <v>0.5</v>
      </c>
      <c r="AQ87">
        <v>0</v>
      </c>
      <c r="AR87">
        <v>1</v>
      </c>
      <c r="AS87">
        <v>1</v>
      </c>
      <c r="AT87">
        <v>1</v>
      </c>
      <c r="AU87">
        <v>1</v>
      </c>
      <c r="AV87">
        <f t="shared" si="1"/>
        <v>7</v>
      </c>
    </row>
    <row r="88" spans="1:48" x14ac:dyDescent="0.2">
      <c r="A88" t="s">
        <v>115</v>
      </c>
      <c r="B88">
        <v>2010</v>
      </c>
      <c r="C88" t="s">
        <v>233</v>
      </c>
      <c r="D88" t="s">
        <v>327</v>
      </c>
      <c r="E88" t="s">
        <v>60</v>
      </c>
      <c r="F88">
        <v>27</v>
      </c>
      <c r="G88" s="10" t="s">
        <v>250</v>
      </c>
      <c r="H88" t="s">
        <v>20</v>
      </c>
      <c r="I88" t="s">
        <v>116</v>
      </c>
      <c r="J88" t="s">
        <v>117</v>
      </c>
      <c r="K88" s="2" t="s">
        <v>207</v>
      </c>
      <c r="L88" t="s">
        <v>234</v>
      </c>
      <c r="M88">
        <v>16</v>
      </c>
      <c r="N88" t="s">
        <v>216</v>
      </c>
      <c r="O88" t="s">
        <v>125</v>
      </c>
      <c r="P88" t="s">
        <v>30</v>
      </c>
      <c r="Q88" t="s">
        <v>4</v>
      </c>
      <c r="R88" t="s">
        <v>45</v>
      </c>
      <c r="S88">
        <v>22.7</v>
      </c>
      <c r="T88">
        <v>22.7</v>
      </c>
      <c r="U88" t="s">
        <v>113</v>
      </c>
      <c r="V88" t="s">
        <v>33</v>
      </c>
      <c r="W88" t="s">
        <v>102</v>
      </c>
      <c r="X88" t="s">
        <v>310</v>
      </c>
      <c r="Z88"/>
      <c r="AA88" s="3"/>
      <c r="AE88" t="s">
        <v>306</v>
      </c>
      <c r="AF88">
        <v>907</v>
      </c>
      <c r="AG88" t="s">
        <v>120</v>
      </c>
      <c r="AH88">
        <v>0.85</v>
      </c>
      <c r="AI88">
        <v>0.27</v>
      </c>
      <c r="AL88">
        <v>0.5</v>
      </c>
      <c r="AM88">
        <v>1</v>
      </c>
      <c r="AN88">
        <v>1</v>
      </c>
      <c r="AO88">
        <v>0</v>
      </c>
      <c r="AP88">
        <v>0.5</v>
      </c>
      <c r="AQ88">
        <v>0.5</v>
      </c>
      <c r="AR88">
        <v>0</v>
      </c>
      <c r="AS88">
        <v>1</v>
      </c>
      <c r="AT88">
        <v>1</v>
      </c>
      <c r="AU88">
        <v>1</v>
      </c>
      <c r="AV88">
        <f t="shared" si="1"/>
        <v>6.5</v>
      </c>
    </row>
    <row r="89" spans="1:48" x14ac:dyDescent="0.2">
      <c r="A89" t="s">
        <v>115</v>
      </c>
      <c r="B89">
        <v>2010</v>
      </c>
      <c r="C89" t="s">
        <v>233</v>
      </c>
      <c r="D89" t="s">
        <v>327</v>
      </c>
      <c r="E89" t="s">
        <v>60</v>
      </c>
      <c r="F89">
        <v>27</v>
      </c>
      <c r="G89" s="10" t="s">
        <v>250</v>
      </c>
      <c r="H89" t="s">
        <v>20</v>
      </c>
      <c r="I89" t="s">
        <v>116</v>
      </c>
      <c r="J89" t="s">
        <v>117</v>
      </c>
      <c r="K89" s="2" t="s">
        <v>207</v>
      </c>
      <c r="L89" t="s">
        <v>234</v>
      </c>
      <c r="M89">
        <v>16</v>
      </c>
      <c r="N89" t="s">
        <v>216</v>
      </c>
      <c r="O89" t="s">
        <v>126</v>
      </c>
      <c r="P89" t="s">
        <v>30</v>
      </c>
      <c r="Q89" t="s">
        <v>4</v>
      </c>
      <c r="R89" t="s">
        <v>45</v>
      </c>
      <c r="S89">
        <v>22.7</v>
      </c>
      <c r="T89">
        <v>22.7</v>
      </c>
      <c r="U89" t="s">
        <v>113</v>
      </c>
      <c r="V89" t="s">
        <v>33</v>
      </c>
      <c r="W89" t="s">
        <v>102</v>
      </c>
      <c r="X89" t="s">
        <v>310</v>
      </c>
      <c r="Z89"/>
      <c r="AA89" s="3"/>
      <c r="AE89" t="s">
        <v>306</v>
      </c>
      <c r="AF89">
        <v>907</v>
      </c>
      <c r="AG89" t="s">
        <v>120</v>
      </c>
      <c r="AH89">
        <v>1.32</v>
      </c>
      <c r="AI89">
        <v>0.33</v>
      </c>
      <c r="AL89">
        <v>0.5</v>
      </c>
      <c r="AM89">
        <v>1</v>
      </c>
      <c r="AN89">
        <v>1</v>
      </c>
      <c r="AO89">
        <v>0</v>
      </c>
      <c r="AP89">
        <v>0.5</v>
      </c>
      <c r="AQ89">
        <v>0.5</v>
      </c>
      <c r="AR89">
        <v>0</v>
      </c>
      <c r="AS89">
        <v>1</v>
      </c>
      <c r="AT89">
        <v>1</v>
      </c>
      <c r="AU89">
        <v>1</v>
      </c>
      <c r="AV89">
        <f t="shared" si="1"/>
        <v>6.5</v>
      </c>
    </row>
    <row r="90" spans="1:48" x14ac:dyDescent="0.2">
      <c r="A90" t="s">
        <v>115</v>
      </c>
      <c r="B90">
        <v>2010</v>
      </c>
      <c r="C90" t="s">
        <v>233</v>
      </c>
      <c r="D90" t="s">
        <v>327</v>
      </c>
      <c r="E90" t="s">
        <v>60</v>
      </c>
      <c r="F90">
        <v>27</v>
      </c>
      <c r="G90" s="10" t="s">
        <v>250</v>
      </c>
      <c r="H90" t="s">
        <v>20</v>
      </c>
      <c r="I90" t="s">
        <v>116</v>
      </c>
      <c r="J90" t="s">
        <v>117</v>
      </c>
      <c r="K90" s="2" t="s">
        <v>207</v>
      </c>
      <c r="L90" t="s">
        <v>234</v>
      </c>
      <c r="M90">
        <v>16</v>
      </c>
      <c r="N90" t="s">
        <v>216</v>
      </c>
      <c r="O90" t="s">
        <v>127</v>
      </c>
      <c r="P90" t="s">
        <v>30</v>
      </c>
      <c r="Q90" t="s">
        <v>4</v>
      </c>
      <c r="R90" t="s">
        <v>45</v>
      </c>
      <c r="S90">
        <v>22.7</v>
      </c>
      <c r="T90">
        <v>22.7</v>
      </c>
      <c r="U90" t="s">
        <v>113</v>
      </c>
      <c r="V90" t="s">
        <v>33</v>
      </c>
      <c r="W90" t="s">
        <v>33</v>
      </c>
      <c r="X90" t="s">
        <v>310</v>
      </c>
      <c r="Z90"/>
      <c r="AA90" s="3"/>
      <c r="AE90" t="s">
        <v>124</v>
      </c>
      <c r="AF90">
        <v>907</v>
      </c>
      <c r="AG90" t="s">
        <v>120</v>
      </c>
      <c r="AH90">
        <v>0.9</v>
      </c>
      <c r="AI90">
        <v>0.32</v>
      </c>
      <c r="AL90">
        <v>0.5</v>
      </c>
      <c r="AM90">
        <v>1</v>
      </c>
      <c r="AN90">
        <v>1</v>
      </c>
      <c r="AO90">
        <v>0</v>
      </c>
      <c r="AP90">
        <v>0.5</v>
      </c>
      <c r="AQ90">
        <v>0.5</v>
      </c>
      <c r="AR90">
        <v>0</v>
      </c>
      <c r="AS90">
        <v>1</v>
      </c>
      <c r="AT90">
        <v>1</v>
      </c>
      <c r="AU90">
        <v>1</v>
      </c>
      <c r="AV90">
        <f t="shared" si="1"/>
        <v>6.5</v>
      </c>
    </row>
    <row r="91" spans="1:48" x14ac:dyDescent="0.2">
      <c r="A91" t="s">
        <v>115</v>
      </c>
      <c r="B91">
        <v>2010</v>
      </c>
      <c r="C91" t="s">
        <v>233</v>
      </c>
      <c r="D91" t="s">
        <v>327</v>
      </c>
      <c r="E91" t="s">
        <v>60</v>
      </c>
      <c r="F91">
        <v>27</v>
      </c>
      <c r="G91" s="10" t="s">
        <v>250</v>
      </c>
      <c r="H91" t="s">
        <v>20</v>
      </c>
      <c r="I91" t="s">
        <v>116</v>
      </c>
      <c r="J91" t="s">
        <v>117</v>
      </c>
      <c r="K91" s="2" t="s">
        <v>207</v>
      </c>
      <c r="L91" t="s">
        <v>234</v>
      </c>
      <c r="M91">
        <v>16</v>
      </c>
      <c r="N91" t="s">
        <v>216</v>
      </c>
      <c r="O91" t="s">
        <v>6</v>
      </c>
      <c r="P91" t="s">
        <v>30</v>
      </c>
      <c r="Q91" t="s">
        <v>4</v>
      </c>
      <c r="R91" t="s">
        <v>7</v>
      </c>
      <c r="S91">
        <v>22.7</v>
      </c>
      <c r="T91">
        <v>22.7</v>
      </c>
      <c r="U91" t="s">
        <v>113</v>
      </c>
      <c r="V91" t="s">
        <v>33</v>
      </c>
      <c r="W91" t="s">
        <v>8</v>
      </c>
      <c r="X91" t="s">
        <v>310</v>
      </c>
      <c r="Z91"/>
      <c r="AA91" s="3"/>
      <c r="AE91" t="s">
        <v>9</v>
      </c>
      <c r="AF91">
        <v>907</v>
      </c>
      <c r="AG91" t="s">
        <v>120</v>
      </c>
      <c r="AH91">
        <v>0.08</v>
      </c>
      <c r="AI91">
        <v>0.05</v>
      </c>
      <c r="AL91">
        <v>0.5</v>
      </c>
      <c r="AM91">
        <v>1</v>
      </c>
      <c r="AN91">
        <v>1</v>
      </c>
      <c r="AO91">
        <v>0</v>
      </c>
      <c r="AP91">
        <v>0.5</v>
      </c>
      <c r="AQ91">
        <v>0.5</v>
      </c>
      <c r="AR91">
        <v>1</v>
      </c>
      <c r="AS91">
        <v>1</v>
      </c>
      <c r="AT91">
        <v>1</v>
      </c>
      <c r="AU91">
        <v>1</v>
      </c>
      <c r="AV91">
        <f t="shared" si="1"/>
        <v>7.5</v>
      </c>
    </row>
    <row r="92" spans="1:48" x14ac:dyDescent="0.2">
      <c r="A92" t="s">
        <v>128</v>
      </c>
      <c r="B92">
        <v>2019</v>
      </c>
      <c r="C92" t="s">
        <v>208</v>
      </c>
      <c r="D92" t="s">
        <v>328</v>
      </c>
      <c r="E92" t="s">
        <v>60</v>
      </c>
      <c r="F92">
        <v>100</v>
      </c>
      <c r="G92" s="11" t="s">
        <v>251</v>
      </c>
      <c r="H92" t="s">
        <v>20</v>
      </c>
      <c r="I92" t="s">
        <v>116</v>
      </c>
      <c r="J92" t="s">
        <v>117</v>
      </c>
      <c r="K92" t="s">
        <v>129</v>
      </c>
      <c r="L92" t="s">
        <v>234</v>
      </c>
      <c r="M92">
        <v>16</v>
      </c>
      <c r="N92" t="s">
        <v>216</v>
      </c>
      <c r="O92" t="s">
        <v>130</v>
      </c>
      <c r="P92" t="s">
        <v>3</v>
      </c>
      <c r="Q92" t="s">
        <v>4</v>
      </c>
      <c r="R92" t="s">
        <v>45</v>
      </c>
      <c r="S92">
        <v>19</v>
      </c>
      <c r="T92">
        <v>19</v>
      </c>
      <c r="U92" t="s">
        <v>141</v>
      </c>
      <c r="V92" t="s">
        <v>131</v>
      </c>
      <c r="W92" t="s">
        <v>8</v>
      </c>
      <c r="X92" t="s">
        <v>310</v>
      </c>
      <c r="Z92"/>
      <c r="AA92" s="3"/>
      <c r="AE92" t="s">
        <v>9</v>
      </c>
      <c r="AF92">
        <v>367</v>
      </c>
      <c r="AG92" t="s">
        <v>132</v>
      </c>
      <c r="AH92">
        <v>0.41</v>
      </c>
      <c r="AI92">
        <v>0.12</v>
      </c>
      <c r="AL92">
        <v>0</v>
      </c>
      <c r="AM92">
        <v>1</v>
      </c>
      <c r="AN92">
        <v>1</v>
      </c>
      <c r="AO92">
        <v>1</v>
      </c>
      <c r="AP92">
        <v>0.5</v>
      </c>
      <c r="AQ92">
        <v>0</v>
      </c>
      <c r="AR92">
        <v>0</v>
      </c>
      <c r="AS92">
        <v>1</v>
      </c>
      <c r="AT92">
        <v>1</v>
      </c>
      <c r="AU92">
        <v>1</v>
      </c>
      <c r="AV92">
        <f t="shared" si="1"/>
        <v>6.5</v>
      </c>
    </row>
    <row r="93" spans="1:48" x14ac:dyDescent="0.2">
      <c r="A93" t="s">
        <v>128</v>
      </c>
      <c r="B93">
        <v>2019</v>
      </c>
      <c r="C93" t="s">
        <v>208</v>
      </c>
      <c r="D93" t="s">
        <v>328</v>
      </c>
      <c r="E93" t="s">
        <v>60</v>
      </c>
      <c r="F93">
        <v>100</v>
      </c>
      <c r="G93" s="11" t="s">
        <v>251</v>
      </c>
      <c r="H93" t="s">
        <v>20</v>
      </c>
      <c r="I93" t="s">
        <v>116</v>
      </c>
      <c r="J93" t="s">
        <v>117</v>
      </c>
      <c r="K93" t="s">
        <v>129</v>
      </c>
      <c r="L93" t="s">
        <v>234</v>
      </c>
      <c r="M93">
        <v>16</v>
      </c>
      <c r="N93" t="s">
        <v>216</v>
      </c>
      <c r="O93" t="s">
        <v>6</v>
      </c>
      <c r="P93" t="s">
        <v>3</v>
      </c>
      <c r="Q93" t="s">
        <v>4</v>
      </c>
      <c r="R93" t="s">
        <v>133</v>
      </c>
      <c r="S93">
        <v>19</v>
      </c>
      <c r="T93">
        <v>19</v>
      </c>
      <c r="U93" t="s">
        <v>141</v>
      </c>
      <c r="V93" t="s">
        <v>131</v>
      </c>
      <c r="W93" t="s">
        <v>8</v>
      </c>
      <c r="X93" t="s">
        <v>310</v>
      </c>
      <c r="Z93"/>
      <c r="AA93" s="3"/>
      <c r="AE93" t="s">
        <v>9</v>
      </c>
      <c r="AF93">
        <v>367</v>
      </c>
      <c r="AG93" t="s">
        <v>134</v>
      </c>
      <c r="AH93">
        <v>2.42</v>
      </c>
      <c r="AI93">
        <v>1.08</v>
      </c>
      <c r="AL93">
        <v>0</v>
      </c>
      <c r="AM93">
        <v>1</v>
      </c>
      <c r="AN93">
        <v>1</v>
      </c>
      <c r="AO93">
        <v>1</v>
      </c>
      <c r="AP93">
        <v>0.5</v>
      </c>
      <c r="AQ93">
        <v>0</v>
      </c>
      <c r="AR93">
        <v>1</v>
      </c>
      <c r="AS93">
        <v>1</v>
      </c>
      <c r="AT93">
        <v>1</v>
      </c>
      <c r="AU93">
        <v>1</v>
      </c>
      <c r="AV93">
        <f t="shared" si="1"/>
        <v>7.5</v>
      </c>
    </row>
    <row r="94" spans="1:48" x14ac:dyDescent="0.2">
      <c r="A94" t="s">
        <v>135</v>
      </c>
      <c r="B94">
        <v>2017</v>
      </c>
      <c r="C94" t="s">
        <v>230</v>
      </c>
      <c r="D94" t="s">
        <v>329</v>
      </c>
      <c r="E94" t="s">
        <v>60</v>
      </c>
      <c r="F94">
        <v>100</v>
      </c>
      <c r="G94" s="10" t="s">
        <v>242</v>
      </c>
      <c r="H94" t="s">
        <v>13</v>
      </c>
      <c r="I94" t="s">
        <v>3</v>
      </c>
      <c r="J94" t="s">
        <v>4</v>
      </c>
      <c r="K94" t="s">
        <v>136</v>
      </c>
      <c r="L94">
        <v>29.79</v>
      </c>
      <c r="M94">
        <v>29.79</v>
      </c>
      <c r="N94" t="s">
        <v>215</v>
      </c>
      <c r="O94" t="s">
        <v>137</v>
      </c>
      <c r="P94" t="s">
        <v>3</v>
      </c>
      <c r="Q94" t="s">
        <v>4</v>
      </c>
      <c r="R94" t="s">
        <v>7</v>
      </c>
      <c r="S94">
        <v>25.79</v>
      </c>
      <c r="T94">
        <v>25.79</v>
      </c>
      <c r="U94" t="s">
        <v>113</v>
      </c>
      <c r="V94" t="s">
        <v>33</v>
      </c>
      <c r="W94" t="s">
        <v>8</v>
      </c>
      <c r="X94" t="s">
        <v>310</v>
      </c>
      <c r="Z94"/>
      <c r="AA94" s="3"/>
      <c r="AE94" t="s">
        <v>50</v>
      </c>
      <c r="AF94">
        <v>204</v>
      </c>
      <c r="AG94" t="s">
        <v>212</v>
      </c>
      <c r="AH94">
        <v>0.28999999999999998</v>
      </c>
      <c r="AI94">
        <v>0.14000000000000001</v>
      </c>
      <c r="AL94">
        <v>1</v>
      </c>
      <c r="AM94">
        <v>1</v>
      </c>
      <c r="AN94">
        <v>1</v>
      </c>
      <c r="AO94">
        <v>0</v>
      </c>
      <c r="AP94">
        <v>1</v>
      </c>
      <c r="AQ94">
        <v>0</v>
      </c>
      <c r="AR94">
        <v>1</v>
      </c>
      <c r="AS94">
        <v>0</v>
      </c>
      <c r="AT94">
        <v>0</v>
      </c>
      <c r="AU94">
        <v>0</v>
      </c>
      <c r="AV94">
        <f t="shared" si="1"/>
        <v>5</v>
      </c>
    </row>
    <row r="95" spans="1:48" x14ac:dyDescent="0.2">
      <c r="A95" t="s">
        <v>138</v>
      </c>
      <c r="B95">
        <v>2018</v>
      </c>
      <c r="C95" t="s">
        <v>139</v>
      </c>
      <c r="D95" t="s">
        <v>330</v>
      </c>
      <c r="E95" t="s">
        <v>140</v>
      </c>
      <c r="F95">
        <v>0</v>
      </c>
      <c r="G95" s="10" t="s">
        <v>252</v>
      </c>
      <c r="H95" t="s">
        <v>11</v>
      </c>
      <c r="I95" t="s">
        <v>3</v>
      </c>
      <c r="J95" t="s">
        <v>4</v>
      </c>
      <c r="K95" t="s">
        <v>74</v>
      </c>
      <c r="L95">
        <v>36.6</v>
      </c>
      <c r="M95">
        <v>36.6</v>
      </c>
      <c r="N95" t="s">
        <v>215</v>
      </c>
      <c r="O95" t="s">
        <v>31</v>
      </c>
      <c r="P95" t="s">
        <v>3</v>
      </c>
      <c r="Q95" t="s">
        <v>4</v>
      </c>
      <c r="R95" t="s">
        <v>66</v>
      </c>
      <c r="S95">
        <v>36.6</v>
      </c>
      <c r="T95">
        <v>36.6</v>
      </c>
      <c r="U95" t="s">
        <v>141</v>
      </c>
      <c r="V95" t="s">
        <v>33</v>
      </c>
      <c r="W95" t="s">
        <v>33</v>
      </c>
      <c r="X95" t="s">
        <v>142</v>
      </c>
      <c r="Y95">
        <v>1776</v>
      </c>
      <c r="Z95" t="s">
        <v>143</v>
      </c>
      <c r="AA95" s="3">
        <v>2.38</v>
      </c>
      <c r="AB95">
        <v>0.14053468199999999</v>
      </c>
      <c r="AC95">
        <v>1.81</v>
      </c>
      <c r="AD95">
        <v>3.14</v>
      </c>
      <c r="AE95" t="s">
        <v>142</v>
      </c>
      <c r="AF95">
        <v>1776</v>
      </c>
      <c r="AG95" t="s">
        <v>210</v>
      </c>
      <c r="AH95">
        <v>2.11</v>
      </c>
      <c r="AI95">
        <v>0.146174201</v>
      </c>
      <c r="AJ95">
        <v>1.59</v>
      </c>
      <c r="AK95">
        <v>2.82</v>
      </c>
      <c r="AL95">
        <v>1</v>
      </c>
      <c r="AM95">
        <v>1</v>
      </c>
      <c r="AN95">
        <v>0</v>
      </c>
      <c r="AO95">
        <v>1</v>
      </c>
      <c r="AP95">
        <v>0.5</v>
      </c>
      <c r="AQ95">
        <v>0</v>
      </c>
      <c r="AR95">
        <v>0</v>
      </c>
      <c r="AS95">
        <v>0</v>
      </c>
      <c r="AT95">
        <v>0</v>
      </c>
      <c r="AU95">
        <v>0</v>
      </c>
      <c r="AV95">
        <f t="shared" si="1"/>
        <v>3.5</v>
      </c>
    </row>
    <row r="96" spans="1:48" x14ac:dyDescent="0.2">
      <c r="A96" t="s">
        <v>138</v>
      </c>
      <c r="B96">
        <v>2018</v>
      </c>
      <c r="C96" t="s">
        <v>139</v>
      </c>
      <c r="D96" t="s">
        <v>330</v>
      </c>
      <c r="E96" t="s">
        <v>140</v>
      </c>
      <c r="F96">
        <v>0</v>
      </c>
      <c r="G96" s="10" t="s">
        <v>252</v>
      </c>
      <c r="H96" t="s">
        <v>55</v>
      </c>
      <c r="I96" t="s">
        <v>3</v>
      </c>
      <c r="J96" t="s">
        <v>4</v>
      </c>
      <c r="K96" t="s">
        <v>74</v>
      </c>
      <c r="L96">
        <v>36.6</v>
      </c>
      <c r="M96">
        <v>36.6</v>
      </c>
      <c r="N96" t="s">
        <v>215</v>
      </c>
      <c r="O96" t="s">
        <v>31</v>
      </c>
      <c r="P96" t="s">
        <v>3</v>
      </c>
      <c r="Q96" t="s">
        <v>4</v>
      </c>
      <c r="R96" t="s">
        <v>66</v>
      </c>
      <c r="S96">
        <v>36.6</v>
      </c>
      <c r="T96">
        <v>36.6</v>
      </c>
      <c r="U96" t="s">
        <v>141</v>
      </c>
      <c r="V96" t="s">
        <v>33</v>
      </c>
      <c r="W96" t="s">
        <v>33</v>
      </c>
      <c r="X96" t="s">
        <v>142</v>
      </c>
      <c r="Y96">
        <v>1776</v>
      </c>
      <c r="Z96" t="s">
        <v>143</v>
      </c>
      <c r="AA96" s="3">
        <v>2.34</v>
      </c>
      <c r="AB96">
        <v>0.21068158100000001</v>
      </c>
      <c r="AC96">
        <v>1.55</v>
      </c>
      <c r="AD96">
        <v>3.54</v>
      </c>
      <c r="AE96" t="s">
        <v>142</v>
      </c>
      <c r="AF96">
        <v>1776</v>
      </c>
      <c r="AG96" t="s">
        <v>144</v>
      </c>
      <c r="AH96">
        <v>1.46</v>
      </c>
      <c r="AI96">
        <v>0.387827859</v>
      </c>
      <c r="AJ96">
        <v>0.68</v>
      </c>
      <c r="AK96">
        <v>3.11</v>
      </c>
      <c r="AL96">
        <v>1</v>
      </c>
      <c r="AM96">
        <v>1</v>
      </c>
      <c r="AN96">
        <v>0</v>
      </c>
      <c r="AO96">
        <v>1</v>
      </c>
      <c r="AP96">
        <v>0.5</v>
      </c>
      <c r="AQ96">
        <v>0</v>
      </c>
      <c r="AR96">
        <v>0</v>
      </c>
      <c r="AS96">
        <v>0</v>
      </c>
      <c r="AT96">
        <v>0</v>
      </c>
      <c r="AU96">
        <v>0</v>
      </c>
      <c r="AV96">
        <f t="shared" si="1"/>
        <v>3.5</v>
      </c>
    </row>
    <row r="97" spans="1:48" x14ac:dyDescent="0.2">
      <c r="A97" t="s">
        <v>138</v>
      </c>
      <c r="B97">
        <v>2018</v>
      </c>
      <c r="C97" t="s">
        <v>139</v>
      </c>
      <c r="D97" t="s">
        <v>330</v>
      </c>
      <c r="E97" t="s">
        <v>140</v>
      </c>
      <c r="F97">
        <v>0</v>
      </c>
      <c r="G97" s="10" t="s">
        <v>252</v>
      </c>
      <c r="H97" t="s">
        <v>20</v>
      </c>
      <c r="I97" t="s">
        <v>3</v>
      </c>
      <c r="J97" t="s">
        <v>4</v>
      </c>
      <c r="K97" t="s">
        <v>74</v>
      </c>
      <c r="L97">
        <v>36.6</v>
      </c>
      <c r="M97">
        <v>36.6</v>
      </c>
      <c r="N97" t="s">
        <v>215</v>
      </c>
      <c r="O97" t="s">
        <v>31</v>
      </c>
      <c r="P97" t="s">
        <v>3</v>
      </c>
      <c r="Q97" t="s">
        <v>4</v>
      </c>
      <c r="R97" t="s">
        <v>66</v>
      </c>
      <c r="S97">
        <v>36.6</v>
      </c>
      <c r="T97">
        <v>36.6</v>
      </c>
      <c r="U97" t="s">
        <v>141</v>
      </c>
      <c r="V97" t="s">
        <v>33</v>
      </c>
      <c r="W97" t="s">
        <v>33</v>
      </c>
      <c r="X97" t="s">
        <v>142</v>
      </c>
      <c r="Y97">
        <v>1776</v>
      </c>
      <c r="Z97" t="s">
        <v>143</v>
      </c>
      <c r="AA97" s="3">
        <v>2.2999999999999998</v>
      </c>
      <c r="AB97">
        <v>0.133748429</v>
      </c>
      <c r="AC97">
        <v>1.77</v>
      </c>
      <c r="AD97">
        <v>2.99</v>
      </c>
      <c r="AE97" t="s">
        <v>142</v>
      </c>
      <c r="AF97">
        <v>1777</v>
      </c>
      <c r="AG97" t="s">
        <v>144</v>
      </c>
      <c r="AH97">
        <v>1.88</v>
      </c>
      <c r="AI97">
        <v>0.155791712</v>
      </c>
      <c r="AJ97">
        <v>1.39</v>
      </c>
      <c r="AK97">
        <v>2.56</v>
      </c>
      <c r="AL97">
        <v>1</v>
      </c>
      <c r="AM97">
        <v>1</v>
      </c>
      <c r="AN97">
        <v>0</v>
      </c>
      <c r="AO97">
        <v>1</v>
      </c>
      <c r="AP97">
        <v>0.5</v>
      </c>
      <c r="AQ97">
        <v>0</v>
      </c>
      <c r="AR97">
        <v>0</v>
      </c>
      <c r="AS97">
        <v>0</v>
      </c>
      <c r="AT97">
        <v>0</v>
      </c>
      <c r="AU97">
        <v>0</v>
      </c>
      <c r="AV97">
        <f t="shared" si="1"/>
        <v>3.5</v>
      </c>
    </row>
    <row r="98" spans="1:48" x14ac:dyDescent="0.2">
      <c r="A98" t="s">
        <v>138</v>
      </c>
      <c r="B98">
        <v>2018</v>
      </c>
      <c r="C98" t="s">
        <v>139</v>
      </c>
      <c r="D98" t="s">
        <v>330</v>
      </c>
      <c r="E98" t="s">
        <v>140</v>
      </c>
      <c r="F98">
        <v>100</v>
      </c>
      <c r="G98" s="10" t="s">
        <v>252</v>
      </c>
      <c r="H98" t="s">
        <v>11</v>
      </c>
      <c r="I98" t="s">
        <v>3</v>
      </c>
      <c r="J98" t="s">
        <v>4</v>
      </c>
      <c r="K98" t="s">
        <v>74</v>
      </c>
      <c r="L98">
        <v>36.4</v>
      </c>
      <c r="M98">
        <v>36.4</v>
      </c>
      <c r="N98" t="s">
        <v>215</v>
      </c>
      <c r="O98" t="s">
        <v>31</v>
      </c>
      <c r="P98" t="s">
        <v>3</v>
      </c>
      <c r="Q98" t="s">
        <v>4</v>
      </c>
      <c r="R98" t="s">
        <v>66</v>
      </c>
      <c r="S98">
        <v>36.4</v>
      </c>
      <c r="T98">
        <v>36.4</v>
      </c>
      <c r="U98" t="s">
        <v>141</v>
      </c>
      <c r="V98" t="s">
        <v>33</v>
      </c>
      <c r="W98" t="s">
        <v>33</v>
      </c>
      <c r="X98" t="s">
        <v>142</v>
      </c>
      <c r="Y98">
        <v>2016</v>
      </c>
      <c r="Z98" t="s">
        <v>143</v>
      </c>
      <c r="AA98" s="3">
        <v>2.52</v>
      </c>
      <c r="AB98">
        <v>0.120379153</v>
      </c>
      <c r="AC98">
        <v>1.99</v>
      </c>
      <c r="AD98">
        <v>3.19</v>
      </c>
      <c r="AE98" t="s">
        <v>142</v>
      </c>
      <c r="AF98">
        <v>2016</v>
      </c>
      <c r="AG98" t="s">
        <v>144</v>
      </c>
      <c r="AH98">
        <v>2.15</v>
      </c>
      <c r="AI98">
        <v>0.121403916</v>
      </c>
      <c r="AJ98">
        <v>1.69</v>
      </c>
      <c r="AK98">
        <v>2.72</v>
      </c>
      <c r="AL98">
        <v>1</v>
      </c>
      <c r="AM98">
        <v>1</v>
      </c>
      <c r="AN98">
        <v>0</v>
      </c>
      <c r="AO98">
        <v>1</v>
      </c>
      <c r="AP98">
        <v>0.5</v>
      </c>
      <c r="AQ98">
        <v>0</v>
      </c>
      <c r="AR98">
        <v>0</v>
      </c>
      <c r="AS98">
        <v>0</v>
      </c>
      <c r="AT98">
        <v>0</v>
      </c>
      <c r="AU98">
        <v>0</v>
      </c>
      <c r="AV98">
        <f t="shared" si="1"/>
        <v>3.5</v>
      </c>
    </row>
    <row r="99" spans="1:48" x14ac:dyDescent="0.2">
      <c r="A99" t="s">
        <v>138</v>
      </c>
      <c r="B99">
        <v>2018</v>
      </c>
      <c r="C99" t="s">
        <v>139</v>
      </c>
      <c r="D99" t="s">
        <v>330</v>
      </c>
      <c r="E99" t="s">
        <v>140</v>
      </c>
      <c r="F99">
        <v>100</v>
      </c>
      <c r="G99" s="10" t="s">
        <v>252</v>
      </c>
      <c r="H99" t="s">
        <v>55</v>
      </c>
      <c r="I99" t="s">
        <v>3</v>
      </c>
      <c r="J99" t="s">
        <v>4</v>
      </c>
      <c r="K99" t="s">
        <v>74</v>
      </c>
      <c r="L99">
        <v>36.4</v>
      </c>
      <c r="M99">
        <v>36.4</v>
      </c>
      <c r="N99" t="s">
        <v>215</v>
      </c>
      <c r="O99" t="s">
        <v>31</v>
      </c>
      <c r="P99" t="s">
        <v>3</v>
      </c>
      <c r="Q99" t="s">
        <v>4</v>
      </c>
      <c r="R99" t="s">
        <v>66</v>
      </c>
      <c r="S99">
        <v>36.4</v>
      </c>
      <c r="T99">
        <v>36.4</v>
      </c>
      <c r="U99" t="s">
        <v>141</v>
      </c>
      <c r="V99" t="s">
        <v>33</v>
      </c>
      <c r="W99" t="s">
        <v>33</v>
      </c>
      <c r="X99" t="s">
        <v>142</v>
      </c>
      <c r="Y99">
        <v>2016</v>
      </c>
      <c r="Z99" t="s">
        <v>143</v>
      </c>
      <c r="AA99" s="3">
        <v>2.5499999999999998</v>
      </c>
      <c r="AB99">
        <v>0.16692886600000001</v>
      </c>
      <c r="AC99">
        <v>1.84</v>
      </c>
      <c r="AD99">
        <v>3.54</v>
      </c>
      <c r="AE99" t="s">
        <v>142</v>
      </c>
      <c r="AF99">
        <v>2016</v>
      </c>
      <c r="AG99" t="s">
        <v>144</v>
      </c>
      <c r="AH99">
        <v>2.1</v>
      </c>
      <c r="AI99">
        <v>0.221451181</v>
      </c>
      <c r="AJ99">
        <v>1.36</v>
      </c>
      <c r="AK99">
        <v>3.24</v>
      </c>
      <c r="AL99">
        <v>1</v>
      </c>
      <c r="AM99">
        <v>1</v>
      </c>
      <c r="AN99">
        <v>0</v>
      </c>
      <c r="AO99">
        <v>1</v>
      </c>
      <c r="AP99">
        <v>0.5</v>
      </c>
      <c r="AQ99">
        <v>0</v>
      </c>
      <c r="AR99">
        <v>0</v>
      </c>
      <c r="AS99">
        <v>0</v>
      </c>
      <c r="AT99">
        <v>0</v>
      </c>
      <c r="AU99">
        <v>0</v>
      </c>
      <c r="AV99">
        <f t="shared" si="1"/>
        <v>3.5</v>
      </c>
    </row>
    <row r="100" spans="1:48" x14ac:dyDescent="0.2">
      <c r="A100" t="s">
        <v>138</v>
      </c>
      <c r="B100">
        <v>2018</v>
      </c>
      <c r="C100" t="s">
        <v>139</v>
      </c>
      <c r="D100" t="s">
        <v>330</v>
      </c>
      <c r="E100" t="s">
        <v>140</v>
      </c>
      <c r="F100">
        <v>100</v>
      </c>
      <c r="G100" s="10" t="s">
        <v>252</v>
      </c>
      <c r="H100" t="s">
        <v>20</v>
      </c>
      <c r="I100" t="s">
        <v>3</v>
      </c>
      <c r="J100" t="s">
        <v>4</v>
      </c>
      <c r="K100" t="s">
        <v>74</v>
      </c>
      <c r="L100">
        <v>36.4</v>
      </c>
      <c r="M100">
        <v>36.4</v>
      </c>
      <c r="N100" t="s">
        <v>215</v>
      </c>
      <c r="O100" t="s">
        <v>31</v>
      </c>
      <c r="P100" t="s">
        <v>3</v>
      </c>
      <c r="Q100" t="s">
        <v>4</v>
      </c>
      <c r="R100" t="s">
        <v>66</v>
      </c>
      <c r="S100">
        <v>36.4</v>
      </c>
      <c r="T100">
        <v>36.4</v>
      </c>
      <c r="U100" t="s">
        <v>141</v>
      </c>
      <c r="V100" t="s">
        <v>33</v>
      </c>
      <c r="W100" t="s">
        <v>33</v>
      </c>
      <c r="X100" t="s">
        <v>142</v>
      </c>
      <c r="Y100">
        <v>2016</v>
      </c>
      <c r="Z100" t="s">
        <v>143</v>
      </c>
      <c r="AA100" s="3">
        <v>2.5</v>
      </c>
      <c r="AB100">
        <v>0.11425658800000001</v>
      </c>
      <c r="AC100">
        <v>2</v>
      </c>
      <c r="AD100">
        <v>3.13</v>
      </c>
      <c r="AE100" t="s">
        <v>142</v>
      </c>
      <c r="AF100">
        <v>2016</v>
      </c>
      <c r="AG100" t="s">
        <v>144</v>
      </c>
      <c r="AH100">
        <v>2.0699999999999998</v>
      </c>
      <c r="AI100">
        <v>0.118534178</v>
      </c>
      <c r="AJ100">
        <v>1.64</v>
      </c>
      <c r="AK100">
        <v>2.61</v>
      </c>
      <c r="AL100">
        <v>1</v>
      </c>
      <c r="AM100">
        <v>1</v>
      </c>
      <c r="AN100">
        <v>0</v>
      </c>
      <c r="AO100">
        <v>1</v>
      </c>
      <c r="AP100">
        <v>0.5</v>
      </c>
      <c r="AQ100">
        <v>0</v>
      </c>
      <c r="AR100">
        <v>0</v>
      </c>
      <c r="AS100">
        <v>0</v>
      </c>
      <c r="AT100">
        <v>0</v>
      </c>
      <c r="AU100">
        <v>0</v>
      </c>
      <c r="AV100">
        <f t="shared" si="1"/>
        <v>3.5</v>
      </c>
    </row>
    <row r="101" spans="1:48" x14ac:dyDescent="0.2">
      <c r="A101" t="s">
        <v>138</v>
      </c>
      <c r="B101">
        <v>2018</v>
      </c>
      <c r="C101" t="s">
        <v>139</v>
      </c>
      <c r="D101" t="s">
        <v>330</v>
      </c>
      <c r="E101" t="s">
        <v>140</v>
      </c>
      <c r="F101">
        <v>0</v>
      </c>
      <c r="G101" s="10" t="s">
        <v>252</v>
      </c>
      <c r="H101" t="s">
        <v>11</v>
      </c>
      <c r="I101" t="s">
        <v>3</v>
      </c>
      <c r="J101" t="s">
        <v>4</v>
      </c>
      <c r="K101" t="s">
        <v>74</v>
      </c>
      <c r="L101">
        <v>36.6</v>
      </c>
      <c r="M101">
        <v>36.6</v>
      </c>
      <c r="N101" t="s">
        <v>215</v>
      </c>
      <c r="O101" t="s">
        <v>145</v>
      </c>
      <c r="P101" t="s">
        <v>3</v>
      </c>
      <c r="Q101" t="s">
        <v>4</v>
      </c>
      <c r="R101" t="s">
        <v>66</v>
      </c>
      <c r="S101">
        <v>36.6</v>
      </c>
      <c r="T101">
        <v>36.6</v>
      </c>
      <c r="U101" t="s">
        <v>141</v>
      </c>
      <c r="V101" t="s">
        <v>33</v>
      </c>
      <c r="W101" t="s">
        <v>33</v>
      </c>
      <c r="X101" t="s">
        <v>142</v>
      </c>
      <c r="Y101">
        <v>1776</v>
      </c>
      <c r="Z101" t="s">
        <v>143</v>
      </c>
      <c r="AA101" s="3">
        <v>3.55</v>
      </c>
      <c r="AB101">
        <v>0.220545833</v>
      </c>
      <c r="AC101">
        <v>2.2999999999999998</v>
      </c>
      <c r="AD101">
        <v>5.46</v>
      </c>
      <c r="AE101" t="s">
        <v>142</v>
      </c>
      <c r="AF101">
        <v>1776</v>
      </c>
      <c r="AG101" t="s">
        <v>146</v>
      </c>
      <c r="AH101">
        <v>2.1800000000000002</v>
      </c>
      <c r="AI101">
        <v>0.29986512599999998</v>
      </c>
      <c r="AJ101">
        <v>1.21</v>
      </c>
      <c r="AK101">
        <v>3.92</v>
      </c>
      <c r="AL101">
        <v>1</v>
      </c>
      <c r="AM101">
        <v>1</v>
      </c>
      <c r="AN101">
        <v>0</v>
      </c>
      <c r="AO101">
        <v>1</v>
      </c>
      <c r="AP101">
        <v>0.5</v>
      </c>
      <c r="AQ101">
        <v>0</v>
      </c>
      <c r="AR101">
        <v>0</v>
      </c>
      <c r="AS101">
        <v>0</v>
      </c>
      <c r="AT101">
        <v>0</v>
      </c>
      <c r="AU101">
        <v>0</v>
      </c>
      <c r="AV101">
        <f t="shared" si="1"/>
        <v>3.5</v>
      </c>
    </row>
    <row r="102" spans="1:48" x14ac:dyDescent="0.2">
      <c r="A102" t="s">
        <v>138</v>
      </c>
      <c r="B102">
        <v>2018</v>
      </c>
      <c r="C102" t="s">
        <v>139</v>
      </c>
      <c r="D102" t="s">
        <v>330</v>
      </c>
      <c r="E102" t="s">
        <v>140</v>
      </c>
      <c r="F102">
        <v>0</v>
      </c>
      <c r="G102" s="10" t="s">
        <v>252</v>
      </c>
      <c r="H102" t="s">
        <v>55</v>
      </c>
      <c r="I102" t="s">
        <v>3</v>
      </c>
      <c r="J102" t="s">
        <v>4</v>
      </c>
      <c r="K102" t="s">
        <v>74</v>
      </c>
      <c r="L102">
        <v>36.6</v>
      </c>
      <c r="M102">
        <v>36.6</v>
      </c>
      <c r="N102" t="s">
        <v>215</v>
      </c>
      <c r="O102" t="s">
        <v>145</v>
      </c>
      <c r="P102" t="s">
        <v>3</v>
      </c>
      <c r="Q102" t="s">
        <v>4</v>
      </c>
      <c r="R102" t="s">
        <v>66</v>
      </c>
      <c r="S102">
        <v>36.6</v>
      </c>
      <c r="T102">
        <v>36.6</v>
      </c>
      <c r="U102" t="s">
        <v>141</v>
      </c>
      <c r="V102" t="s">
        <v>33</v>
      </c>
      <c r="W102" t="s">
        <v>33</v>
      </c>
      <c r="X102" t="s">
        <v>142</v>
      </c>
      <c r="Y102">
        <v>1776</v>
      </c>
      <c r="Z102" t="s">
        <v>143</v>
      </c>
      <c r="AA102" s="3">
        <v>3.46</v>
      </c>
      <c r="AB102">
        <v>0.37725661199999999</v>
      </c>
      <c r="AC102">
        <v>1.65</v>
      </c>
      <c r="AD102">
        <v>7.24</v>
      </c>
      <c r="AE102" t="s">
        <v>142</v>
      </c>
      <c r="AF102">
        <v>1776</v>
      </c>
      <c r="AG102" t="s">
        <v>146</v>
      </c>
      <c r="AH102">
        <v>1.33</v>
      </c>
      <c r="AI102">
        <v>0.51296250899999996</v>
      </c>
      <c r="AJ102">
        <v>0.49</v>
      </c>
      <c r="AK102">
        <v>3.66</v>
      </c>
      <c r="AL102">
        <v>1</v>
      </c>
      <c r="AM102">
        <v>1</v>
      </c>
      <c r="AN102">
        <v>0</v>
      </c>
      <c r="AO102">
        <v>1</v>
      </c>
      <c r="AP102">
        <v>0.5</v>
      </c>
      <c r="AQ102">
        <v>0</v>
      </c>
      <c r="AR102">
        <v>0</v>
      </c>
      <c r="AS102">
        <v>0</v>
      </c>
      <c r="AT102">
        <v>0</v>
      </c>
      <c r="AU102">
        <v>0</v>
      </c>
      <c r="AV102">
        <f t="shared" si="1"/>
        <v>3.5</v>
      </c>
    </row>
    <row r="103" spans="1:48" x14ac:dyDescent="0.2">
      <c r="A103" t="s">
        <v>138</v>
      </c>
      <c r="B103">
        <v>2018</v>
      </c>
      <c r="C103" t="s">
        <v>139</v>
      </c>
      <c r="D103" t="s">
        <v>330</v>
      </c>
      <c r="E103" t="s">
        <v>140</v>
      </c>
      <c r="F103">
        <v>0</v>
      </c>
      <c r="G103" s="10" t="s">
        <v>252</v>
      </c>
      <c r="H103" t="s">
        <v>20</v>
      </c>
      <c r="I103" t="s">
        <v>3</v>
      </c>
      <c r="J103" t="s">
        <v>4</v>
      </c>
      <c r="K103" t="s">
        <v>74</v>
      </c>
      <c r="L103">
        <v>36.6</v>
      </c>
      <c r="M103">
        <v>36.6</v>
      </c>
      <c r="N103" t="s">
        <v>215</v>
      </c>
      <c r="O103" t="s">
        <v>145</v>
      </c>
      <c r="P103" t="s">
        <v>3</v>
      </c>
      <c r="Q103" t="s">
        <v>4</v>
      </c>
      <c r="R103" t="s">
        <v>66</v>
      </c>
      <c r="S103">
        <v>36.6</v>
      </c>
      <c r="T103">
        <v>36.6</v>
      </c>
      <c r="U103" t="s">
        <v>141</v>
      </c>
      <c r="V103" t="s">
        <v>33</v>
      </c>
      <c r="W103" t="s">
        <v>33</v>
      </c>
      <c r="X103" t="s">
        <v>142</v>
      </c>
      <c r="Y103">
        <v>1776</v>
      </c>
      <c r="Z103" t="s">
        <v>143</v>
      </c>
      <c r="AA103" s="3">
        <v>3.51</v>
      </c>
      <c r="AB103">
        <v>0.219482128</v>
      </c>
      <c r="AC103">
        <v>2.2799999999999998</v>
      </c>
      <c r="AD103">
        <v>5.39</v>
      </c>
      <c r="AE103" t="s">
        <v>142</v>
      </c>
      <c r="AF103">
        <v>1776</v>
      </c>
      <c r="AG103" t="s">
        <v>146</v>
      </c>
      <c r="AH103">
        <v>1.96</v>
      </c>
      <c r="AI103">
        <v>0.28100964299999998</v>
      </c>
      <c r="AJ103">
        <v>1.1299999999999999</v>
      </c>
      <c r="AK103">
        <v>3.4</v>
      </c>
      <c r="AL103">
        <v>1</v>
      </c>
      <c r="AM103">
        <v>1</v>
      </c>
      <c r="AN103">
        <v>0</v>
      </c>
      <c r="AO103">
        <v>1</v>
      </c>
      <c r="AP103">
        <v>0.5</v>
      </c>
      <c r="AQ103">
        <v>0</v>
      </c>
      <c r="AR103">
        <v>0</v>
      </c>
      <c r="AS103">
        <v>0</v>
      </c>
      <c r="AT103">
        <v>0</v>
      </c>
      <c r="AU103">
        <v>0</v>
      </c>
      <c r="AV103">
        <f t="shared" si="1"/>
        <v>3.5</v>
      </c>
    </row>
    <row r="104" spans="1:48" x14ac:dyDescent="0.2">
      <c r="A104" t="s">
        <v>138</v>
      </c>
      <c r="B104">
        <v>2018</v>
      </c>
      <c r="C104" t="s">
        <v>139</v>
      </c>
      <c r="D104" t="s">
        <v>330</v>
      </c>
      <c r="E104" t="s">
        <v>140</v>
      </c>
      <c r="F104">
        <v>100</v>
      </c>
      <c r="G104" s="10" t="s">
        <v>252</v>
      </c>
      <c r="H104" t="s">
        <v>11</v>
      </c>
      <c r="I104" t="s">
        <v>3</v>
      </c>
      <c r="J104" t="s">
        <v>4</v>
      </c>
      <c r="K104" t="s">
        <v>74</v>
      </c>
      <c r="L104">
        <v>36.4</v>
      </c>
      <c r="M104">
        <v>36.4</v>
      </c>
      <c r="N104" t="s">
        <v>215</v>
      </c>
      <c r="O104" t="s">
        <v>145</v>
      </c>
      <c r="P104" t="s">
        <v>3</v>
      </c>
      <c r="Q104" t="s">
        <v>4</v>
      </c>
      <c r="R104" t="s">
        <v>66</v>
      </c>
      <c r="S104">
        <v>36.4</v>
      </c>
      <c r="T104">
        <v>36.4</v>
      </c>
      <c r="U104" t="s">
        <v>141</v>
      </c>
      <c r="V104" t="s">
        <v>33</v>
      </c>
      <c r="W104" t="s">
        <v>33</v>
      </c>
      <c r="X104" t="s">
        <v>142</v>
      </c>
      <c r="Y104">
        <v>2016</v>
      </c>
      <c r="Z104" t="s">
        <v>143</v>
      </c>
      <c r="AA104" s="3">
        <v>3.33</v>
      </c>
      <c r="AB104">
        <v>0.28513435799999998</v>
      </c>
      <c r="AC104">
        <v>1.9</v>
      </c>
      <c r="AD104">
        <v>5.81</v>
      </c>
      <c r="AE104" t="s">
        <v>142</v>
      </c>
      <c r="AF104">
        <v>2016</v>
      </c>
      <c r="AG104" t="s">
        <v>146</v>
      </c>
      <c r="AH104">
        <v>2.14</v>
      </c>
      <c r="AI104">
        <v>0.28162608</v>
      </c>
      <c r="AJ104">
        <v>1.24</v>
      </c>
      <c r="AK104">
        <v>3.74</v>
      </c>
      <c r="AL104">
        <v>1</v>
      </c>
      <c r="AM104">
        <v>1</v>
      </c>
      <c r="AN104">
        <v>0</v>
      </c>
      <c r="AO104">
        <v>1</v>
      </c>
      <c r="AP104">
        <v>0.5</v>
      </c>
      <c r="AQ104">
        <v>0</v>
      </c>
      <c r="AR104">
        <v>1</v>
      </c>
      <c r="AS104">
        <v>0</v>
      </c>
      <c r="AT104">
        <v>0</v>
      </c>
      <c r="AU104">
        <v>0</v>
      </c>
      <c r="AV104">
        <f t="shared" si="1"/>
        <v>4.5</v>
      </c>
    </row>
    <row r="105" spans="1:48" x14ac:dyDescent="0.2">
      <c r="A105" t="s">
        <v>138</v>
      </c>
      <c r="B105">
        <v>2018</v>
      </c>
      <c r="C105" t="s">
        <v>139</v>
      </c>
      <c r="D105" t="s">
        <v>330</v>
      </c>
      <c r="E105" t="s">
        <v>140</v>
      </c>
      <c r="F105">
        <v>100</v>
      </c>
      <c r="G105" s="10" t="s">
        <v>252</v>
      </c>
      <c r="H105" t="s">
        <v>55</v>
      </c>
      <c r="I105" t="s">
        <v>3</v>
      </c>
      <c r="J105" t="s">
        <v>4</v>
      </c>
      <c r="K105" t="s">
        <v>74</v>
      </c>
      <c r="L105">
        <v>36.4</v>
      </c>
      <c r="M105">
        <v>36.4</v>
      </c>
      <c r="N105" t="s">
        <v>215</v>
      </c>
      <c r="O105" t="s">
        <v>145</v>
      </c>
      <c r="P105" t="s">
        <v>3</v>
      </c>
      <c r="Q105" t="s">
        <v>4</v>
      </c>
      <c r="R105" t="s">
        <v>66</v>
      </c>
      <c r="S105">
        <v>36.4</v>
      </c>
      <c r="T105">
        <v>36.4</v>
      </c>
      <c r="U105" t="s">
        <v>141</v>
      </c>
      <c r="V105" t="s">
        <v>33</v>
      </c>
      <c r="W105" t="s">
        <v>33</v>
      </c>
      <c r="X105" t="s">
        <v>142</v>
      </c>
      <c r="Y105">
        <v>2016</v>
      </c>
      <c r="Z105" t="s">
        <v>143</v>
      </c>
      <c r="AA105" s="3">
        <v>2.8</v>
      </c>
      <c r="AB105">
        <v>0.45633449199999998</v>
      </c>
      <c r="AC105">
        <v>1.1399999999999999</v>
      </c>
      <c r="AD105">
        <v>6.82</v>
      </c>
      <c r="AE105" t="s">
        <v>142</v>
      </c>
      <c r="AF105">
        <v>2016</v>
      </c>
      <c r="AG105" t="s">
        <v>146</v>
      </c>
      <c r="AH105">
        <v>1.71</v>
      </c>
      <c r="AI105">
        <v>0.40924223700000001</v>
      </c>
      <c r="AJ105">
        <v>0.77</v>
      </c>
      <c r="AK105">
        <v>3.83</v>
      </c>
      <c r="AL105">
        <v>1</v>
      </c>
      <c r="AM105">
        <v>1</v>
      </c>
      <c r="AN105">
        <v>0</v>
      </c>
      <c r="AO105">
        <v>1</v>
      </c>
      <c r="AP105">
        <v>0.5</v>
      </c>
      <c r="AQ105">
        <v>0</v>
      </c>
      <c r="AR105">
        <v>1</v>
      </c>
      <c r="AS105">
        <v>0</v>
      </c>
      <c r="AT105">
        <v>0</v>
      </c>
      <c r="AU105">
        <v>0</v>
      </c>
      <c r="AV105">
        <f t="shared" si="1"/>
        <v>4.5</v>
      </c>
    </row>
    <row r="106" spans="1:48" x14ac:dyDescent="0.2">
      <c r="A106" t="s">
        <v>138</v>
      </c>
      <c r="B106">
        <v>2018</v>
      </c>
      <c r="C106" t="s">
        <v>139</v>
      </c>
      <c r="D106" t="s">
        <v>330</v>
      </c>
      <c r="E106" t="s">
        <v>140</v>
      </c>
      <c r="F106">
        <v>100</v>
      </c>
      <c r="G106" s="10" t="s">
        <v>252</v>
      </c>
      <c r="H106" t="s">
        <v>20</v>
      </c>
      <c r="I106" t="s">
        <v>3</v>
      </c>
      <c r="J106" t="s">
        <v>4</v>
      </c>
      <c r="K106" t="s">
        <v>74</v>
      </c>
      <c r="L106">
        <v>36.4</v>
      </c>
      <c r="M106">
        <v>36.4</v>
      </c>
      <c r="N106" t="s">
        <v>215</v>
      </c>
      <c r="O106" t="s">
        <v>145</v>
      </c>
      <c r="P106" t="s">
        <v>3</v>
      </c>
      <c r="Q106" t="s">
        <v>4</v>
      </c>
      <c r="R106" t="s">
        <v>66</v>
      </c>
      <c r="S106">
        <v>36.4</v>
      </c>
      <c r="T106">
        <v>36.4</v>
      </c>
      <c r="U106" t="s">
        <v>141</v>
      </c>
      <c r="V106" t="s">
        <v>33</v>
      </c>
      <c r="W106" t="s">
        <v>33</v>
      </c>
      <c r="X106" t="s">
        <v>142</v>
      </c>
      <c r="Y106">
        <v>2016</v>
      </c>
      <c r="Z106" t="s">
        <v>143</v>
      </c>
      <c r="AA106" s="3">
        <v>3.31</v>
      </c>
      <c r="AB106">
        <v>0.27224390100000001</v>
      </c>
      <c r="AC106">
        <v>1.94</v>
      </c>
      <c r="AD106">
        <v>5.64</v>
      </c>
      <c r="AE106" t="s">
        <v>142</v>
      </c>
      <c r="AF106">
        <v>2016</v>
      </c>
      <c r="AG106" t="s">
        <v>146</v>
      </c>
      <c r="AH106">
        <v>2.2000000000000002</v>
      </c>
      <c r="AI106">
        <v>0.274887469</v>
      </c>
      <c r="AJ106">
        <v>1.28</v>
      </c>
      <c r="AK106">
        <v>3.76</v>
      </c>
      <c r="AL106">
        <v>1</v>
      </c>
      <c r="AM106">
        <v>1</v>
      </c>
      <c r="AN106">
        <v>0</v>
      </c>
      <c r="AO106">
        <v>1</v>
      </c>
      <c r="AP106">
        <v>0.5</v>
      </c>
      <c r="AQ106">
        <v>0</v>
      </c>
      <c r="AR106">
        <v>1</v>
      </c>
      <c r="AS106">
        <v>0</v>
      </c>
      <c r="AT106">
        <v>0</v>
      </c>
      <c r="AU106">
        <v>0</v>
      </c>
      <c r="AV106">
        <f t="shared" si="1"/>
        <v>4.5</v>
      </c>
    </row>
    <row r="107" spans="1:48" x14ac:dyDescent="0.2">
      <c r="A107" t="s">
        <v>138</v>
      </c>
      <c r="B107">
        <v>2018</v>
      </c>
      <c r="C107" t="s">
        <v>139</v>
      </c>
      <c r="D107" t="s">
        <v>330</v>
      </c>
      <c r="E107" t="s">
        <v>140</v>
      </c>
      <c r="F107">
        <v>0</v>
      </c>
      <c r="G107" s="10" t="s">
        <v>252</v>
      </c>
      <c r="H107" t="s">
        <v>11</v>
      </c>
      <c r="I107" t="s">
        <v>3</v>
      </c>
      <c r="J107" t="s">
        <v>4</v>
      </c>
      <c r="K107" t="s">
        <v>74</v>
      </c>
      <c r="L107">
        <v>36.6</v>
      </c>
      <c r="M107">
        <v>36.6</v>
      </c>
      <c r="N107" t="s">
        <v>215</v>
      </c>
      <c r="O107" t="s">
        <v>37</v>
      </c>
      <c r="P107" t="s">
        <v>3</v>
      </c>
      <c r="Q107" t="s">
        <v>4</v>
      </c>
      <c r="R107" t="s">
        <v>66</v>
      </c>
      <c r="S107">
        <v>36.6</v>
      </c>
      <c r="T107">
        <v>36.6</v>
      </c>
      <c r="U107" t="s">
        <v>141</v>
      </c>
      <c r="V107" t="s">
        <v>33</v>
      </c>
      <c r="W107" t="s">
        <v>33</v>
      </c>
      <c r="X107" t="s">
        <v>142</v>
      </c>
      <c r="Y107">
        <v>1776</v>
      </c>
      <c r="Z107" t="s">
        <v>147</v>
      </c>
      <c r="AA107" s="3">
        <v>2.5299999999999998</v>
      </c>
      <c r="AB107">
        <v>0.34912242500000001</v>
      </c>
      <c r="AC107">
        <v>1.28</v>
      </c>
      <c r="AD107">
        <v>5.03</v>
      </c>
      <c r="AE107" t="s">
        <v>142</v>
      </c>
      <c r="AF107">
        <v>1776</v>
      </c>
      <c r="AG107" t="s">
        <v>148</v>
      </c>
      <c r="AH107">
        <v>2.41</v>
      </c>
      <c r="AI107">
        <v>0.38219701</v>
      </c>
      <c r="AJ107">
        <v>1.1399999999999999</v>
      </c>
      <c r="AK107">
        <v>5.0999999999999996</v>
      </c>
      <c r="AL107">
        <v>1</v>
      </c>
      <c r="AM107">
        <v>1</v>
      </c>
      <c r="AN107">
        <v>0</v>
      </c>
      <c r="AO107">
        <v>1</v>
      </c>
      <c r="AP107">
        <v>0.5</v>
      </c>
      <c r="AQ107">
        <v>0</v>
      </c>
      <c r="AR107">
        <v>1</v>
      </c>
      <c r="AS107">
        <v>0</v>
      </c>
      <c r="AT107">
        <v>0</v>
      </c>
      <c r="AU107">
        <v>0</v>
      </c>
      <c r="AV107">
        <f t="shared" si="1"/>
        <v>4.5</v>
      </c>
    </row>
    <row r="108" spans="1:48" x14ac:dyDescent="0.2">
      <c r="A108" t="s">
        <v>138</v>
      </c>
      <c r="B108">
        <v>2018</v>
      </c>
      <c r="C108" t="s">
        <v>139</v>
      </c>
      <c r="D108" t="s">
        <v>330</v>
      </c>
      <c r="E108" t="s">
        <v>140</v>
      </c>
      <c r="F108">
        <v>0</v>
      </c>
      <c r="G108" s="10" t="s">
        <v>252</v>
      </c>
      <c r="H108" t="s">
        <v>55</v>
      </c>
      <c r="I108" t="s">
        <v>3</v>
      </c>
      <c r="J108" t="s">
        <v>4</v>
      </c>
      <c r="K108" t="s">
        <v>74</v>
      </c>
      <c r="L108">
        <v>36.6</v>
      </c>
      <c r="M108">
        <v>36.6</v>
      </c>
      <c r="N108" t="s">
        <v>215</v>
      </c>
      <c r="O108" t="s">
        <v>37</v>
      </c>
      <c r="P108" t="s">
        <v>3</v>
      </c>
      <c r="Q108" t="s">
        <v>4</v>
      </c>
      <c r="R108" t="s">
        <v>66</v>
      </c>
      <c r="S108">
        <v>36.6</v>
      </c>
      <c r="T108">
        <v>36.6</v>
      </c>
      <c r="U108" t="s">
        <v>141</v>
      </c>
      <c r="V108" t="s">
        <v>33</v>
      </c>
      <c r="W108" t="s">
        <v>33</v>
      </c>
      <c r="X108" t="s">
        <v>142</v>
      </c>
      <c r="Y108">
        <v>1776</v>
      </c>
      <c r="Z108" t="s">
        <v>147</v>
      </c>
      <c r="AA108" s="3">
        <v>1.82</v>
      </c>
      <c r="AB108">
        <v>0.600274105</v>
      </c>
      <c r="AC108">
        <v>0.56000000000000005</v>
      </c>
      <c r="AD108">
        <v>5.89</v>
      </c>
      <c r="AE108" t="s">
        <v>142</v>
      </c>
      <c r="AF108">
        <v>1776</v>
      </c>
      <c r="AG108" t="s">
        <v>148</v>
      </c>
      <c r="AH108">
        <v>0.54</v>
      </c>
      <c r="AI108">
        <v>0.87519290400000005</v>
      </c>
      <c r="AJ108">
        <v>0.1</v>
      </c>
      <c r="AK108">
        <v>3.09</v>
      </c>
      <c r="AL108">
        <v>1</v>
      </c>
      <c r="AM108">
        <v>1</v>
      </c>
      <c r="AN108">
        <v>0</v>
      </c>
      <c r="AO108">
        <v>1</v>
      </c>
      <c r="AP108">
        <v>0.5</v>
      </c>
      <c r="AQ108">
        <v>0</v>
      </c>
      <c r="AR108">
        <v>1</v>
      </c>
      <c r="AS108">
        <v>0</v>
      </c>
      <c r="AT108">
        <v>0</v>
      </c>
      <c r="AU108">
        <v>0</v>
      </c>
      <c r="AV108">
        <f t="shared" si="1"/>
        <v>4.5</v>
      </c>
    </row>
    <row r="109" spans="1:48" x14ac:dyDescent="0.2">
      <c r="A109" t="s">
        <v>138</v>
      </c>
      <c r="B109">
        <v>2018</v>
      </c>
      <c r="C109" t="s">
        <v>139</v>
      </c>
      <c r="D109" t="s">
        <v>330</v>
      </c>
      <c r="E109" t="s">
        <v>140</v>
      </c>
      <c r="F109">
        <v>0</v>
      </c>
      <c r="G109" s="10" t="s">
        <v>252</v>
      </c>
      <c r="H109" t="s">
        <v>20</v>
      </c>
      <c r="I109" t="s">
        <v>3</v>
      </c>
      <c r="J109" t="s">
        <v>4</v>
      </c>
      <c r="K109" t="s">
        <v>74</v>
      </c>
      <c r="L109">
        <v>36.6</v>
      </c>
      <c r="M109">
        <v>36.6</v>
      </c>
      <c r="N109" t="s">
        <v>215</v>
      </c>
      <c r="O109" t="s">
        <v>37</v>
      </c>
      <c r="P109" t="s">
        <v>3</v>
      </c>
      <c r="Q109" t="s">
        <v>4</v>
      </c>
      <c r="R109" t="s">
        <v>66</v>
      </c>
      <c r="S109">
        <v>36.6</v>
      </c>
      <c r="T109">
        <v>36.6</v>
      </c>
      <c r="U109" t="s">
        <v>141</v>
      </c>
      <c r="V109" t="s">
        <v>33</v>
      </c>
      <c r="W109" t="s">
        <v>33</v>
      </c>
      <c r="X109" t="s">
        <v>142</v>
      </c>
      <c r="Y109">
        <v>1776</v>
      </c>
      <c r="Z109" t="s">
        <v>147</v>
      </c>
      <c r="AA109" s="3">
        <v>1.89</v>
      </c>
      <c r="AB109">
        <v>0.36845871499999999</v>
      </c>
      <c r="AC109">
        <v>0.92</v>
      </c>
      <c r="AD109">
        <v>3.9</v>
      </c>
      <c r="AE109" t="s">
        <v>142</v>
      </c>
      <c r="AF109">
        <v>1776</v>
      </c>
      <c r="AG109" t="s">
        <v>148</v>
      </c>
      <c r="AH109">
        <v>1.86</v>
      </c>
      <c r="AI109">
        <v>0.41853391099999998</v>
      </c>
      <c r="AJ109">
        <v>0.82</v>
      </c>
      <c r="AK109">
        <v>4.2300000000000004</v>
      </c>
      <c r="AL109">
        <v>1</v>
      </c>
      <c r="AM109">
        <v>1</v>
      </c>
      <c r="AN109">
        <v>0</v>
      </c>
      <c r="AO109">
        <v>1</v>
      </c>
      <c r="AP109">
        <v>0.5</v>
      </c>
      <c r="AQ109">
        <v>0</v>
      </c>
      <c r="AR109">
        <v>1</v>
      </c>
      <c r="AS109">
        <v>0</v>
      </c>
      <c r="AT109">
        <v>0</v>
      </c>
      <c r="AU109">
        <v>0</v>
      </c>
      <c r="AV109">
        <f t="shared" si="1"/>
        <v>4.5</v>
      </c>
    </row>
    <row r="110" spans="1:48" x14ac:dyDescent="0.2">
      <c r="A110" t="s">
        <v>138</v>
      </c>
      <c r="B110">
        <v>2018</v>
      </c>
      <c r="C110" t="s">
        <v>139</v>
      </c>
      <c r="D110" t="s">
        <v>330</v>
      </c>
      <c r="E110" t="s">
        <v>140</v>
      </c>
      <c r="F110">
        <v>100</v>
      </c>
      <c r="G110" s="10" t="s">
        <v>252</v>
      </c>
      <c r="H110" t="s">
        <v>11</v>
      </c>
      <c r="I110" t="s">
        <v>3</v>
      </c>
      <c r="J110" t="s">
        <v>4</v>
      </c>
      <c r="K110" t="s">
        <v>74</v>
      </c>
      <c r="L110">
        <v>36.4</v>
      </c>
      <c r="M110">
        <v>36.4</v>
      </c>
      <c r="N110" t="s">
        <v>215</v>
      </c>
      <c r="O110" t="s">
        <v>37</v>
      </c>
      <c r="P110" t="s">
        <v>3</v>
      </c>
      <c r="Q110" t="s">
        <v>4</v>
      </c>
      <c r="R110" t="s">
        <v>66</v>
      </c>
      <c r="S110">
        <v>36.4</v>
      </c>
      <c r="T110">
        <v>36.4</v>
      </c>
      <c r="U110" t="s">
        <v>141</v>
      </c>
      <c r="V110" t="s">
        <v>33</v>
      </c>
      <c r="W110" t="s">
        <v>33</v>
      </c>
      <c r="X110" t="s">
        <v>142</v>
      </c>
      <c r="Y110">
        <v>2016</v>
      </c>
      <c r="Z110" t="s">
        <v>147</v>
      </c>
      <c r="AA110" s="3">
        <v>4.0999999999999996</v>
      </c>
      <c r="AB110">
        <v>0.238273282</v>
      </c>
      <c r="AC110">
        <v>2.57</v>
      </c>
      <c r="AD110">
        <v>6.54</v>
      </c>
      <c r="AE110" t="s">
        <v>142</v>
      </c>
      <c r="AF110">
        <v>2016</v>
      </c>
      <c r="AG110" t="s">
        <v>148</v>
      </c>
      <c r="AH110">
        <v>2.95</v>
      </c>
      <c r="AI110">
        <v>0.217089794</v>
      </c>
      <c r="AJ110">
        <v>1.93</v>
      </c>
      <c r="AK110">
        <v>4.5199999999999996</v>
      </c>
      <c r="AL110">
        <v>1</v>
      </c>
      <c r="AM110">
        <v>1</v>
      </c>
      <c r="AN110">
        <v>0</v>
      </c>
      <c r="AO110">
        <v>1</v>
      </c>
      <c r="AP110">
        <v>0.5</v>
      </c>
      <c r="AQ110">
        <v>0</v>
      </c>
      <c r="AR110">
        <v>1</v>
      </c>
      <c r="AS110">
        <v>0</v>
      </c>
      <c r="AT110">
        <v>0</v>
      </c>
      <c r="AU110">
        <v>0</v>
      </c>
      <c r="AV110">
        <f t="shared" si="1"/>
        <v>4.5</v>
      </c>
    </row>
    <row r="111" spans="1:48" x14ac:dyDescent="0.2">
      <c r="A111" t="s">
        <v>138</v>
      </c>
      <c r="B111">
        <v>2018</v>
      </c>
      <c r="C111" t="s">
        <v>139</v>
      </c>
      <c r="D111" t="s">
        <v>330</v>
      </c>
      <c r="E111" t="s">
        <v>140</v>
      </c>
      <c r="F111">
        <v>100</v>
      </c>
      <c r="G111" s="10" t="s">
        <v>252</v>
      </c>
      <c r="H111" t="s">
        <v>55</v>
      </c>
      <c r="I111" t="s">
        <v>3</v>
      </c>
      <c r="J111" t="s">
        <v>4</v>
      </c>
      <c r="K111" t="s">
        <v>74</v>
      </c>
      <c r="L111">
        <v>36.4</v>
      </c>
      <c r="M111">
        <v>36.4</v>
      </c>
      <c r="N111" t="s">
        <v>215</v>
      </c>
      <c r="O111" t="s">
        <v>37</v>
      </c>
      <c r="P111" t="s">
        <v>3</v>
      </c>
      <c r="Q111" t="s">
        <v>4</v>
      </c>
      <c r="R111" t="s">
        <v>66</v>
      </c>
      <c r="S111">
        <v>36.4</v>
      </c>
      <c r="T111">
        <v>36.4</v>
      </c>
      <c r="U111" t="s">
        <v>141</v>
      </c>
      <c r="V111" t="s">
        <v>33</v>
      </c>
      <c r="W111" t="s">
        <v>33</v>
      </c>
      <c r="X111" t="s">
        <v>142</v>
      </c>
      <c r="Y111">
        <v>2016</v>
      </c>
      <c r="Z111" t="s">
        <v>147</v>
      </c>
      <c r="AA111" s="3">
        <v>5.25</v>
      </c>
      <c r="AB111">
        <v>0.28222164900000002</v>
      </c>
      <c r="AC111">
        <v>3.02</v>
      </c>
      <c r="AD111">
        <v>9.1300000000000008</v>
      </c>
      <c r="AE111" t="s">
        <v>142</v>
      </c>
      <c r="AF111">
        <v>2016</v>
      </c>
      <c r="AG111" t="s">
        <v>148</v>
      </c>
      <c r="AH111">
        <v>4.63</v>
      </c>
      <c r="AI111">
        <v>0.37953667299999999</v>
      </c>
      <c r="AJ111">
        <v>2.2000000000000002</v>
      </c>
      <c r="AK111">
        <v>9.74</v>
      </c>
      <c r="AL111">
        <v>1</v>
      </c>
      <c r="AM111">
        <v>1</v>
      </c>
      <c r="AN111">
        <v>0</v>
      </c>
      <c r="AO111">
        <v>1</v>
      </c>
      <c r="AP111">
        <v>0.5</v>
      </c>
      <c r="AQ111">
        <v>0</v>
      </c>
      <c r="AR111">
        <v>1</v>
      </c>
      <c r="AS111">
        <v>0</v>
      </c>
      <c r="AT111">
        <v>0</v>
      </c>
      <c r="AU111">
        <v>0</v>
      </c>
      <c r="AV111">
        <f t="shared" si="1"/>
        <v>4.5</v>
      </c>
    </row>
    <row r="112" spans="1:48" x14ac:dyDescent="0.2">
      <c r="A112" t="s">
        <v>138</v>
      </c>
      <c r="B112">
        <v>2018</v>
      </c>
      <c r="C112" t="s">
        <v>139</v>
      </c>
      <c r="D112" t="s">
        <v>330</v>
      </c>
      <c r="E112" t="s">
        <v>140</v>
      </c>
      <c r="F112">
        <v>100</v>
      </c>
      <c r="G112" s="10" t="s">
        <v>252</v>
      </c>
      <c r="H112" t="s">
        <v>20</v>
      </c>
      <c r="I112" t="s">
        <v>3</v>
      </c>
      <c r="J112" t="s">
        <v>4</v>
      </c>
      <c r="K112" t="s">
        <v>74</v>
      </c>
      <c r="L112">
        <v>36.4</v>
      </c>
      <c r="M112">
        <v>36.4</v>
      </c>
      <c r="N112" t="s">
        <v>215</v>
      </c>
      <c r="O112" t="s">
        <v>37</v>
      </c>
      <c r="P112" t="s">
        <v>3</v>
      </c>
      <c r="Q112" t="s">
        <v>4</v>
      </c>
      <c r="R112" t="s">
        <v>66</v>
      </c>
      <c r="S112">
        <v>36.4</v>
      </c>
      <c r="T112">
        <v>36.4</v>
      </c>
      <c r="U112" t="s">
        <v>141</v>
      </c>
      <c r="V112" t="s">
        <v>33</v>
      </c>
      <c r="W112" t="s">
        <v>33</v>
      </c>
      <c r="X112" t="s">
        <v>142</v>
      </c>
      <c r="Y112">
        <v>2016</v>
      </c>
      <c r="Z112" t="s">
        <v>147</v>
      </c>
      <c r="AA112" s="3">
        <v>4.1900000000000004</v>
      </c>
      <c r="AB112">
        <v>0.22451216399999999</v>
      </c>
      <c r="AC112">
        <v>2.7</v>
      </c>
      <c r="AD112">
        <v>6.51</v>
      </c>
      <c r="AE112" t="s">
        <v>142</v>
      </c>
      <c r="AF112">
        <v>2016</v>
      </c>
      <c r="AG112" t="s">
        <v>148</v>
      </c>
      <c r="AH112">
        <v>3</v>
      </c>
      <c r="AI112">
        <v>0.21169136899999999</v>
      </c>
      <c r="AJ112">
        <v>1.98</v>
      </c>
      <c r="AK112">
        <v>4.54</v>
      </c>
      <c r="AL112">
        <v>1</v>
      </c>
      <c r="AM112">
        <v>1</v>
      </c>
      <c r="AN112">
        <v>0</v>
      </c>
      <c r="AO112">
        <v>1</v>
      </c>
      <c r="AP112">
        <v>0.5</v>
      </c>
      <c r="AQ112">
        <v>0</v>
      </c>
      <c r="AR112">
        <v>1</v>
      </c>
      <c r="AS112">
        <v>0</v>
      </c>
      <c r="AT112">
        <v>0</v>
      </c>
      <c r="AU112">
        <v>0</v>
      </c>
      <c r="AV112">
        <f t="shared" si="1"/>
        <v>4.5</v>
      </c>
    </row>
    <row r="113" spans="1:48" x14ac:dyDescent="0.2">
      <c r="A113" t="s">
        <v>149</v>
      </c>
      <c r="B113">
        <v>2003</v>
      </c>
      <c r="C113" t="s">
        <v>239</v>
      </c>
      <c r="D113" t="s">
        <v>331</v>
      </c>
      <c r="E113" t="s">
        <v>60</v>
      </c>
      <c r="F113">
        <v>52.67</v>
      </c>
      <c r="G113" s="10" t="s">
        <v>253</v>
      </c>
      <c r="H113" t="s">
        <v>11</v>
      </c>
      <c r="I113" t="s">
        <v>3</v>
      </c>
      <c r="J113" t="s">
        <v>4</v>
      </c>
      <c r="K113" t="s">
        <v>21</v>
      </c>
      <c r="L113">
        <v>31.5</v>
      </c>
      <c r="M113">
        <v>31.5</v>
      </c>
      <c r="N113" t="s">
        <v>215</v>
      </c>
      <c r="O113" t="s">
        <v>214</v>
      </c>
      <c r="P113" t="s">
        <v>30</v>
      </c>
      <c r="Q113" t="s">
        <v>150</v>
      </c>
      <c r="R113" s="2" t="s">
        <v>203</v>
      </c>
      <c r="S113">
        <v>31.5</v>
      </c>
      <c r="T113">
        <v>31.5</v>
      </c>
      <c r="U113" t="s">
        <v>151</v>
      </c>
      <c r="V113" t="s">
        <v>8</v>
      </c>
      <c r="W113" t="s">
        <v>8</v>
      </c>
      <c r="X113" t="s">
        <v>310</v>
      </c>
      <c r="Z113"/>
      <c r="AA113" s="3"/>
      <c r="AE113" t="s">
        <v>44</v>
      </c>
      <c r="AF113">
        <v>150</v>
      </c>
      <c r="AG113" t="s">
        <v>25</v>
      </c>
      <c r="AH113">
        <v>0.19</v>
      </c>
      <c r="AI113">
        <v>7.9232090000000005E-2</v>
      </c>
      <c r="AL113">
        <v>0</v>
      </c>
      <c r="AM113">
        <v>1</v>
      </c>
      <c r="AN113">
        <v>1</v>
      </c>
      <c r="AO113">
        <v>0</v>
      </c>
      <c r="AP113">
        <v>0</v>
      </c>
      <c r="AQ113">
        <v>0.5</v>
      </c>
      <c r="AR113">
        <v>0</v>
      </c>
      <c r="AS113">
        <v>1</v>
      </c>
      <c r="AT113">
        <v>0</v>
      </c>
      <c r="AU113">
        <v>1</v>
      </c>
      <c r="AV113">
        <f t="shared" si="1"/>
        <v>4.5</v>
      </c>
    </row>
    <row r="114" spans="1:48" x14ac:dyDescent="0.2">
      <c r="A114" t="s">
        <v>149</v>
      </c>
      <c r="B114">
        <v>2003</v>
      </c>
      <c r="C114" t="s">
        <v>239</v>
      </c>
      <c r="D114" t="s">
        <v>331</v>
      </c>
      <c r="E114" t="s">
        <v>60</v>
      </c>
      <c r="F114">
        <v>52.67</v>
      </c>
      <c r="G114" s="10" t="s">
        <v>253</v>
      </c>
      <c r="H114" t="s">
        <v>11</v>
      </c>
      <c r="I114" t="s">
        <v>3</v>
      </c>
      <c r="J114" t="s">
        <v>4</v>
      </c>
      <c r="K114" t="s">
        <v>21</v>
      </c>
      <c r="L114">
        <v>31.5</v>
      </c>
      <c r="M114">
        <v>31.5</v>
      </c>
      <c r="N114" t="s">
        <v>215</v>
      </c>
      <c r="O114" t="s">
        <v>152</v>
      </c>
      <c r="P114" t="s">
        <v>30</v>
      </c>
      <c r="Q114" t="s">
        <v>150</v>
      </c>
      <c r="R114" s="2" t="s">
        <v>203</v>
      </c>
      <c r="S114">
        <v>31.5</v>
      </c>
      <c r="T114">
        <v>31.5</v>
      </c>
      <c r="U114" t="s">
        <v>151</v>
      </c>
      <c r="V114" t="s">
        <v>8</v>
      </c>
      <c r="W114" t="s">
        <v>8</v>
      </c>
      <c r="X114" t="s">
        <v>310</v>
      </c>
      <c r="Z114"/>
      <c r="AA114" s="3"/>
      <c r="AE114" t="s">
        <v>44</v>
      </c>
      <c r="AF114">
        <v>150</v>
      </c>
      <c r="AG114" t="s">
        <v>25</v>
      </c>
      <c r="AH114">
        <v>0.25</v>
      </c>
      <c r="AI114">
        <v>7.7062030000000004E-2</v>
      </c>
      <c r="AL114">
        <v>0</v>
      </c>
      <c r="AM114">
        <v>1</v>
      </c>
      <c r="AN114">
        <v>1</v>
      </c>
      <c r="AO114">
        <v>0</v>
      </c>
      <c r="AP114">
        <v>0</v>
      </c>
      <c r="AQ114">
        <v>0.5</v>
      </c>
      <c r="AR114">
        <v>0</v>
      </c>
      <c r="AS114">
        <v>1</v>
      </c>
      <c r="AT114">
        <v>0</v>
      </c>
      <c r="AU114">
        <v>1</v>
      </c>
      <c r="AV114">
        <f t="shared" si="1"/>
        <v>4.5</v>
      </c>
    </row>
    <row r="115" spans="1:48" x14ac:dyDescent="0.2">
      <c r="A115" t="s">
        <v>153</v>
      </c>
      <c r="B115">
        <v>2018</v>
      </c>
      <c r="C115" t="s">
        <v>232</v>
      </c>
      <c r="D115" t="s">
        <v>332</v>
      </c>
      <c r="E115" t="s">
        <v>60</v>
      </c>
      <c r="G115" s="10" t="s">
        <v>242</v>
      </c>
      <c r="H115" t="s">
        <v>11</v>
      </c>
      <c r="I115" t="s">
        <v>3</v>
      </c>
      <c r="J115" t="s">
        <v>39</v>
      </c>
      <c r="K115" t="s">
        <v>154</v>
      </c>
      <c r="L115" t="s">
        <v>235</v>
      </c>
      <c r="M115">
        <v>4</v>
      </c>
      <c r="N115" t="s">
        <v>216</v>
      </c>
      <c r="O115" t="s">
        <v>156</v>
      </c>
      <c r="P115" t="s">
        <v>3</v>
      </c>
      <c r="Q115" t="s">
        <v>39</v>
      </c>
      <c r="R115" s="2" t="s">
        <v>209</v>
      </c>
      <c r="S115" t="s">
        <v>155</v>
      </c>
      <c r="T115">
        <f>AVERAGE(3,5)</f>
        <v>4</v>
      </c>
      <c r="U115" t="s">
        <v>157</v>
      </c>
      <c r="V115" t="s">
        <v>131</v>
      </c>
      <c r="W115" t="s">
        <v>8</v>
      </c>
      <c r="X115" t="s">
        <v>310</v>
      </c>
      <c r="Z115"/>
      <c r="AA115" s="3"/>
      <c r="AE115" t="s">
        <v>9</v>
      </c>
      <c r="AF115" s="1">
        <v>2472</v>
      </c>
      <c r="AG115" t="s">
        <v>158</v>
      </c>
      <c r="AH115">
        <v>0.154</v>
      </c>
      <c r="AI115">
        <v>2.1999999999999999E-2</v>
      </c>
      <c r="AL115">
        <v>0.5</v>
      </c>
      <c r="AM115">
        <v>1</v>
      </c>
      <c r="AN115">
        <v>1</v>
      </c>
      <c r="AO115">
        <v>1</v>
      </c>
      <c r="AP115">
        <v>1</v>
      </c>
      <c r="AQ115">
        <v>1</v>
      </c>
      <c r="AR115">
        <v>1</v>
      </c>
      <c r="AS115">
        <v>0</v>
      </c>
      <c r="AT115">
        <v>1</v>
      </c>
      <c r="AU115">
        <v>1</v>
      </c>
      <c r="AV115">
        <f t="shared" si="1"/>
        <v>8.5</v>
      </c>
    </row>
    <row r="116" spans="1:48" x14ac:dyDescent="0.2">
      <c r="A116" t="s">
        <v>159</v>
      </c>
      <c r="B116">
        <v>2014</v>
      </c>
      <c r="C116" t="s">
        <v>224</v>
      </c>
      <c r="D116" t="s">
        <v>333</v>
      </c>
      <c r="E116" t="s">
        <v>60</v>
      </c>
      <c r="F116">
        <v>50</v>
      </c>
      <c r="G116" s="4" t="s">
        <v>254</v>
      </c>
      <c r="H116" t="s">
        <v>98</v>
      </c>
      <c r="I116" t="s">
        <v>30</v>
      </c>
      <c r="J116" t="s">
        <v>43</v>
      </c>
      <c r="K116" s="5" t="s">
        <v>40</v>
      </c>
      <c r="L116" s="5" t="s">
        <v>211</v>
      </c>
      <c r="M116" s="5">
        <v>11</v>
      </c>
      <c r="N116" t="s">
        <v>216</v>
      </c>
      <c r="O116" t="s">
        <v>160</v>
      </c>
      <c r="P116" t="s">
        <v>30</v>
      </c>
      <c r="Q116" t="s">
        <v>4</v>
      </c>
      <c r="R116" t="s">
        <v>49</v>
      </c>
      <c r="S116" s="5" t="s">
        <v>211</v>
      </c>
      <c r="T116" s="5">
        <f>AVERAGE(10.34,12.16)</f>
        <v>11.25</v>
      </c>
      <c r="U116" t="s">
        <v>157</v>
      </c>
      <c r="V116" t="s">
        <v>131</v>
      </c>
      <c r="W116" t="s">
        <v>8</v>
      </c>
      <c r="X116" t="s">
        <v>310</v>
      </c>
      <c r="Z116"/>
      <c r="AA116" s="3"/>
      <c r="AE116" t="s">
        <v>9</v>
      </c>
      <c r="AF116">
        <v>1022</v>
      </c>
      <c r="AG116" t="s">
        <v>161</v>
      </c>
      <c r="AH116">
        <v>2.06</v>
      </c>
      <c r="AI116">
        <v>0.61863849999999998</v>
      </c>
      <c r="AL116" s="8">
        <v>0</v>
      </c>
      <c r="AM116">
        <v>1</v>
      </c>
      <c r="AN116">
        <v>1</v>
      </c>
      <c r="AO116">
        <v>1</v>
      </c>
      <c r="AP116">
        <v>0.5</v>
      </c>
      <c r="AQ116">
        <v>1</v>
      </c>
      <c r="AR116">
        <v>1</v>
      </c>
      <c r="AS116">
        <v>1</v>
      </c>
      <c r="AT116">
        <v>1</v>
      </c>
      <c r="AU116">
        <v>0</v>
      </c>
      <c r="AV116">
        <f t="shared" si="1"/>
        <v>7.5</v>
      </c>
    </row>
    <row r="117" spans="1:48" x14ac:dyDescent="0.2">
      <c r="A117" t="s">
        <v>159</v>
      </c>
      <c r="B117">
        <v>2014</v>
      </c>
      <c r="C117" t="s">
        <v>224</v>
      </c>
      <c r="D117" t="s">
        <v>333</v>
      </c>
      <c r="E117" t="s">
        <v>60</v>
      </c>
      <c r="F117">
        <v>50</v>
      </c>
      <c r="G117" s="4" t="s">
        <v>254</v>
      </c>
      <c r="H117" t="s">
        <v>98</v>
      </c>
      <c r="I117" t="s">
        <v>30</v>
      </c>
      <c r="J117" t="s">
        <v>43</v>
      </c>
      <c r="K117" s="5" t="s">
        <v>40</v>
      </c>
      <c r="L117" s="5" t="s">
        <v>211</v>
      </c>
      <c r="M117" s="5">
        <v>11</v>
      </c>
      <c r="N117" t="s">
        <v>216</v>
      </c>
      <c r="O117" t="s">
        <v>6</v>
      </c>
      <c r="P117" t="s">
        <v>30</v>
      </c>
      <c r="Q117" t="s">
        <v>4</v>
      </c>
      <c r="R117" t="s">
        <v>133</v>
      </c>
      <c r="S117" s="5" t="s">
        <v>211</v>
      </c>
      <c r="T117" s="5">
        <f>AVERAGE(10.34,12.16)</f>
        <v>11.25</v>
      </c>
      <c r="U117" t="s">
        <v>157</v>
      </c>
      <c r="V117" t="s">
        <v>131</v>
      </c>
      <c r="W117" t="s">
        <v>8</v>
      </c>
      <c r="X117" t="s">
        <v>310</v>
      </c>
      <c r="Z117"/>
      <c r="AA117" s="3"/>
      <c r="AE117" t="s">
        <v>9</v>
      </c>
      <c r="AF117">
        <v>1023</v>
      </c>
      <c r="AG117" t="s">
        <v>161</v>
      </c>
      <c r="AH117">
        <v>1.1299999999999999</v>
      </c>
      <c r="AI117">
        <v>0.43177870000000002</v>
      </c>
      <c r="AL117">
        <v>0</v>
      </c>
      <c r="AM117">
        <v>1</v>
      </c>
      <c r="AN117">
        <v>1</v>
      </c>
      <c r="AO117">
        <v>1</v>
      </c>
      <c r="AP117">
        <v>0.5</v>
      </c>
      <c r="AQ117">
        <v>1</v>
      </c>
      <c r="AR117">
        <v>1</v>
      </c>
      <c r="AS117">
        <v>1</v>
      </c>
      <c r="AT117">
        <v>1</v>
      </c>
      <c r="AU117">
        <v>0</v>
      </c>
      <c r="AV117">
        <f t="shared" si="1"/>
        <v>7.5</v>
      </c>
    </row>
    <row r="118" spans="1:48" x14ac:dyDescent="0.2">
      <c r="A118" t="s">
        <v>162</v>
      </c>
      <c r="B118">
        <v>2002</v>
      </c>
      <c r="C118" t="s">
        <v>163</v>
      </c>
      <c r="D118" t="s">
        <v>334</v>
      </c>
      <c r="E118" t="s">
        <v>164</v>
      </c>
      <c r="F118">
        <v>50</v>
      </c>
      <c r="G118" s="4" t="s">
        <v>242</v>
      </c>
      <c r="H118" t="s">
        <v>386</v>
      </c>
      <c r="I118" t="s">
        <v>116</v>
      </c>
      <c r="J118" t="s">
        <v>165</v>
      </c>
      <c r="K118" t="s">
        <v>236</v>
      </c>
      <c r="L118" t="s">
        <v>236</v>
      </c>
      <c r="M118">
        <v>1.5</v>
      </c>
      <c r="N118" t="s">
        <v>216</v>
      </c>
      <c r="O118" t="s">
        <v>166</v>
      </c>
      <c r="P118" t="s">
        <v>30</v>
      </c>
      <c r="Q118" t="s">
        <v>39</v>
      </c>
      <c r="R118" t="s">
        <v>49</v>
      </c>
      <c r="S118">
        <v>6</v>
      </c>
      <c r="T118">
        <v>6</v>
      </c>
      <c r="U118" t="s">
        <v>167</v>
      </c>
      <c r="V118" t="s">
        <v>131</v>
      </c>
      <c r="W118" t="s">
        <v>33</v>
      </c>
      <c r="X118" t="s">
        <v>310</v>
      </c>
      <c r="Z118"/>
      <c r="AA118" s="3"/>
      <c r="AE118" t="s">
        <v>34</v>
      </c>
      <c r="AF118">
        <v>90</v>
      </c>
      <c r="AG118" t="s">
        <v>25</v>
      </c>
      <c r="AH118">
        <v>9.1199999999999992</v>
      </c>
      <c r="AI118">
        <v>1.05</v>
      </c>
      <c r="AL118">
        <v>1</v>
      </c>
      <c r="AM118">
        <v>1</v>
      </c>
      <c r="AN118">
        <v>1</v>
      </c>
      <c r="AO118">
        <v>1</v>
      </c>
      <c r="AP118">
        <v>1</v>
      </c>
      <c r="AQ118">
        <v>1</v>
      </c>
      <c r="AR118">
        <v>0</v>
      </c>
      <c r="AS118">
        <v>1</v>
      </c>
      <c r="AT118">
        <v>1</v>
      </c>
      <c r="AU118">
        <v>1</v>
      </c>
      <c r="AV118">
        <f t="shared" si="1"/>
        <v>9</v>
      </c>
    </row>
    <row r="119" spans="1:48" x14ac:dyDescent="0.2">
      <c r="A119" t="s">
        <v>168</v>
      </c>
      <c r="B119">
        <v>2020</v>
      </c>
      <c r="C119" t="s">
        <v>163</v>
      </c>
      <c r="D119" t="s">
        <v>334</v>
      </c>
      <c r="E119" t="s">
        <v>164</v>
      </c>
      <c r="F119">
        <v>55.5</v>
      </c>
      <c r="G119" s="4" t="s">
        <v>242</v>
      </c>
      <c r="H119" t="s">
        <v>386</v>
      </c>
      <c r="I119" t="s">
        <v>116</v>
      </c>
      <c r="J119" t="s">
        <v>165</v>
      </c>
      <c r="K119" t="s">
        <v>236</v>
      </c>
      <c r="L119" t="s">
        <v>236</v>
      </c>
      <c r="M119">
        <v>1.5</v>
      </c>
      <c r="N119" t="s">
        <v>216</v>
      </c>
      <c r="O119" t="s">
        <v>6</v>
      </c>
      <c r="P119" t="s">
        <v>3</v>
      </c>
      <c r="Q119" t="s">
        <v>39</v>
      </c>
      <c r="R119" t="s">
        <v>169</v>
      </c>
      <c r="S119">
        <v>23.9</v>
      </c>
      <c r="T119">
        <v>23.9</v>
      </c>
      <c r="U119" t="s">
        <v>167</v>
      </c>
      <c r="V119" t="s">
        <v>131</v>
      </c>
      <c r="W119" t="s">
        <v>8</v>
      </c>
      <c r="X119" t="s">
        <v>310</v>
      </c>
      <c r="Z119"/>
      <c r="AA119" s="3"/>
      <c r="AE119" t="s">
        <v>50</v>
      </c>
      <c r="AF119">
        <v>105</v>
      </c>
      <c r="AG119" t="s">
        <v>25</v>
      </c>
      <c r="AH119">
        <v>0.48</v>
      </c>
      <c r="AI119">
        <v>0.2</v>
      </c>
      <c r="AL119">
        <v>1</v>
      </c>
      <c r="AM119">
        <v>1</v>
      </c>
      <c r="AN119">
        <v>1</v>
      </c>
      <c r="AO119">
        <v>1</v>
      </c>
      <c r="AP119">
        <v>1</v>
      </c>
      <c r="AQ119">
        <v>1</v>
      </c>
      <c r="AR119">
        <v>1</v>
      </c>
      <c r="AS119">
        <v>1</v>
      </c>
      <c r="AT119">
        <v>1</v>
      </c>
      <c r="AU119">
        <v>0</v>
      </c>
      <c r="AV119">
        <f t="shared" si="1"/>
        <v>9</v>
      </c>
    </row>
    <row r="120" spans="1:48" x14ac:dyDescent="0.2">
      <c r="A120" t="s">
        <v>168</v>
      </c>
      <c r="B120">
        <v>2020</v>
      </c>
      <c r="C120" t="s">
        <v>163</v>
      </c>
      <c r="D120" t="s">
        <v>334</v>
      </c>
      <c r="E120" t="s">
        <v>164</v>
      </c>
      <c r="F120">
        <v>55.5</v>
      </c>
      <c r="G120" s="4" t="s">
        <v>242</v>
      </c>
      <c r="H120" t="s">
        <v>386</v>
      </c>
      <c r="I120" t="s">
        <v>116</v>
      </c>
      <c r="J120" t="s">
        <v>165</v>
      </c>
      <c r="K120" t="s">
        <v>236</v>
      </c>
      <c r="L120" t="s">
        <v>236</v>
      </c>
      <c r="M120">
        <v>1.5</v>
      </c>
      <c r="N120" t="s">
        <v>216</v>
      </c>
      <c r="O120" t="s">
        <v>170</v>
      </c>
      <c r="P120" t="s">
        <v>3</v>
      </c>
      <c r="Q120" t="s">
        <v>39</v>
      </c>
      <c r="R120" t="s">
        <v>169</v>
      </c>
      <c r="S120">
        <v>23.9</v>
      </c>
      <c r="T120">
        <v>23.9</v>
      </c>
      <c r="U120" t="s">
        <v>167</v>
      </c>
      <c r="V120" t="s">
        <v>131</v>
      </c>
      <c r="W120" t="s">
        <v>8</v>
      </c>
      <c r="X120" t="s">
        <v>310</v>
      </c>
      <c r="Z120"/>
      <c r="AA120" s="3"/>
      <c r="AE120" t="s">
        <v>50</v>
      </c>
      <c r="AF120">
        <v>105</v>
      </c>
      <c r="AG120" t="s">
        <v>25</v>
      </c>
      <c r="AH120">
        <v>0.49</v>
      </c>
      <c r="AI120">
        <v>0.2</v>
      </c>
      <c r="AL120">
        <v>1</v>
      </c>
      <c r="AM120">
        <v>1</v>
      </c>
      <c r="AN120">
        <v>1</v>
      </c>
      <c r="AO120">
        <v>1</v>
      </c>
      <c r="AP120">
        <v>1</v>
      </c>
      <c r="AQ120">
        <v>1</v>
      </c>
      <c r="AR120">
        <v>1</v>
      </c>
      <c r="AS120">
        <v>1</v>
      </c>
      <c r="AT120">
        <v>1</v>
      </c>
      <c r="AU120">
        <v>0</v>
      </c>
      <c r="AV120">
        <f t="shared" si="1"/>
        <v>9</v>
      </c>
    </row>
    <row r="121" spans="1:48" x14ac:dyDescent="0.2">
      <c r="A121" t="s">
        <v>168</v>
      </c>
      <c r="B121">
        <v>2020</v>
      </c>
      <c r="C121" t="s">
        <v>163</v>
      </c>
      <c r="D121" t="s">
        <v>334</v>
      </c>
      <c r="E121" t="s">
        <v>164</v>
      </c>
      <c r="F121">
        <v>55.5</v>
      </c>
      <c r="G121" s="4" t="s">
        <v>242</v>
      </c>
      <c r="H121" t="s">
        <v>386</v>
      </c>
      <c r="I121" t="s">
        <v>116</v>
      </c>
      <c r="J121" t="s">
        <v>165</v>
      </c>
      <c r="K121" t="s">
        <v>236</v>
      </c>
      <c r="L121" t="s">
        <v>236</v>
      </c>
      <c r="M121">
        <v>1.5</v>
      </c>
      <c r="N121" t="s">
        <v>216</v>
      </c>
      <c r="O121" t="s">
        <v>6</v>
      </c>
      <c r="P121" t="s">
        <v>3</v>
      </c>
      <c r="Q121" t="s">
        <v>4</v>
      </c>
      <c r="R121" t="s">
        <v>169</v>
      </c>
      <c r="S121">
        <v>23.9</v>
      </c>
      <c r="T121">
        <v>23.9</v>
      </c>
      <c r="U121" t="s">
        <v>167</v>
      </c>
      <c r="V121" t="s">
        <v>131</v>
      </c>
      <c r="W121" t="s">
        <v>8</v>
      </c>
      <c r="X121" t="s">
        <v>310</v>
      </c>
      <c r="Z121"/>
      <c r="AA121" s="3"/>
      <c r="AE121" t="s">
        <v>50</v>
      </c>
      <c r="AF121">
        <v>91</v>
      </c>
      <c r="AG121" t="s">
        <v>25</v>
      </c>
      <c r="AH121">
        <v>0.41</v>
      </c>
      <c r="AI121">
        <v>0.21</v>
      </c>
      <c r="AL121">
        <v>1</v>
      </c>
      <c r="AM121">
        <v>1</v>
      </c>
      <c r="AN121">
        <v>1</v>
      </c>
      <c r="AO121">
        <v>1</v>
      </c>
      <c r="AP121">
        <v>1</v>
      </c>
      <c r="AQ121">
        <v>1</v>
      </c>
      <c r="AR121">
        <v>1</v>
      </c>
      <c r="AS121">
        <v>1</v>
      </c>
      <c r="AT121">
        <v>1</v>
      </c>
      <c r="AU121">
        <v>0</v>
      </c>
      <c r="AV121">
        <f t="shared" si="1"/>
        <v>9</v>
      </c>
    </row>
    <row r="122" spans="1:48" x14ac:dyDescent="0.2">
      <c r="A122" t="s">
        <v>168</v>
      </c>
      <c r="B122">
        <v>2020</v>
      </c>
      <c r="C122" t="s">
        <v>163</v>
      </c>
      <c r="D122" t="s">
        <v>334</v>
      </c>
      <c r="E122" t="s">
        <v>164</v>
      </c>
      <c r="F122">
        <v>55.5</v>
      </c>
      <c r="G122" s="4" t="s">
        <v>242</v>
      </c>
      <c r="H122" t="s">
        <v>386</v>
      </c>
      <c r="I122" t="s">
        <v>116</v>
      </c>
      <c r="J122" t="s">
        <v>165</v>
      </c>
      <c r="K122" t="s">
        <v>236</v>
      </c>
      <c r="L122" t="s">
        <v>236</v>
      </c>
      <c r="M122">
        <v>1.5</v>
      </c>
      <c r="N122" t="s">
        <v>216</v>
      </c>
      <c r="O122" t="s">
        <v>170</v>
      </c>
      <c r="P122" t="s">
        <v>3</v>
      </c>
      <c r="Q122" t="s">
        <v>4</v>
      </c>
      <c r="R122" t="s">
        <v>169</v>
      </c>
      <c r="S122">
        <v>23.9</v>
      </c>
      <c r="T122">
        <v>23.9</v>
      </c>
      <c r="U122" t="s">
        <v>167</v>
      </c>
      <c r="V122" t="s">
        <v>131</v>
      </c>
      <c r="W122" t="s">
        <v>8</v>
      </c>
      <c r="X122" t="s">
        <v>310</v>
      </c>
      <c r="Z122"/>
      <c r="AA122" s="3"/>
      <c r="AE122" t="s">
        <v>50</v>
      </c>
      <c r="AF122">
        <v>91</v>
      </c>
      <c r="AG122" t="s">
        <v>25</v>
      </c>
      <c r="AH122">
        <v>0.38</v>
      </c>
      <c r="AI122">
        <v>0.21</v>
      </c>
      <c r="AL122">
        <v>1</v>
      </c>
      <c r="AM122">
        <v>1</v>
      </c>
      <c r="AN122">
        <v>1</v>
      </c>
      <c r="AO122">
        <v>1</v>
      </c>
      <c r="AP122">
        <v>1</v>
      </c>
      <c r="AQ122">
        <v>1</v>
      </c>
      <c r="AR122">
        <v>1</v>
      </c>
      <c r="AS122">
        <v>1</v>
      </c>
      <c r="AT122">
        <v>1</v>
      </c>
      <c r="AU122">
        <v>0</v>
      </c>
      <c r="AV122">
        <f t="shared" si="1"/>
        <v>9</v>
      </c>
    </row>
    <row r="123" spans="1:48" x14ac:dyDescent="0.2">
      <c r="A123" t="s">
        <v>171</v>
      </c>
      <c r="B123">
        <v>2017</v>
      </c>
      <c r="C123" t="s">
        <v>163</v>
      </c>
      <c r="D123" t="s">
        <v>334</v>
      </c>
      <c r="E123" t="s">
        <v>164</v>
      </c>
      <c r="F123">
        <v>55.18</v>
      </c>
      <c r="G123" s="4" t="s">
        <v>242</v>
      </c>
      <c r="H123" t="s">
        <v>386</v>
      </c>
      <c r="I123" t="s">
        <v>116</v>
      </c>
      <c r="J123" t="s">
        <v>165</v>
      </c>
      <c r="K123" t="s">
        <v>236</v>
      </c>
      <c r="L123" t="s">
        <v>236</v>
      </c>
      <c r="M123">
        <v>1.5</v>
      </c>
      <c r="N123" t="s">
        <v>216</v>
      </c>
      <c r="O123" t="s">
        <v>172</v>
      </c>
      <c r="P123" t="s">
        <v>3</v>
      </c>
      <c r="Q123" t="s">
        <v>39</v>
      </c>
      <c r="R123" t="s">
        <v>49</v>
      </c>
      <c r="S123">
        <v>6</v>
      </c>
      <c r="T123">
        <v>6</v>
      </c>
      <c r="U123" t="s">
        <v>167</v>
      </c>
      <c r="V123" t="s">
        <v>131</v>
      </c>
      <c r="W123" t="s">
        <v>33</v>
      </c>
      <c r="X123" t="s">
        <v>310</v>
      </c>
      <c r="Z123"/>
      <c r="AA123" s="3"/>
      <c r="AE123" t="s">
        <v>124</v>
      </c>
      <c r="AF123">
        <v>164</v>
      </c>
      <c r="AG123" t="s">
        <v>25</v>
      </c>
      <c r="AH123">
        <v>1.4</v>
      </c>
      <c r="AI123">
        <v>0.4</v>
      </c>
      <c r="AL123">
        <v>1</v>
      </c>
      <c r="AM123">
        <v>1</v>
      </c>
      <c r="AN123">
        <v>1</v>
      </c>
      <c r="AO123">
        <v>1</v>
      </c>
      <c r="AP123">
        <v>1</v>
      </c>
      <c r="AQ123">
        <v>1</v>
      </c>
      <c r="AR123">
        <v>1</v>
      </c>
      <c r="AS123">
        <v>1</v>
      </c>
      <c r="AT123">
        <v>1</v>
      </c>
      <c r="AU123">
        <v>1</v>
      </c>
      <c r="AV123">
        <f t="shared" si="1"/>
        <v>10</v>
      </c>
    </row>
    <row r="124" spans="1:48" x14ac:dyDescent="0.2">
      <c r="A124" t="s">
        <v>171</v>
      </c>
      <c r="B124">
        <v>2017</v>
      </c>
      <c r="C124" t="s">
        <v>163</v>
      </c>
      <c r="D124" t="s">
        <v>334</v>
      </c>
      <c r="E124" t="s">
        <v>164</v>
      </c>
      <c r="F124">
        <v>55.18</v>
      </c>
      <c r="G124" s="4" t="s">
        <v>242</v>
      </c>
      <c r="H124" t="s">
        <v>386</v>
      </c>
      <c r="I124" t="s">
        <v>116</v>
      </c>
      <c r="J124" t="s">
        <v>165</v>
      </c>
      <c r="K124" t="s">
        <v>236</v>
      </c>
      <c r="L124" t="s">
        <v>236</v>
      </c>
      <c r="M124">
        <v>1.5</v>
      </c>
      <c r="N124" t="s">
        <v>216</v>
      </c>
      <c r="O124" t="s">
        <v>172</v>
      </c>
      <c r="P124" t="s">
        <v>3</v>
      </c>
      <c r="Q124" t="s">
        <v>39</v>
      </c>
      <c r="R124" t="s">
        <v>49</v>
      </c>
      <c r="S124">
        <v>11</v>
      </c>
      <c r="T124">
        <v>11</v>
      </c>
      <c r="U124" t="s">
        <v>167</v>
      </c>
      <c r="V124" t="s">
        <v>131</v>
      </c>
      <c r="W124" t="s">
        <v>33</v>
      </c>
      <c r="X124" t="s">
        <v>310</v>
      </c>
      <c r="Z124"/>
      <c r="AA124" s="3"/>
      <c r="AE124" t="s">
        <v>124</v>
      </c>
      <c r="AF124">
        <v>161</v>
      </c>
      <c r="AG124" t="s">
        <v>25</v>
      </c>
      <c r="AH124">
        <v>2.5</v>
      </c>
      <c r="AI124">
        <v>0.5</v>
      </c>
      <c r="AL124">
        <v>1</v>
      </c>
      <c r="AM124">
        <v>1</v>
      </c>
      <c r="AN124">
        <v>1</v>
      </c>
      <c r="AO124">
        <v>1</v>
      </c>
      <c r="AP124">
        <v>1</v>
      </c>
      <c r="AQ124">
        <v>1</v>
      </c>
      <c r="AR124">
        <v>1</v>
      </c>
      <c r="AS124">
        <v>1</v>
      </c>
      <c r="AT124">
        <v>1</v>
      </c>
      <c r="AU124">
        <v>1</v>
      </c>
      <c r="AV124">
        <f t="shared" si="1"/>
        <v>10</v>
      </c>
    </row>
    <row r="125" spans="1:48" x14ac:dyDescent="0.2">
      <c r="A125" t="s">
        <v>171</v>
      </c>
      <c r="B125">
        <v>2017</v>
      </c>
      <c r="C125" t="s">
        <v>163</v>
      </c>
      <c r="D125" t="s">
        <v>334</v>
      </c>
      <c r="E125" t="s">
        <v>164</v>
      </c>
      <c r="F125">
        <v>55.18</v>
      </c>
      <c r="G125" s="4" t="s">
        <v>242</v>
      </c>
      <c r="H125" t="s">
        <v>386</v>
      </c>
      <c r="I125" t="s">
        <v>116</v>
      </c>
      <c r="J125" t="s">
        <v>165</v>
      </c>
      <c r="K125" t="s">
        <v>236</v>
      </c>
      <c r="L125" t="s">
        <v>236</v>
      </c>
      <c r="M125">
        <v>1.5</v>
      </c>
      <c r="N125" t="s">
        <v>216</v>
      </c>
      <c r="O125" t="s">
        <v>172</v>
      </c>
      <c r="P125" t="s">
        <v>3</v>
      </c>
      <c r="Q125" t="s">
        <v>39</v>
      </c>
      <c r="R125" t="s">
        <v>49</v>
      </c>
      <c r="S125">
        <v>15</v>
      </c>
      <c r="T125">
        <v>15</v>
      </c>
      <c r="U125" t="s">
        <v>167</v>
      </c>
      <c r="V125" t="s">
        <v>131</v>
      </c>
      <c r="W125" t="s">
        <v>33</v>
      </c>
      <c r="X125" t="s">
        <v>310</v>
      </c>
      <c r="Z125"/>
      <c r="AA125" s="3"/>
      <c r="AE125" t="s">
        <v>124</v>
      </c>
      <c r="AF125">
        <v>151</v>
      </c>
      <c r="AG125" t="s">
        <v>25</v>
      </c>
      <c r="AH125">
        <v>1.7</v>
      </c>
      <c r="AI125">
        <v>0.6</v>
      </c>
      <c r="AL125">
        <v>1</v>
      </c>
      <c r="AM125">
        <v>1</v>
      </c>
      <c r="AN125">
        <v>1</v>
      </c>
      <c r="AO125">
        <v>1</v>
      </c>
      <c r="AP125">
        <v>1</v>
      </c>
      <c r="AQ125">
        <v>1</v>
      </c>
      <c r="AR125">
        <v>1</v>
      </c>
      <c r="AS125">
        <v>1</v>
      </c>
      <c r="AT125">
        <v>1</v>
      </c>
      <c r="AU125">
        <v>1</v>
      </c>
      <c r="AV125">
        <f t="shared" si="1"/>
        <v>10</v>
      </c>
    </row>
    <row r="126" spans="1:48" x14ac:dyDescent="0.2">
      <c r="A126" t="s">
        <v>171</v>
      </c>
      <c r="B126">
        <v>2017</v>
      </c>
      <c r="C126" t="s">
        <v>163</v>
      </c>
      <c r="D126" t="s">
        <v>334</v>
      </c>
      <c r="E126" t="s">
        <v>164</v>
      </c>
      <c r="F126">
        <v>55.18</v>
      </c>
      <c r="G126" s="4" t="s">
        <v>242</v>
      </c>
      <c r="H126" t="s">
        <v>386</v>
      </c>
      <c r="I126" t="s">
        <v>116</v>
      </c>
      <c r="J126" t="s">
        <v>165</v>
      </c>
      <c r="K126" t="s">
        <v>236</v>
      </c>
      <c r="L126" t="s">
        <v>236</v>
      </c>
      <c r="M126">
        <v>1.5</v>
      </c>
      <c r="N126" t="s">
        <v>216</v>
      </c>
      <c r="O126" t="s">
        <v>172</v>
      </c>
      <c r="P126" t="s">
        <v>3</v>
      </c>
      <c r="Q126" t="s">
        <v>39</v>
      </c>
      <c r="R126" t="s">
        <v>49</v>
      </c>
      <c r="S126">
        <v>24.1</v>
      </c>
      <c r="T126">
        <v>24.1</v>
      </c>
      <c r="U126" t="s">
        <v>167</v>
      </c>
      <c r="V126" t="s">
        <v>131</v>
      </c>
      <c r="W126" t="s">
        <v>33</v>
      </c>
      <c r="X126" t="s">
        <v>310</v>
      </c>
      <c r="Z126"/>
      <c r="AA126" s="3"/>
      <c r="AE126" t="s">
        <v>124</v>
      </c>
      <c r="AF126">
        <v>122</v>
      </c>
      <c r="AG126" t="s">
        <v>25</v>
      </c>
      <c r="AH126">
        <v>1.7</v>
      </c>
      <c r="AI126">
        <v>0.6</v>
      </c>
      <c r="AL126">
        <v>1</v>
      </c>
      <c r="AM126">
        <v>1</v>
      </c>
      <c r="AN126">
        <v>1</v>
      </c>
      <c r="AO126">
        <v>1</v>
      </c>
      <c r="AP126">
        <v>1</v>
      </c>
      <c r="AQ126">
        <v>1</v>
      </c>
      <c r="AR126">
        <v>1</v>
      </c>
      <c r="AS126">
        <v>1</v>
      </c>
      <c r="AT126">
        <v>1</v>
      </c>
      <c r="AU126">
        <v>1</v>
      </c>
      <c r="AV126">
        <f t="shared" si="1"/>
        <v>10</v>
      </c>
    </row>
    <row r="127" spans="1:48" x14ac:dyDescent="0.2">
      <c r="A127" t="s">
        <v>171</v>
      </c>
      <c r="B127">
        <v>2017</v>
      </c>
      <c r="C127" t="s">
        <v>163</v>
      </c>
      <c r="D127" t="s">
        <v>334</v>
      </c>
      <c r="E127" t="s">
        <v>164</v>
      </c>
      <c r="F127">
        <v>55.18</v>
      </c>
      <c r="G127" s="4" t="s">
        <v>242</v>
      </c>
      <c r="H127" t="s">
        <v>386</v>
      </c>
      <c r="I127" t="s">
        <v>116</v>
      </c>
      <c r="J127" t="s">
        <v>165</v>
      </c>
      <c r="K127" t="s">
        <v>236</v>
      </c>
      <c r="L127" t="s">
        <v>236</v>
      </c>
      <c r="M127">
        <v>1.5</v>
      </c>
      <c r="N127" t="s">
        <v>216</v>
      </c>
      <c r="O127" t="s">
        <v>173</v>
      </c>
      <c r="P127" t="s">
        <v>3</v>
      </c>
      <c r="Q127" t="s">
        <v>39</v>
      </c>
      <c r="R127" t="s">
        <v>49</v>
      </c>
      <c r="S127">
        <v>6</v>
      </c>
      <c r="T127">
        <v>6</v>
      </c>
      <c r="U127" t="s">
        <v>167</v>
      </c>
      <c r="V127" t="s">
        <v>131</v>
      </c>
      <c r="W127" t="s">
        <v>33</v>
      </c>
      <c r="X127" t="s">
        <v>310</v>
      </c>
      <c r="Z127"/>
      <c r="AA127" s="3"/>
      <c r="AE127" t="s">
        <v>124</v>
      </c>
      <c r="AF127">
        <v>164</v>
      </c>
      <c r="AG127" t="s">
        <v>25</v>
      </c>
      <c r="AH127">
        <v>1.5</v>
      </c>
      <c r="AI127">
        <v>0.5</v>
      </c>
      <c r="AL127">
        <v>1</v>
      </c>
      <c r="AM127">
        <v>1</v>
      </c>
      <c r="AN127">
        <v>1</v>
      </c>
      <c r="AO127">
        <v>1</v>
      </c>
      <c r="AP127">
        <v>1</v>
      </c>
      <c r="AQ127">
        <v>1</v>
      </c>
      <c r="AR127">
        <v>1</v>
      </c>
      <c r="AS127">
        <v>1</v>
      </c>
      <c r="AT127">
        <v>1</v>
      </c>
      <c r="AU127">
        <v>1</v>
      </c>
      <c r="AV127">
        <f t="shared" si="1"/>
        <v>10</v>
      </c>
    </row>
    <row r="128" spans="1:48" x14ac:dyDescent="0.2">
      <c r="A128" t="s">
        <v>171</v>
      </c>
      <c r="B128">
        <v>2017</v>
      </c>
      <c r="C128" t="s">
        <v>163</v>
      </c>
      <c r="D128" t="s">
        <v>334</v>
      </c>
      <c r="E128" t="s">
        <v>164</v>
      </c>
      <c r="F128">
        <v>55.18</v>
      </c>
      <c r="G128" s="4" t="s">
        <v>242</v>
      </c>
      <c r="H128" t="s">
        <v>386</v>
      </c>
      <c r="I128" t="s">
        <v>116</v>
      </c>
      <c r="J128" t="s">
        <v>165</v>
      </c>
      <c r="K128" t="s">
        <v>236</v>
      </c>
      <c r="L128" t="s">
        <v>236</v>
      </c>
      <c r="M128">
        <v>1.5</v>
      </c>
      <c r="N128" t="s">
        <v>216</v>
      </c>
      <c r="O128" t="s">
        <v>173</v>
      </c>
      <c r="P128" t="s">
        <v>3</v>
      </c>
      <c r="Q128" t="s">
        <v>39</v>
      </c>
      <c r="R128" t="s">
        <v>49</v>
      </c>
      <c r="S128">
        <v>11</v>
      </c>
      <c r="T128">
        <v>11</v>
      </c>
      <c r="U128" t="s">
        <v>167</v>
      </c>
      <c r="V128" t="s">
        <v>131</v>
      </c>
      <c r="W128" t="s">
        <v>33</v>
      </c>
      <c r="X128" t="s">
        <v>310</v>
      </c>
      <c r="Z128"/>
      <c r="AA128" s="3"/>
      <c r="AE128" t="s">
        <v>124</v>
      </c>
      <c r="AF128">
        <v>161</v>
      </c>
      <c r="AG128" t="s">
        <v>25</v>
      </c>
      <c r="AH128">
        <v>1</v>
      </c>
      <c r="AI128">
        <v>0.5</v>
      </c>
      <c r="AL128">
        <v>1</v>
      </c>
      <c r="AM128">
        <v>1</v>
      </c>
      <c r="AN128">
        <v>1</v>
      </c>
      <c r="AO128">
        <v>1</v>
      </c>
      <c r="AP128">
        <v>1</v>
      </c>
      <c r="AQ128">
        <v>1</v>
      </c>
      <c r="AR128">
        <v>1</v>
      </c>
      <c r="AS128">
        <v>1</v>
      </c>
      <c r="AT128">
        <v>1</v>
      </c>
      <c r="AU128">
        <v>1</v>
      </c>
      <c r="AV128">
        <f t="shared" si="1"/>
        <v>10</v>
      </c>
    </row>
    <row r="129" spans="1:48" x14ac:dyDescent="0.2">
      <c r="A129" t="s">
        <v>171</v>
      </c>
      <c r="B129">
        <v>2017</v>
      </c>
      <c r="C129" t="s">
        <v>163</v>
      </c>
      <c r="D129" t="s">
        <v>334</v>
      </c>
      <c r="E129" t="s">
        <v>164</v>
      </c>
      <c r="F129">
        <v>55.18</v>
      </c>
      <c r="G129" s="4" t="s">
        <v>242</v>
      </c>
      <c r="H129" t="s">
        <v>386</v>
      </c>
      <c r="I129" t="s">
        <v>116</v>
      </c>
      <c r="J129" t="s">
        <v>165</v>
      </c>
      <c r="K129" t="s">
        <v>236</v>
      </c>
      <c r="L129" t="s">
        <v>236</v>
      </c>
      <c r="M129">
        <v>1.5</v>
      </c>
      <c r="N129" t="s">
        <v>216</v>
      </c>
      <c r="O129" t="s">
        <v>173</v>
      </c>
      <c r="P129" t="s">
        <v>3</v>
      </c>
      <c r="Q129" t="s">
        <v>39</v>
      </c>
      <c r="R129" t="s">
        <v>49</v>
      </c>
      <c r="S129">
        <v>15</v>
      </c>
      <c r="T129">
        <v>15</v>
      </c>
      <c r="U129" t="s">
        <v>167</v>
      </c>
      <c r="V129" t="s">
        <v>131</v>
      </c>
      <c r="W129" t="s">
        <v>33</v>
      </c>
      <c r="X129" t="s">
        <v>310</v>
      </c>
      <c r="Z129"/>
      <c r="AA129" s="3"/>
      <c r="AE129" t="s">
        <v>124</v>
      </c>
      <c r="AF129">
        <v>151</v>
      </c>
      <c r="AG129" t="s">
        <v>25</v>
      </c>
      <c r="AH129">
        <v>1.6</v>
      </c>
      <c r="AI129">
        <v>0.5</v>
      </c>
      <c r="AL129">
        <v>1</v>
      </c>
      <c r="AM129">
        <v>1</v>
      </c>
      <c r="AN129">
        <v>1</v>
      </c>
      <c r="AO129">
        <v>1</v>
      </c>
      <c r="AP129">
        <v>1</v>
      </c>
      <c r="AQ129">
        <v>1</v>
      </c>
      <c r="AR129">
        <v>1</v>
      </c>
      <c r="AS129">
        <v>1</v>
      </c>
      <c r="AT129">
        <v>1</v>
      </c>
      <c r="AU129">
        <v>1</v>
      </c>
      <c r="AV129">
        <f t="shared" si="1"/>
        <v>10</v>
      </c>
    </row>
    <row r="130" spans="1:48" x14ac:dyDescent="0.2">
      <c r="A130" t="s">
        <v>171</v>
      </c>
      <c r="B130">
        <v>2017</v>
      </c>
      <c r="C130" t="s">
        <v>163</v>
      </c>
      <c r="D130" t="s">
        <v>334</v>
      </c>
      <c r="E130" t="s">
        <v>164</v>
      </c>
      <c r="F130">
        <v>55.18</v>
      </c>
      <c r="G130" s="4" t="s">
        <v>242</v>
      </c>
      <c r="H130" t="s">
        <v>386</v>
      </c>
      <c r="I130" t="s">
        <v>116</v>
      </c>
      <c r="J130" t="s">
        <v>165</v>
      </c>
      <c r="K130" t="s">
        <v>236</v>
      </c>
      <c r="L130" t="s">
        <v>236</v>
      </c>
      <c r="M130">
        <v>1.5</v>
      </c>
      <c r="N130" t="s">
        <v>216</v>
      </c>
      <c r="O130" t="s">
        <v>173</v>
      </c>
      <c r="P130" t="s">
        <v>3</v>
      </c>
      <c r="Q130" t="s">
        <v>39</v>
      </c>
      <c r="R130" t="s">
        <v>49</v>
      </c>
      <c r="S130">
        <v>24.1</v>
      </c>
      <c r="T130">
        <v>24.1</v>
      </c>
      <c r="U130" t="s">
        <v>167</v>
      </c>
      <c r="V130" t="s">
        <v>131</v>
      </c>
      <c r="W130" t="s">
        <v>33</v>
      </c>
      <c r="X130" t="s">
        <v>310</v>
      </c>
      <c r="Z130"/>
      <c r="AA130" s="3"/>
      <c r="AE130" t="s">
        <v>124</v>
      </c>
      <c r="AF130">
        <v>122</v>
      </c>
      <c r="AG130" t="s">
        <v>25</v>
      </c>
      <c r="AH130">
        <v>1.9</v>
      </c>
      <c r="AI130">
        <v>0.6</v>
      </c>
      <c r="AL130">
        <v>1</v>
      </c>
      <c r="AM130">
        <v>1</v>
      </c>
      <c r="AN130">
        <v>1</v>
      </c>
      <c r="AO130">
        <v>1</v>
      </c>
      <c r="AP130">
        <v>1</v>
      </c>
      <c r="AQ130">
        <v>1</v>
      </c>
      <c r="AR130">
        <v>1</v>
      </c>
      <c r="AS130">
        <v>1</v>
      </c>
      <c r="AT130">
        <v>1</v>
      </c>
      <c r="AU130">
        <v>1</v>
      </c>
      <c r="AV130">
        <f t="shared" ref="AV130:AV168" si="2">SUM(AL130:AU130)</f>
        <v>10</v>
      </c>
    </row>
    <row r="131" spans="1:48" x14ac:dyDescent="0.2">
      <c r="A131" t="s">
        <v>171</v>
      </c>
      <c r="B131">
        <v>2017</v>
      </c>
      <c r="C131" t="s">
        <v>163</v>
      </c>
      <c r="D131" t="s">
        <v>334</v>
      </c>
      <c r="E131" t="s">
        <v>164</v>
      </c>
      <c r="F131">
        <v>55.18</v>
      </c>
      <c r="G131" s="4" t="s">
        <v>242</v>
      </c>
      <c r="H131" t="s">
        <v>386</v>
      </c>
      <c r="I131" t="s">
        <v>116</v>
      </c>
      <c r="J131" t="s">
        <v>165</v>
      </c>
      <c r="K131" t="s">
        <v>236</v>
      </c>
      <c r="L131" t="s">
        <v>236</v>
      </c>
      <c r="M131">
        <v>1.5</v>
      </c>
      <c r="N131" t="s">
        <v>216</v>
      </c>
      <c r="O131" t="s">
        <v>174</v>
      </c>
      <c r="P131" t="s">
        <v>3</v>
      </c>
      <c r="Q131" t="s">
        <v>39</v>
      </c>
      <c r="R131" t="s">
        <v>49</v>
      </c>
      <c r="S131">
        <v>6</v>
      </c>
      <c r="T131">
        <v>6</v>
      </c>
      <c r="U131" t="s">
        <v>167</v>
      </c>
      <c r="V131" t="s">
        <v>131</v>
      </c>
      <c r="W131" t="s">
        <v>33</v>
      </c>
      <c r="X131" t="s">
        <v>310</v>
      </c>
      <c r="Z131"/>
      <c r="AA131" s="3"/>
      <c r="AE131" t="s">
        <v>124</v>
      </c>
      <c r="AF131">
        <v>164</v>
      </c>
      <c r="AG131" t="s">
        <v>25</v>
      </c>
      <c r="AH131">
        <v>0</v>
      </c>
      <c r="AI131">
        <v>0.6</v>
      </c>
      <c r="AL131">
        <v>1</v>
      </c>
      <c r="AM131">
        <v>1</v>
      </c>
      <c r="AN131">
        <v>1</v>
      </c>
      <c r="AO131">
        <v>1</v>
      </c>
      <c r="AP131">
        <v>1</v>
      </c>
      <c r="AQ131">
        <v>1</v>
      </c>
      <c r="AR131">
        <v>1</v>
      </c>
      <c r="AS131">
        <v>1</v>
      </c>
      <c r="AT131">
        <v>1</v>
      </c>
      <c r="AU131">
        <v>1</v>
      </c>
      <c r="AV131">
        <f t="shared" si="2"/>
        <v>10</v>
      </c>
    </row>
    <row r="132" spans="1:48" x14ac:dyDescent="0.2">
      <c r="A132" t="s">
        <v>171</v>
      </c>
      <c r="B132">
        <v>2017</v>
      </c>
      <c r="C132" t="s">
        <v>163</v>
      </c>
      <c r="D132" t="s">
        <v>334</v>
      </c>
      <c r="E132" t="s">
        <v>164</v>
      </c>
      <c r="F132">
        <v>55.18</v>
      </c>
      <c r="G132" s="4" t="s">
        <v>242</v>
      </c>
      <c r="H132" t="s">
        <v>386</v>
      </c>
      <c r="I132" t="s">
        <v>116</v>
      </c>
      <c r="J132" t="s">
        <v>165</v>
      </c>
      <c r="K132" t="s">
        <v>236</v>
      </c>
      <c r="L132" t="s">
        <v>236</v>
      </c>
      <c r="M132">
        <v>1.5</v>
      </c>
      <c r="N132" t="s">
        <v>216</v>
      </c>
      <c r="O132" t="s">
        <v>174</v>
      </c>
      <c r="P132" t="s">
        <v>3</v>
      </c>
      <c r="Q132" t="s">
        <v>39</v>
      </c>
      <c r="R132" t="s">
        <v>49</v>
      </c>
      <c r="S132">
        <v>11</v>
      </c>
      <c r="T132">
        <v>11</v>
      </c>
      <c r="U132" t="s">
        <v>167</v>
      </c>
      <c r="V132" t="s">
        <v>131</v>
      </c>
      <c r="W132" t="s">
        <v>33</v>
      </c>
      <c r="X132" t="s">
        <v>310</v>
      </c>
      <c r="Z132"/>
      <c r="AA132" s="3"/>
      <c r="AE132" t="s">
        <v>124</v>
      </c>
      <c r="AF132">
        <v>161</v>
      </c>
      <c r="AG132" t="s">
        <v>25</v>
      </c>
      <c r="AH132">
        <v>0.3</v>
      </c>
      <c r="AI132">
        <v>0.5</v>
      </c>
      <c r="AL132">
        <v>1</v>
      </c>
      <c r="AM132">
        <v>1</v>
      </c>
      <c r="AN132">
        <v>1</v>
      </c>
      <c r="AO132">
        <v>1</v>
      </c>
      <c r="AP132">
        <v>1</v>
      </c>
      <c r="AQ132">
        <v>1</v>
      </c>
      <c r="AR132">
        <v>1</v>
      </c>
      <c r="AS132">
        <v>1</v>
      </c>
      <c r="AT132">
        <v>1</v>
      </c>
      <c r="AU132">
        <v>1</v>
      </c>
      <c r="AV132">
        <f t="shared" si="2"/>
        <v>10</v>
      </c>
    </row>
    <row r="133" spans="1:48" x14ac:dyDescent="0.2">
      <c r="A133" t="s">
        <v>171</v>
      </c>
      <c r="B133">
        <v>2017</v>
      </c>
      <c r="C133" t="s">
        <v>163</v>
      </c>
      <c r="D133" t="s">
        <v>334</v>
      </c>
      <c r="E133" t="s">
        <v>164</v>
      </c>
      <c r="F133">
        <v>55.18</v>
      </c>
      <c r="G133" s="4" t="s">
        <v>242</v>
      </c>
      <c r="H133" t="s">
        <v>386</v>
      </c>
      <c r="I133" t="s">
        <v>116</v>
      </c>
      <c r="J133" t="s">
        <v>165</v>
      </c>
      <c r="K133" t="s">
        <v>236</v>
      </c>
      <c r="L133" t="s">
        <v>236</v>
      </c>
      <c r="M133">
        <v>1.5</v>
      </c>
      <c r="N133" t="s">
        <v>216</v>
      </c>
      <c r="O133" t="s">
        <v>174</v>
      </c>
      <c r="P133" t="s">
        <v>3</v>
      </c>
      <c r="Q133" t="s">
        <v>39</v>
      </c>
      <c r="R133" t="s">
        <v>49</v>
      </c>
      <c r="S133">
        <v>15</v>
      </c>
      <c r="T133">
        <v>15</v>
      </c>
      <c r="U133" t="s">
        <v>167</v>
      </c>
      <c r="V133" t="s">
        <v>131</v>
      </c>
      <c r="W133" t="s">
        <v>33</v>
      </c>
      <c r="X133" t="s">
        <v>310</v>
      </c>
      <c r="Z133"/>
      <c r="AA133" s="3"/>
      <c r="AE133" t="s">
        <v>124</v>
      </c>
      <c r="AF133">
        <v>151</v>
      </c>
      <c r="AG133" t="s">
        <v>25</v>
      </c>
      <c r="AH133">
        <v>1</v>
      </c>
      <c r="AI133">
        <v>0.7</v>
      </c>
      <c r="AL133">
        <v>1</v>
      </c>
      <c r="AM133">
        <v>1</v>
      </c>
      <c r="AN133">
        <v>1</v>
      </c>
      <c r="AO133">
        <v>1</v>
      </c>
      <c r="AP133">
        <v>1</v>
      </c>
      <c r="AQ133">
        <v>1</v>
      </c>
      <c r="AR133">
        <v>1</v>
      </c>
      <c r="AS133">
        <v>1</v>
      </c>
      <c r="AT133">
        <v>1</v>
      </c>
      <c r="AU133">
        <v>1</v>
      </c>
      <c r="AV133">
        <f t="shared" si="2"/>
        <v>10</v>
      </c>
    </row>
    <row r="134" spans="1:48" x14ac:dyDescent="0.2">
      <c r="A134" t="s">
        <v>171</v>
      </c>
      <c r="B134">
        <v>2017</v>
      </c>
      <c r="C134" t="s">
        <v>163</v>
      </c>
      <c r="D134" t="s">
        <v>334</v>
      </c>
      <c r="E134" t="s">
        <v>164</v>
      </c>
      <c r="F134">
        <v>55.18</v>
      </c>
      <c r="G134" s="4" t="s">
        <v>242</v>
      </c>
      <c r="H134" t="s">
        <v>386</v>
      </c>
      <c r="I134" t="s">
        <v>116</v>
      </c>
      <c r="J134" t="s">
        <v>165</v>
      </c>
      <c r="K134" t="s">
        <v>236</v>
      </c>
      <c r="L134" t="s">
        <v>236</v>
      </c>
      <c r="M134">
        <v>1.5</v>
      </c>
      <c r="N134" t="s">
        <v>216</v>
      </c>
      <c r="O134" t="s">
        <v>174</v>
      </c>
      <c r="P134" t="s">
        <v>3</v>
      </c>
      <c r="Q134" t="s">
        <v>39</v>
      </c>
      <c r="R134" t="s">
        <v>49</v>
      </c>
      <c r="S134">
        <v>24.1</v>
      </c>
      <c r="T134">
        <v>24.1</v>
      </c>
      <c r="U134" t="s">
        <v>167</v>
      </c>
      <c r="V134" t="s">
        <v>131</v>
      </c>
      <c r="W134" t="s">
        <v>33</v>
      </c>
      <c r="X134" t="s">
        <v>310</v>
      </c>
      <c r="Z134"/>
      <c r="AA134" s="3"/>
      <c r="AE134" t="s">
        <v>124</v>
      </c>
      <c r="AF134">
        <v>122</v>
      </c>
      <c r="AG134" t="s">
        <v>25</v>
      </c>
      <c r="AH134">
        <v>1.9</v>
      </c>
      <c r="AI134">
        <v>0.6</v>
      </c>
      <c r="AL134">
        <v>1</v>
      </c>
      <c r="AM134">
        <v>1</v>
      </c>
      <c r="AN134">
        <v>1</v>
      </c>
      <c r="AO134">
        <v>1</v>
      </c>
      <c r="AP134">
        <v>1</v>
      </c>
      <c r="AQ134">
        <v>1</v>
      </c>
      <c r="AR134">
        <v>1</v>
      </c>
      <c r="AS134">
        <v>1</v>
      </c>
      <c r="AT134">
        <v>1</v>
      </c>
      <c r="AU134">
        <v>1</v>
      </c>
      <c r="AV134">
        <f t="shared" si="2"/>
        <v>10</v>
      </c>
    </row>
    <row r="135" spans="1:48" x14ac:dyDescent="0.2">
      <c r="A135" t="s">
        <v>171</v>
      </c>
      <c r="B135">
        <v>2017</v>
      </c>
      <c r="C135" t="s">
        <v>163</v>
      </c>
      <c r="D135" t="s">
        <v>334</v>
      </c>
      <c r="E135" t="s">
        <v>164</v>
      </c>
      <c r="F135">
        <v>55.18</v>
      </c>
      <c r="G135" s="4" t="s">
        <v>242</v>
      </c>
      <c r="H135" t="s">
        <v>386</v>
      </c>
      <c r="I135" t="s">
        <v>116</v>
      </c>
      <c r="J135" t="s">
        <v>165</v>
      </c>
      <c r="K135" t="s">
        <v>236</v>
      </c>
      <c r="L135" t="s">
        <v>236</v>
      </c>
      <c r="M135">
        <v>1.5</v>
      </c>
      <c r="N135" t="s">
        <v>216</v>
      </c>
      <c r="O135" t="s">
        <v>174</v>
      </c>
      <c r="P135" t="s">
        <v>3</v>
      </c>
      <c r="Q135" t="s">
        <v>4</v>
      </c>
      <c r="R135" t="s">
        <v>49</v>
      </c>
      <c r="S135">
        <v>11</v>
      </c>
      <c r="T135">
        <v>11</v>
      </c>
      <c r="U135" t="s">
        <v>167</v>
      </c>
      <c r="V135" t="s">
        <v>131</v>
      </c>
      <c r="W135" t="s">
        <v>33</v>
      </c>
      <c r="X135" t="s">
        <v>310</v>
      </c>
      <c r="Z135"/>
      <c r="AA135" s="3"/>
      <c r="AE135" t="s">
        <v>124</v>
      </c>
      <c r="AF135">
        <v>161</v>
      </c>
      <c r="AG135" t="s">
        <v>25</v>
      </c>
      <c r="AH135">
        <v>0.1</v>
      </c>
      <c r="AI135">
        <v>0.4</v>
      </c>
      <c r="AL135">
        <v>1</v>
      </c>
      <c r="AM135">
        <v>1</v>
      </c>
      <c r="AN135">
        <v>1</v>
      </c>
      <c r="AO135">
        <v>1</v>
      </c>
      <c r="AP135">
        <v>1</v>
      </c>
      <c r="AQ135">
        <v>1</v>
      </c>
      <c r="AR135">
        <v>1</v>
      </c>
      <c r="AS135">
        <v>1</v>
      </c>
      <c r="AT135">
        <v>1</v>
      </c>
      <c r="AU135">
        <v>1</v>
      </c>
      <c r="AV135">
        <f t="shared" si="2"/>
        <v>10</v>
      </c>
    </row>
    <row r="136" spans="1:48" x14ac:dyDescent="0.2">
      <c r="A136" t="s">
        <v>171</v>
      </c>
      <c r="B136">
        <v>2017</v>
      </c>
      <c r="C136" t="s">
        <v>163</v>
      </c>
      <c r="D136" t="s">
        <v>334</v>
      </c>
      <c r="E136" t="s">
        <v>164</v>
      </c>
      <c r="F136">
        <v>55.18</v>
      </c>
      <c r="G136" s="4" t="s">
        <v>242</v>
      </c>
      <c r="H136" t="s">
        <v>386</v>
      </c>
      <c r="I136" t="s">
        <v>116</v>
      </c>
      <c r="J136" t="s">
        <v>165</v>
      </c>
      <c r="K136" t="s">
        <v>236</v>
      </c>
      <c r="L136" t="s">
        <v>236</v>
      </c>
      <c r="M136">
        <v>1.5</v>
      </c>
      <c r="N136" t="s">
        <v>216</v>
      </c>
      <c r="O136" t="s">
        <v>174</v>
      </c>
      <c r="P136" t="s">
        <v>3</v>
      </c>
      <c r="Q136" t="s">
        <v>4</v>
      </c>
      <c r="R136" t="s">
        <v>49</v>
      </c>
      <c r="S136">
        <v>15</v>
      </c>
      <c r="T136">
        <v>15</v>
      </c>
      <c r="U136" t="s">
        <v>167</v>
      </c>
      <c r="V136" t="s">
        <v>131</v>
      </c>
      <c r="W136" t="s">
        <v>33</v>
      </c>
      <c r="X136" t="s">
        <v>310</v>
      </c>
      <c r="Z136"/>
      <c r="AA136" s="3"/>
      <c r="AE136" t="s">
        <v>124</v>
      </c>
      <c r="AF136">
        <v>151</v>
      </c>
      <c r="AG136" t="s">
        <v>25</v>
      </c>
      <c r="AH136">
        <v>0.4</v>
      </c>
      <c r="AI136">
        <v>0.4</v>
      </c>
      <c r="AL136">
        <v>1</v>
      </c>
      <c r="AM136">
        <v>1</v>
      </c>
      <c r="AN136">
        <v>1</v>
      </c>
      <c r="AO136">
        <v>1</v>
      </c>
      <c r="AP136">
        <v>1</v>
      </c>
      <c r="AQ136">
        <v>1</v>
      </c>
      <c r="AR136">
        <v>1</v>
      </c>
      <c r="AS136">
        <v>1</v>
      </c>
      <c r="AT136">
        <v>1</v>
      </c>
      <c r="AU136">
        <v>1</v>
      </c>
      <c r="AV136">
        <f t="shared" si="2"/>
        <v>10</v>
      </c>
    </row>
    <row r="137" spans="1:48" x14ac:dyDescent="0.2">
      <c r="A137" t="s">
        <v>171</v>
      </c>
      <c r="B137">
        <v>2017</v>
      </c>
      <c r="C137" t="s">
        <v>163</v>
      </c>
      <c r="D137" t="s">
        <v>334</v>
      </c>
      <c r="E137" t="s">
        <v>164</v>
      </c>
      <c r="F137">
        <v>55.18</v>
      </c>
      <c r="G137" s="4" t="s">
        <v>242</v>
      </c>
      <c r="H137" t="s">
        <v>386</v>
      </c>
      <c r="I137" t="s">
        <v>116</v>
      </c>
      <c r="J137" t="s">
        <v>165</v>
      </c>
      <c r="K137" t="s">
        <v>236</v>
      </c>
      <c r="L137" t="s">
        <v>236</v>
      </c>
      <c r="M137">
        <v>1.5</v>
      </c>
      <c r="N137" t="s">
        <v>216</v>
      </c>
      <c r="O137" t="s">
        <v>174</v>
      </c>
      <c r="P137" t="s">
        <v>3</v>
      </c>
      <c r="Q137" t="s">
        <v>4</v>
      </c>
      <c r="R137" t="s">
        <v>49</v>
      </c>
      <c r="S137">
        <v>24.1</v>
      </c>
      <c r="T137">
        <v>24.1</v>
      </c>
      <c r="U137" t="s">
        <v>167</v>
      </c>
      <c r="V137" t="s">
        <v>131</v>
      </c>
      <c r="W137" t="s">
        <v>33</v>
      </c>
      <c r="X137" t="s">
        <v>310</v>
      </c>
      <c r="Z137"/>
      <c r="AA137" s="3"/>
      <c r="AE137" t="s">
        <v>124</v>
      </c>
      <c r="AF137">
        <v>122</v>
      </c>
      <c r="AG137" t="s">
        <v>25</v>
      </c>
      <c r="AH137">
        <v>1.3</v>
      </c>
      <c r="AI137">
        <v>0.5</v>
      </c>
      <c r="AL137">
        <v>1</v>
      </c>
      <c r="AM137">
        <v>1</v>
      </c>
      <c r="AN137">
        <v>1</v>
      </c>
      <c r="AO137">
        <v>1</v>
      </c>
      <c r="AP137">
        <v>1</v>
      </c>
      <c r="AQ137">
        <v>1</v>
      </c>
      <c r="AR137">
        <v>1</v>
      </c>
      <c r="AS137">
        <v>1</v>
      </c>
      <c r="AT137">
        <v>1</v>
      </c>
      <c r="AU137">
        <v>1</v>
      </c>
      <c r="AV137">
        <f t="shared" si="2"/>
        <v>10</v>
      </c>
    </row>
    <row r="138" spans="1:48" x14ac:dyDescent="0.2">
      <c r="A138" t="s">
        <v>171</v>
      </c>
      <c r="B138">
        <v>2017</v>
      </c>
      <c r="C138" t="s">
        <v>163</v>
      </c>
      <c r="D138" t="s">
        <v>334</v>
      </c>
      <c r="E138" t="s">
        <v>164</v>
      </c>
      <c r="F138">
        <v>55.18</v>
      </c>
      <c r="G138" s="4" t="s">
        <v>242</v>
      </c>
      <c r="H138" t="s">
        <v>386</v>
      </c>
      <c r="I138" t="s">
        <v>116</v>
      </c>
      <c r="J138" t="s">
        <v>165</v>
      </c>
      <c r="K138" t="s">
        <v>236</v>
      </c>
      <c r="L138" t="s">
        <v>236</v>
      </c>
      <c r="M138">
        <v>1.5</v>
      </c>
      <c r="N138" t="s">
        <v>216</v>
      </c>
      <c r="O138" t="s">
        <v>175</v>
      </c>
      <c r="P138" t="s">
        <v>3</v>
      </c>
      <c r="Q138" t="s">
        <v>39</v>
      </c>
      <c r="R138" t="s">
        <v>49</v>
      </c>
      <c r="S138">
        <v>6</v>
      </c>
      <c r="T138">
        <v>6</v>
      </c>
      <c r="U138" t="s">
        <v>167</v>
      </c>
      <c r="V138" t="s">
        <v>131</v>
      </c>
      <c r="W138" t="s">
        <v>33</v>
      </c>
      <c r="X138" t="s">
        <v>310</v>
      </c>
      <c r="Z138"/>
      <c r="AA138" s="3"/>
      <c r="AE138" t="s">
        <v>124</v>
      </c>
      <c r="AF138">
        <v>164</v>
      </c>
      <c r="AG138" t="s">
        <v>25</v>
      </c>
      <c r="AH138">
        <v>0.5</v>
      </c>
      <c r="AI138">
        <v>0.6</v>
      </c>
      <c r="AL138">
        <v>1</v>
      </c>
      <c r="AM138">
        <v>1</v>
      </c>
      <c r="AN138">
        <v>1</v>
      </c>
      <c r="AO138">
        <v>1</v>
      </c>
      <c r="AP138">
        <v>1</v>
      </c>
      <c r="AQ138">
        <v>1</v>
      </c>
      <c r="AR138">
        <v>1</v>
      </c>
      <c r="AS138">
        <v>1</v>
      </c>
      <c r="AT138">
        <v>1</v>
      </c>
      <c r="AU138">
        <v>1</v>
      </c>
      <c r="AV138">
        <f t="shared" si="2"/>
        <v>10</v>
      </c>
    </row>
    <row r="139" spans="1:48" x14ac:dyDescent="0.2">
      <c r="A139" t="s">
        <v>171</v>
      </c>
      <c r="B139">
        <v>2017</v>
      </c>
      <c r="C139" t="s">
        <v>163</v>
      </c>
      <c r="D139" t="s">
        <v>334</v>
      </c>
      <c r="E139" t="s">
        <v>164</v>
      </c>
      <c r="F139">
        <v>55.18</v>
      </c>
      <c r="G139" s="4" t="s">
        <v>242</v>
      </c>
      <c r="H139" t="s">
        <v>386</v>
      </c>
      <c r="I139" t="s">
        <v>116</v>
      </c>
      <c r="J139" t="s">
        <v>165</v>
      </c>
      <c r="K139" t="s">
        <v>236</v>
      </c>
      <c r="L139" t="s">
        <v>236</v>
      </c>
      <c r="M139">
        <v>1.5</v>
      </c>
      <c r="N139" t="s">
        <v>216</v>
      </c>
      <c r="O139" t="s">
        <v>175</v>
      </c>
      <c r="P139" t="s">
        <v>3</v>
      </c>
      <c r="Q139" t="s">
        <v>39</v>
      </c>
      <c r="R139" t="s">
        <v>49</v>
      </c>
      <c r="S139">
        <v>11</v>
      </c>
      <c r="T139">
        <v>11</v>
      </c>
      <c r="U139" t="s">
        <v>167</v>
      </c>
      <c r="V139" t="s">
        <v>131</v>
      </c>
      <c r="W139" t="s">
        <v>33</v>
      </c>
      <c r="X139" t="s">
        <v>310</v>
      </c>
      <c r="Z139"/>
      <c r="AA139" s="3"/>
      <c r="AE139" t="s">
        <v>124</v>
      </c>
      <c r="AF139">
        <v>161</v>
      </c>
      <c r="AG139" t="s">
        <v>25</v>
      </c>
      <c r="AH139">
        <v>1.3</v>
      </c>
      <c r="AI139">
        <v>0.6</v>
      </c>
      <c r="AL139">
        <v>1</v>
      </c>
      <c r="AM139">
        <v>1</v>
      </c>
      <c r="AN139">
        <v>1</v>
      </c>
      <c r="AO139">
        <v>1</v>
      </c>
      <c r="AP139">
        <v>1</v>
      </c>
      <c r="AQ139">
        <v>1</v>
      </c>
      <c r="AR139">
        <v>1</v>
      </c>
      <c r="AS139">
        <v>1</v>
      </c>
      <c r="AT139">
        <v>1</v>
      </c>
      <c r="AU139">
        <v>1</v>
      </c>
      <c r="AV139">
        <f t="shared" si="2"/>
        <v>10</v>
      </c>
    </row>
    <row r="140" spans="1:48" x14ac:dyDescent="0.2">
      <c r="A140" t="s">
        <v>171</v>
      </c>
      <c r="B140">
        <v>2017</v>
      </c>
      <c r="C140" t="s">
        <v>163</v>
      </c>
      <c r="D140" t="s">
        <v>334</v>
      </c>
      <c r="E140" t="s">
        <v>164</v>
      </c>
      <c r="F140">
        <v>55.18</v>
      </c>
      <c r="G140" s="4" t="s">
        <v>242</v>
      </c>
      <c r="H140" t="s">
        <v>386</v>
      </c>
      <c r="I140" t="s">
        <v>116</v>
      </c>
      <c r="J140" t="s">
        <v>165</v>
      </c>
      <c r="K140" t="s">
        <v>236</v>
      </c>
      <c r="L140" t="s">
        <v>236</v>
      </c>
      <c r="M140">
        <v>1.5</v>
      </c>
      <c r="N140" t="s">
        <v>216</v>
      </c>
      <c r="O140" t="s">
        <v>175</v>
      </c>
      <c r="P140" t="s">
        <v>3</v>
      </c>
      <c r="Q140" t="s">
        <v>39</v>
      </c>
      <c r="R140" t="s">
        <v>49</v>
      </c>
      <c r="S140">
        <v>15</v>
      </c>
      <c r="T140">
        <v>15</v>
      </c>
      <c r="U140" t="s">
        <v>167</v>
      </c>
      <c r="V140" t="s">
        <v>131</v>
      </c>
      <c r="W140" t="s">
        <v>33</v>
      </c>
      <c r="X140" t="s">
        <v>310</v>
      </c>
      <c r="Z140"/>
      <c r="AA140" s="3"/>
      <c r="AE140" t="s">
        <v>124</v>
      </c>
      <c r="AF140">
        <v>151</v>
      </c>
      <c r="AG140" t="s">
        <v>25</v>
      </c>
      <c r="AH140">
        <v>0.5</v>
      </c>
      <c r="AI140">
        <v>0.6</v>
      </c>
      <c r="AL140">
        <v>1</v>
      </c>
      <c r="AM140">
        <v>1</v>
      </c>
      <c r="AN140">
        <v>1</v>
      </c>
      <c r="AO140">
        <v>1</v>
      </c>
      <c r="AP140">
        <v>1</v>
      </c>
      <c r="AQ140">
        <v>1</v>
      </c>
      <c r="AR140">
        <v>1</v>
      </c>
      <c r="AS140">
        <v>1</v>
      </c>
      <c r="AT140">
        <v>1</v>
      </c>
      <c r="AU140">
        <v>1</v>
      </c>
      <c r="AV140">
        <f t="shared" si="2"/>
        <v>10</v>
      </c>
    </row>
    <row r="141" spans="1:48" x14ac:dyDescent="0.2">
      <c r="A141" t="s">
        <v>171</v>
      </c>
      <c r="B141">
        <v>2017</v>
      </c>
      <c r="C141" t="s">
        <v>163</v>
      </c>
      <c r="D141" t="s">
        <v>334</v>
      </c>
      <c r="E141" t="s">
        <v>164</v>
      </c>
      <c r="F141">
        <v>55.18</v>
      </c>
      <c r="G141" s="4" t="s">
        <v>242</v>
      </c>
      <c r="H141" t="s">
        <v>386</v>
      </c>
      <c r="I141" t="s">
        <v>116</v>
      </c>
      <c r="J141" t="s">
        <v>165</v>
      </c>
      <c r="K141" t="s">
        <v>236</v>
      </c>
      <c r="L141" t="s">
        <v>236</v>
      </c>
      <c r="M141">
        <v>1.5</v>
      </c>
      <c r="N141" t="s">
        <v>216</v>
      </c>
      <c r="O141" t="s">
        <v>175</v>
      </c>
      <c r="P141" t="s">
        <v>3</v>
      </c>
      <c r="Q141" t="s">
        <v>39</v>
      </c>
      <c r="R141" t="s">
        <v>49</v>
      </c>
      <c r="S141">
        <v>24.1</v>
      </c>
      <c r="T141">
        <v>24.1</v>
      </c>
      <c r="U141" t="s">
        <v>167</v>
      </c>
      <c r="V141" t="s">
        <v>131</v>
      </c>
      <c r="W141" t="s">
        <v>33</v>
      </c>
      <c r="X141" t="s">
        <v>310</v>
      </c>
      <c r="Z141"/>
      <c r="AA141" s="3"/>
      <c r="AE141" t="s">
        <v>124</v>
      </c>
      <c r="AF141">
        <v>122</v>
      </c>
      <c r="AG141" t="s">
        <v>25</v>
      </c>
      <c r="AH141">
        <v>2.1</v>
      </c>
      <c r="AI141">
        <v>0.7</v>
      </c>
      <c r="AL141">
        <v>1</v>
      </c>
      <c r="AM141">
        <v>1</v>
      </c>
      <c r="AN141">
        <v>1</v>
      </c>
      <c r="AO141">
        <v>1</v>
      </c>
      <c r="AP141">
        <v>1</v>
      </c>
      <c r="AQ141">
        <v>1</v>
      </c>
      <c r="AR141">
        <v>1</v>
      </c>
      <c r="AS141">
        <v>1</v>
      </c>
      <c r="AT141">
        <v>1</v>
      </c>
      <c r="AU141">
        <v>1</v>
      </c>
      <c r="AV141">
        <f t="shared" si="2"/>
        <v>10</v>
      </c>
    </row>
    <row r="142" spans="1:48" x14ac:dyDescent="0.2">
      <c r="A142" t="s">
        <v>171</v>
      </c>
      <c r="B142">
        <v>2017</v>
      </c>
      <c r="C142" t="s">
        <v>163</v>
      </c>
      <c r="D142" t="s">
        <v>334</v>
      </c>
      <c r="E142" t="s">
        <v>164</v>
      </c>
      <c r="F142">
        <v>55.18</v>
      </c>
      <c r="G142" s="4" t="s">
        <v>242</v>
      </c>
      <c r="H142" t="s">
        <v>386</v>
      </c>
      <c r="I142" t="s">
        <v>116</v>
      </c>
      <c r="J142" t="s">
        <v>165</v>
      </c>
      <c r="K142" t="s">
        <v>236</v>
      </c>
      <c r="L142" t="s">
        <v>236</v>
      </c>
      <c r="M142">
        <v>1.5</v>
      </c>
      <c r="N142" t="s">
        <v>216</v>
      </c>
      <c r="O142" t="s">
        <v>175</v>
      </c>
      <c r="P142" t="s">
        <v>3</v>
      </c>
      <c r="Q142" t="s">
        <v>4</v>
      </c>
      <c r="R142" t="s">
        <v>49</v>
      </c>
      <c r="S142">
        <v>11</v>
      </c>
      <c r="T142">
        <v>11</v>
      </c>
      <c r="U142" t="s">
        <v>167</v>
      </c>
      <c r="V142" t="s">
        <v>131</v>
      </c>
      <c r="W142" t="s">
        <v>33</v>
      </c>
      <c r="X142" t="s">
        <v>310</v>
      </c>
      <c r="Z142"/>
      <c r="AA142" s="3"/>
      <c r="AE142" t="s">
        <v>124</v>
      </c>
      <c r="AF142">
        <v>161</v>
      </c>
      <c r="AG142" t="s">
        <v>25</v>
      </c>
      <c r="AH142">
        <v>0.8</v>
      </c>
      <c r="AI142">
        <v>0.5</v>
      </c>
      <c r="AL142">
        <v>1</v>
      </c>
      <c r="AM142">
        <v>1</v>
      </c>
      <c r="AN142">
        <v>1</v>
      </c>
      <c r="AO142">
        <v>1</v>
      </c>
      <c r="AP142">
        <v>1</v>
      </c>
      <c r="AQ142">
        <v>1</v>
      </c>
      <c r="AR142">
        <v>1</v>
      </c>
      <c r="AS142">
        <v>1</v>
      </c>
      <c r="AT142">
        <v>1</v>
      </c>
      <c r="AU142">
        <v>1</v>
      </c>
      <c r="AV142">
        <f t="shared" si="2"/>
        <v>10</v>
      </c>
    </row>
    <row r="143" spans="1:48" x14ac:dyDescent="0.2">
      <c r="A143" t="s">
        <v>171</v>
      </c>
      <c r="B143">
        <v>2017</v>
      </c>
      <c r="C143" t="s">
        <v>163</v>
      </c>
      <c r="D143" t="s">
        <v>334</v>
      </c>
      <c r="E143" t="s">
        <v>164</v>
      </c>
      <c r="F143">
        <v>55.18</v>
      </c>
      <c r="G143" s="4" t="s">
        <v>242</v>
      </c>
      <c r="H143" t="s">
        <v>386</v>
      </c>
      <c r="I143" t="s">
        <v>116</v>
      </c>
      <c r="J143" t="s">
        <v>165</v>
      </c>
      <c r="K143" t="s">
        <v>236</v>
      </c>
      <c r="L143" t="s">
        <v>236</v>
      </c>
      <c r="M143">
        <v>1.5</v>
      </c>
      <c r="N143" t="s">
        <v>216</v>
      </c>
      <c r="O143" t="s">
        <v>175</v>
      </c>
      <c r="P143" t="s">
        <v>3</v>
      </c>
      <c r="Q143" t="s">
        <v>4</v>
      </c>
      <c r="R143" t="s">
        <v>49</v>
      </c>
      <c r="S143">
        <v>15</v>
      </c>
      <c r="T143">
        <v>15</v>
      </c>
      <c r="U143" t="s">
        <v>167</v>
      </c>
      <c r="V143" t="s">
        <v>131</v>
      </c>
      <c r="W143" t="s">
        <v>33</v>
      </c>
      <c r="X143" t="s">
        <v>310</v>
      </c>
      <c r="Z143"/>
      <c r="AA143" s="3"/>
      <c r="AE143" t="s">
        <v>124</v>
      </c>
      <c r="AF143">
        <v>151</v>
      </c>
      <c r="AG143" t="s">
        <v>25</v>
      </c>
      <c r="AH143">
        <v>0.1</v>
      </c>
      <c r="AI143">
        <v>0.5</v>
      </c>
      <c r="AL143">
        <v>1</v>
      </c>
      <c r="AM143">
        <v>1</v>
      </c>
      <c r="AN143">
        <v>1</v>
      </c>
      <c r="AO143">
        <v>1</v>
      </c>
      <c r="AP143">
        <v>1</v>
      </c>
      <c r="AQ143">
        <v>1</v>
      </c>
      <c r="AR143">
        <v>1</v>
      </c>
      <c r="AS143">
        <v>1</v>
      </c>
      <c r="AT143">
        <v>1</v>
      </c>
      <c r="AU143">
        <v>1</v>
      </c>
      <c r="AV143">
        <f t="shared" si="2"/>
        <v>10</v>
      </c>
    </row>
    <row r="144" spans="1:48" x14ac:dyDescent="0.2">
      <c r="A144" t="s">
        <v>171</v>
      </c>
      <c r="B144">
        <v>2017</v>
      </c>
      <c r="C144" t="s">
        <v>163</v>
      </c>
      <c r="D144" t="s">
        <v>334</v>
      </c>
      <c r="E144" t="s">
        <v>164</v>
      </c>
      <c r="F144">
        <v>55.18</v>
      </c>
      <c r="G144" s="4" t="s">
        <v>242</v>
      </c>
      <c r="H144" t="s">
        <v>386</v>
      </c>
      <c r="I144" t="s">
        <v>116</v>
      </c>
      <c r="J144" t="s">
        <v>165</v>
      </c>
      <c r="K144" t="s">
        <v>236</v>
      </c>
      <c r="L144" t="s">
        <v>236</v>
      </c>
      <c r="M144">
        <v>1.5</v>
      </c>
      <c r="N144" t="s">
        <v>216</v>
      </c>
      <c r="O144" t="s">
        <v>175</v>
      </c>
      <c r="P144" t="s">
        <v>3</v>
      </c>
      <c r="Q144" t="s">
        <v>4</v>
      </c>
      <c r="R144" t="s">
        <v>49</v>
      </c>
      <c r="S144">
        <v>24.1</v>
      </c>
      <c r="T144">
        <v>24.1</v>
      </c>
      <c r="U144" t="s">
        <v>167</v>
      </c>
      <c r="V144" t="s">
        <v>131</v>
      </c>
      <c r="W144" t="s">
        <v>33</v>
      </c>
      <c r="X144" t="s">
        <v>310</v>
      </c>
      <c r="Z144"/>
      <c r="AA144" s="3"/>
      <c r="AE144" t="s">
        <v>124</v>
      </c>
      <c r="AF144">
        <v>122</v>
      </c>
      <c r="AG144" t="s">
        <v>25</v>
      </c>
      <c r="AH144">
        <v>-0.4</v>
      </c>
      <c r="AI144">
        <v>0.5</v>
      </c>
      <c r="AL144">
        <v>1</v>
      </c>
      <c r="AM144">
        <v>1</v>
      </c>
      <c r="AN144">
        <v>1</v>
      </c>
      <c r="AO144">
        <v>1</v>
      </c>
      <c r="AP144">
        <v>1</v>
      </c>
      <c r="AQ144">
        <v>1</v>
      </c>
      <c r="AR144">
        <v>1</v>
      </c>
      <c r="AS144">
        <v>1</v>
      </c>
      <c r="AT144">
        <v>1</v>
      </c>
      <c r="AU144">
        <v>1</v>
      </c>
      <c r="AV144">
        <f t="shared" si="2"/>
        <v>10</v>
      </c>
    </row>
    <row r="145" spans="1:49" x14ac:dyDescent="0.2">
      <c r="A145" t="s">
        <v>177</v>
      </c>
      <c r="B145">
        <v>2015</v>
      </c>
      <c r="C145" t="s">
        <v>238</v>
      </c>
      <c r="D145" t="s">
        <v>335</v>
      </c>
      <c r="E145" t="s">
        <v>108</v>
      </c>
      <c r="F145">
        <v>58.62</v>
      </c>
      <c r="G145" s="4" t="s">
        <v>242</v>
      </c>
      <c r="H145" t="s">
        <v>20</v>
      </c>
      <c r="I145" t="s">
        <v>30</v>
      </c>
      <c r="J145" t="s">
        <v>4</v>
      </c>
      <c r="K145" t="s">
        <v>5</v>
      </c>
      <c r="L145">
        <v>31.7</v>
      </c>
      <c r="M145">
        <v>31.7</v>
      </c>
      <c r="N145" t="s">
        <v>215</v>
      </c>
      <c r="O145" t="s">
        <v>178</v>
      </c>
      <c r="P145" t="s">
        <v>30</v>
      </c>
      <c r="Q145" t="s">
        <v>4</v>
      </c>
      <c r="R145" t="s">
        <v>179</v>
      </c>
      <c r="S145">
        <v>31.7</v>
      </c>
      <c r="T145">
        <v>31.7</v>
      </c>
      <c r="U145" t="s">
        <v>176</v>
      </c>
      <c r="V145" t="s">
        <v>33</v>
      </c>
      <c r="W145" t="s">
        <v>33</v>
      </c>
      <c r="X145" t="s">
        <v>310</v>
      </c>
      <c r="Z145"/>
      <c r="AA145" s="3"/>
      <c r="AE145" t="s">
        <v>34</v>
      </c>
      <c r="AF145">
        <v>98</v>
      </c>
      <c r="AG145" t="s">
        <v>180</v>
      </c>
      <c r="AH145">
        <v>7.3</v>
      </c>
      <c r="AI145">
        <v>0.98361023000000003</v>
      </c>
      <c r="AJ145">
        <v>1.06</v>
      </c>
      <c r="AK145">
        <v>50.1</v>
      </c>
      <c r="AL145">
        <v>0</v>
      </c>
      <c r="AM145">
        <v>1</v>
      </c>
      <c r="AN145">
        <v>0</v>
      </c>
      <c r="AO145">
        <v>0</v>
      </c>
      <c r="AP145">
        <v>0.5</v>
      </c>
      <c r="AQ145">
        <v>0.5</v>
      </c>
      <c r="AR145">
        <v>1</v>
      </c>
      <c r="AS145">
        <v>0</v>
      </c>
      <c r="AT145">
        <v>0</v>
      </c>
      <c r="AU145">
        <v>0</v>
      </c>
      <c r="AV145">
        <f t="shared" si="2"/>
        <v>3</v>
      </c>
    </row>
    <row r="146" spans="1:49" x14ac:dyDescent="0.2">
      <c r="A146" t="s">
        <v>181</v>
      </c>
      <c r="B146">
        <v>2013</v>
      </c>
      <c r="C146" s="10" t="s">
        <v>240</v>
      </c>
      <c r="D146" s="10" t="s">
        <v>336</v>
      </c>
      <c r="E146" t="s">
        <v>182</v>
      </c>
      <c r="F146">
        <v>63.5</v>
      </c>
      <c r="G146" s="4" t="s">
        <v>242</v>
      </c>
      <c r="H146" t="s">
        <v>98</v>
      </c>
      <c r="I146" t="s">
        <v>30</v>
      </c>
      <c r="J146" t="s">
        <v>4</v>
      </c>
      <c r="K146" t="s">
        <v>183</v>
      </c>
      <c r="L146">
        <v>28.2</v>
      </c>
      <c r="M146">
        <v>28.2</v>
      </c>
      <c r="N146" t="s">
        <v>215</v>
      </c>
      <c r="O146" t="s">
        <v>184</v>
      </c>
      <c r="P146" t="s">
        <v>30</v>
      </c>
      <c r="Q146" t="s">
        <v>4</v>
      </c>
      <c r="R146" t="s">
        <v>185</v>
      </c>
      <c r="S146">
        <v>28.2</v>
      </c>
      <c r="T146">
        <v>28.2</v>
      </c>
      <c r="U146" t="s">
        <v>186</v>
      </c>
      <c r="V146" t="s">
        <v>33</v>
      </c>
      <c r="W146" t="s">
        <v>187</v>
      </c>
      <c r="X146" t="s">
        <v>309</v>
      </c>
      <c r="Y146" s="1">
        <v>2780</v>
      </c>
      <c r="Z146" t="s">
        <v>188</v>
      </c>
      <c r="AA146" s="3">
        <v>7.0710679999999998E-2</v>
      </c>
      <c r="AB146">
        <v>1.8878039999999999E-2</v>
      </c>
      <c r="AE146" t="s">
        <v>309</v>
      </c>
      <c r="AF146">
        <v>616</v>
      </c>
      <c r="AG146" t="s">
        <v>25</v>
      </c>
      <c r="AH146">
        <v>3.1622780000000003E-2</v>
      </c>
      <c r="AI146">
        <v>4.0249220000000002E-2</v>
      </c>
      <c r="AL146">
        <v>1</v>
      </c>
      <c r="AM146">
        <v>1</v>
      </c>
      <c r="AN146">
        <v>1</v>
      </c>
      <c r="AO146">
        <v>0</v>
      </c>
      <c r="AP146">
        <v>0.5</v>
      </c>
      <c r="AQ146">
        <v>0.5</v>
      </c>
      <c r="AR146">
        <v>1</v>
      </c>
      <c r="AS146">
        <v>0</v>
      </c>
      <c r="AT146">
        <v>0</v>
      </c>
      <c r="AU146">
        <v>0</v>
      </c>
      <c r="AV146">
        <f t="shared" si="2"/>
        <v>5</v>
      </c>
    </row>
    <row r="147" spans="1:49" x14ac:dyDescent="0.2">
      <c r="A147" t="s">
        <v>181</v>
      </c>
      <c r="B147">
        <v>2013</v>
      </c>
      <c r="C147" s="10" t="s">
        <v>240</v>
      </c>
      <c r="D147" s="10" t="s">
        <v>336</v>
      </c>
      <c r="E147" t="s">
        <v>182</v>
      </c>
      <c r="F147">
        <v>63.5</v>
      </c>
      <c r="G147" s="4" t="s">
        <v>242</v>
      </c>
      <c r="H147" t="s">
        <v>98</v>
      </c>
      <c r="I147" t="s">
        <v>30</v>
      </c>
      <c r="J147" t="s">
        <v>4</v>
      </c>
      <c r="K147" t="s">
        <v>183</v>
      </c>
      <c r="L147">
        <v>28.2</v>
      </c>
      <c r="M147">
        <v>28.2</v>
      </c>
      <c r="N147" t="s">
        <v>215</v>
      </c>
      <c r="O147" t="s">
        <v>189</v>
      </c>
      <c r="P147" t="s">
        <v>30</v>
      </c>
      <c r="Q147" t="s">
        <v>4</v>
      </c>
      <c r="R147" t="s">
        <v>185</v>
      </c>
      <c r="S147">
        <v>28.2</v>
      </c>
      <c r="T147">
        <v>28.2</v>
      </c>
      <c r="U147" t="s">
        <v>186</v>
      </c>
      <c r="V147" t="s">
        <v>33</v>
      </c>
      <c r="W147" t="s">
        <v>187</v>
      </c>
      <c r="X147" t="s">
        <v>309</v>
      </c>
      <c r="Y147" s="1">
        <v>2780</v>
      </c>
      <c r="Z147" t="s">
        <v>188</v>
      </c>
      <c r="AA147">
        <v>5.4772260000000003E-2</v>
      </c>
      <c r="AB147" s="10">
        <v>1.8915990000000001E-2</v>
      </c>
      <c r="AE147" t="s">
        <v>309</v>
      </c>
      <c r="AF147">
        <v>616</v>
      </c>
      <c r="AG147" t="s">
        <v>25</v>
      </c>
      <c r="AH147">
        <v>4.4721360000000002E-2</v>
      </c>
      <c r="AI147" s="10">
        <v>4.0275999999999999E-2</v>
      </c>
      <c r="AL147">
        <v>1</v>
      </c>
      <c r="AM147">
        <v>1</v>
      </c>
      <c r="AN147">
        <v>1</v>
      </c>
      <c r="AO147">
        <v>0</v>
      </c>
      <c r="AP147">
        <v>0.5</v>
      </c>
      <c r="AQ147">
        <v>0.5</v>
      </c>
      <c r="AR147">
        <v>1</v>
      </c>
      <c r="AS147">
        <v>0</v>
      </c>
      <c r="AT147">
        <v>0</v>
      </c>
      <c r="AU147">
        <v>0</v>
      </c>
      <c r="AV147">
        <f t="shared" si="2"/>
        <v>5</v>
      </c>
    </row>
    <row r="148" spans="1:49" x14ac:dyDescent="0.2">
      <c r="A148" t="s">
        <v>181</v>
      </c>
      <c r="B148">
        <v>2013</v>
      </c>
      <c r="C148" s="10" t="s">
        <v>240</v>
      </c>
      <c r="D148" s="10" t="s">
        <v>336</v>
      </c>
      <c r="E148" t="s">
        <v>182</v>
      </c>
      <c r="F148">
        <v>63.5</v>
      </c>
      <c r="G148" s="4" t="s">
        <v>242</v>
      </c>
      <c r="H148" t="s">
        <v>98</v>
      </c>
      <c r="I148" t="s">
        <v>30</v>
      </c>
      <c r="J148" t="s">
        <v>4</v>
      </c>
      <c r="K148" t="s">
        <v>183</v>
      </c>
      <c r="L148">
        <v>28.2</v>
      </c>
      <c r="M148">
        <v>28.2</v>
      </c>
      <c r="N148" t="s">
        <v>215</v>
      </c>
      <c r="O148" t="s">
        <v>190</v>
      </c>
      <c r="P148" t="s">
        <v>30</v>
      </c>
      <c r="Q148" t="s">
        <v>4</v>
      </c>
      <c r="R148" t="s">
        <v>185</v>
      </c>
      <c r="S148">
        <v>28.2</v>
      </c>
      <c r="T148">
        <v>28.2</v>
      </c>
      <c r="U148" t="s">
        <v>186</v>
      </c>
      <c r="V148" t="s">
        <v>33</v>
      </c>
      <c r="W148" t="s">
        <v>187</v>
      </c>
      <c r="X148" t="s">
        <v>309</v>
      </c>
      <c r="Y148" s="1">
        <v>2780</v>
      </c>
      <c r="Z148" t="s">
        <v>188</v>
      </c>
      <c r="AA148" s="19">
        <v>8.3666000000000004E-2</v>
      </c>
      <c r="AB148">
        <v>1.8840099999999999E-2</v>
      </c>
      <c r="AE148" t="s">
        <v>309</v>
      </c>
      <c r="AF148">
        <v>616</v>
      </c>
      <c r="AG148" t="s">
        <v>25</v>
      </c>
      <c r="AH148">
        <v>3.1622780000000003E-2</v>
      </c>
      <c r="AI148">
        <v>4.0249E-2</v>
      </c>
      <c r="AL148">
        <v>1</v>
      </c>
      <c r="AM148">
        <v>1</v>
      </c>
      <c r="AN148">
        <v>1</v>
      </c>
      <c r="AO148">
        <v>0</v>
      </c>
      <c r="AP148">
        <v>0.5</v>
      </c>
      <c r="AQ148">
        <v>0.5</v>
      </c>
      <c r="AR148">
        <v>1</v>
      </c>
      <c r="AS148">
        <v>0</v>
      </c>
      <c r="AT148">
        <v>0</v>
      </c>
      <c r="AU148">
        <v>0</v>
      </c>
      <c r="AV148">
        <f t="shared" si="2"/>
        <v>5</v>
      </c>
    </row>
    <row r="149" spans="1:49" x14ac:dyDescent="0.2">
      <c r="A149" t="s">
        <v>181</v>
      </c>
      <c r="B149">
        <v>2013</v>
      </c>
      <c r="C149" s="10" t="s">
        <v>240</v>
      </c>
      <c r="D149" s="10" t="s">
        <v>336</v>
      </c>
      <c r="E149" t="s">
        <v>182</v>
      </c>
      <c r="F149">
        <v>63.5</v>
      </c>
      <c r="G149" s="4" t="s">
        <v>242</v>
      </c>
      <c r="H149" t="s">
        <v>98</v>
      </c>
      <c r="I149" t="s">
        <v>30</v>
      </c>
      <c r="J149" t="s">
        <v>4</v>
      </c>
      <c r="K149" t="s">
        <v>183</v>
      </c>
      <c r="L149">
        <v>28.2</v>
      </c>
      <c r="M149">
        <v>28.2</v>
      </c>
      <c r="N149" t="s">
        <v>215</v>
      </c>
      <c r="O149" t="s">
        <v>191</v>
      </c>
      <c r="P149" t="s">
        <v>30</v>
      </c>
      <c r="Q149" t="s">
        <v>4</v>
      </c>
      <c r="R149" t="s">
        <v>185</v>
      </c>
      <c r="S149">
        <v>28.2</v>
      </c>
      <c r="T149">
        <v>28.2</v>
      </c>
      <c r="U149" t="s">
        <v>186</v>
      </c>
      <c r="V149" t="s">
        <v>33</v>
      </c>
      <c r="W149" t="s">
        <v>187</v>
      </c>
      <c r="X149" t="s">
        <v>309</v>
      </c>
      <c r="Y149" s="1">
        <v>2780</v>
      </c>
      <c r="Z149" t="s">
        <v>188</v>
      </c>
      <c r="AA149" s="20">
        <v>6.3245549999999998E-2</v>
      </c>
      <c r="AB149">
        <v>1.8973670000000002E-2</v>
      </c>
      <c r="AE149" t="s">
        <v>309</v>
      </c>
      <c r="AF149">
        <v>616</v>
      </c>
      <c r="AG149" t="s">
        <v>25</v>
      </c>
      <c r="AH149">
        <v>3.1622780000000003E-2</v>
      </c>
      <c r="AI149">
        <v>4.0249220000000002E-2</v>
      </c>
      <c r="AL149">
        <v>1</v>
      </c>
      <c r="AM149">
        <v>1</v>
      </c>
      <c r="AN149">
        <v>1</v>
      </c>
      <c r="AO149">
        <v>0</v>
      </c>
      <c r="AP149">
        <v>0.5</v>
      </c>
      <c r="AQ149">
        <v>0.5</v>
      </c>
      <c r="AR149">
        <v>1</v>
      </c>
      <c r="AS149">
        <v>0</v>
      </c>
      <c r="AT149">
        <v>0</v>
      </c>
      <c r="AU149">
        <v>0</v>
      </c>
      <c r="AV149">
        <f t="shared" si="2"/>
        <v>5</v>
      </c>
    </row>
    <row r="150" spans="1:49" x14ac:dyDescent="0.2">
      <c r="A150" t="s">
        <v>181</v>
      </c>
      <c r="B150">
        <v>2013</v>
      </c>
      <c r="C150" s="10" t="s">
        <v>240</v>
      </c>
      <c r="D150" s="10" t="s">
        <v>336</v>
      </c>
      <c r="E150" t="s">
        <v>182</v>
      </c>
      <c r="F150">
        <v>63.5</v>
      </c>
      <c r="G150" s="4" t="s">
        <v>242</v>
      </c>
      <c r="H150" t="s">
        <v>98</v>
      </c>
      <c r="I150" t="s">
        <v>30</v>
      </c>
      <c r="J150" t="s">
        <v>4</v>
      </c>
      <c r="K150" t="s">
        <v>183</v>
      </c>
      <c r="L150">
        <v>28.2</v>
      </c>
      <c r="M150">
        <v>28.2</v>
      </c>
      <c r="N150" t="s">
        <v>215</v>
      </c>
      <c r="O150" t="s">
        <v>192</v>
      </c>
      <c r="P150" t="s">
        <v>30</v>
      </c>
      <c r="Q150" t="s">
        <v>4</v>
      </c>
      <c r="R150" t="s">
        <v>185</v>
      </c>
      <c r="S150">
        <v>28.2</v>
      </c>
      <c r="T150">
        <v>28.2</v>
      </c>
      <c r="U150" t="s">
        <v>186</v>
      </c>
      <c r="V150" t="s">
        <v>33</v>
      </c>
      <c r="W150" t="s">
        <v>187</v>
      </c>
      <c r="X150" t="s">
        <v>309</v>
      </c>
      <c r="Y150" s="1">
        <v>2780</v>
      </c>
      <c r="Z150" t="s">
        <v>188</v>
      </c>
      <c r="AA150" s="20">
        <v>7.0710679999999998E-2</v>
      </c>
      <c r="AB150">
        <v>1.8973670000000002E-2</v>
      </c>
      <c r="AE150" t="s">
        <v>309</v>
      </c>
      <c r="AF150">
        <v>616</v>
      </c>
      <c r="AG150" t="s">
        <v>25</v>
      </c>
      <c r="AH150">
        <v>6.3245549999999998E-2</v>
      </c>
      <c r="AI150" s="21">
        <v>4.0124809999999997E-2</v>
      </c>
      <c r="AL150">
        <v>1</v>
      </c>
      <c r="AM150">
        <v>1</v>
      </c>
      <c r="AN150">
        <v>1</v>
      </c>
      <c r="AO150">
        <v>0</v>
      </c>
      <c r="AP150">
        <v>0.5</v>
      </c>
      <c r="AQ150">
        <v>0.5</v>
      </c>
      <c r="AR150">
        <v>1</v>
      </c>
      <c r="AS150">
        <v>0</v>
      </c>
      <c r="AT150">
        <v>0</v>
      </c>
      <c r="AU150">
        <v>0</v>
      </c>
      <c r="AV150">
        <f t="shared" si="2"/>
        <v>5</v>
      </c>
    </row>
    <row r="151" spans="1:49" x14ac:dyDescent="0.2">
      <c r="A151" t="s">
        <v>181</v>
      </c>
      <c r="B151">
        <v>2013</v>
      </c>
      <c r="C151" s="10" t="s">
        <v>240</v>
      </c>
      <c r="D151" s="10" t="s">
        <v>336</v>
      </c>
      <c r="E151" t="s">
        <v>182</v>
      </c>
      <c r="F151">
        <v>63.5</v>
      </c>
      <c r="G151" s="4" t="s">
        <v>242</v>
      </c>
      <c r="H151" t="s">
        <v>98</v>
      </c>
      <c r="I151" t="s">
        <v>30</v>
      </c>
      <c r="J151" t="s">
        <v>4</v>
      </c>
      <c r="K151" t="s">
        <v>183</v>
      </c>
      <c r="L151">
        <v>28.2</v>
      </c>
      <c r="M151">
        <v>28.2</v>
      </c>
      <c r="N151" t="s">
        <v>215</v>
      </c>
      <c r="O151" t="s">
        <v>62</v>
      </c>
      <c r="P151" t="s">
        <v>30</v>
      </c>
      <c r="Q151" t="s">
        <v>4</v>
      </c>
      <c r="R151" t="s">
        <v>185</v>
      </c>
      <c r="S151">
        <v>28.2</v>
      </c>
      <c r="T151">
        <v>28.2</v>
      </c>
      <c r="U151" t="s">
        <v>186</v>
      </c>
      <c r="V151" t="s">
        <v>33</v>
      </c>
      <c r="W151" t="s">
        <v>187</v>
      </c>
      <c r="X151" t="s">
        <v>309</v>
      </c>
      <c r="Y151" s="1">
        <v>2780</v>
      </c>
      <c r="Z151" t="s">
        <v>188</v>
      </c>
      <c r="AA151" s="22">
        <v>0.11401754</v>
      </c>
      <c r="AB151">
        <v>1.8726260000000002E-2</v>
      </c>
      <c r="AE151" t="s">
        <v>309</v>
      </c>
      <c r="AF151">
        <v>616</v>
      </c>
      <c r="AG151" t="s">
        <v>25</v>
      </c>
      <c r="AH151">
        <v>7.7459669999999994E-2</v>
      </c>
      <c r="AI151">
        <v>4.0124809999999997E-2</v>
      </c>
      <c r="AL151">
        <v>1</v>
      </c>
      <c r="AM151">
        <v>1</v>
      </c>
      <c r="AN151">
        <v>1</v>
      </c>
      <c r="AO151">
        <v>0</v>
      </c>
      <c r="AP151">
        <v>0.5</v>
      </c>
      <c r="AQ151">
        <v>0.5</v>
      </c>
      <c r="AR151">
        <v>1</v>
      </c>
      <c r="AS151">
        <v>0</v>
      </c>
      <c r="AT151">
        <v>0</v>
      </c>
      <c r="AU151">
        <v>0</v>
      </c>
      <c r="AV151">
        <f t="shared" si="2"/>
        <v>5</v>
      </c>
    </row>
    <row r="152" spans="1:49" x14ac:dyDescent="0.2">
      <c r="A152" t="s">
        <v>181</v>
      </c>
      <c r="B152">
        <v>2013</v>
      </c>
      <c r="C152" s="10" t="s">
        <v>240</v>
      </c>
      <c r="D152" s="10" t="s">
        <v>336</v>
      </c>
      <c r="E152" t="s">
        <v>182</v>
      </c>
      <c r="F152">
        <v>63.5</v>
      </c>
      <c r="G152" s="4" t="s">
        <v>242</v>
      </c>
      <c r="H152" t="s">
        <v>98</v>
      </c>
      <c r="I152" t="s">
        <v>30</v>
      </c>
      <c r="J152" t="s">
        <v>4</v>
      </c>
      <c r="K152" t="s">
        <v>183</v>
      </c>
      <c r="L152">
        <v>28.2</v>
      </c>
      <c r="M152">
        <v>28.2</v>
      </c>
      <c r="N152" t="s">
        <v>215</v>
      </c>
      <c r="O152" t="s">
        <v>193</v>
      </c>
      <c r="P152" t="s">
        <v>30</v>
      </c>
      <c r="Q152" t="s">
        <v>4</v>
      </c>
      <c r="R152" t="s">
        <v>185</v>
      </c>
      <c r="S152">
        <v>28.2</v>
      </c>
      <c r="T152">
        <v>28.2</v>
      </c>
      <c r="U152" t="s">
        <v>186</v>
      </c>
      <c r="V152" t="s">
        <v>33</v>
      </c>
      <c r="W152" t="s">
        <v>187</v>
      </c>
      <c r="X152" t="s">
        <v>309</v>
      </c>
      <c r="Y152" s="1">
        <v>2780</v>
      </c>
      <c r="Z152" t="s">
        <v>188</v>
      </c>
      <c r="AA152" s="20">
        <v>8.3666000000000004E-2</v>
      </c>
      <c r="AB152">
        <v>1.8708289999999999E-2</v>
      </c>
      <c r="AE152" t="s">
        <v>309</v>
      </c>
      <c r="AF152">
        <v>616</v>
      </c>
      <c r="AG152" t="s">
        <v>25</v>
      </c>
      <c r="AH152">
        <v>7.7459669999999994E-2</v>
      </c>
      <c r="AI152">
        <v>4.0124809999999997E-2</v>
      </c>
      <c r="AL152">
        <v>1</v>
      </c>
      <c r="AM152">
        <v>1</v>
      </c>
      <c r="AN152">
        <v>1</v>
      </c>
      <c r="AO152">
        <v>0</v>
      </c>
      <c r="AP152">
        <v>0.5</v>
      </c>
      <c r="AQ152">
        <v>0.5</v>
      </c>
      <c r="AR152">
        <v>1</v>
      </c>
      <c r="AS152">
        <v>0</v>
      </c>
      <c r="AT152">
        <v>0</v>
      </c>
      <c r="AU152">
        <v>0</v>
      </c>
      <c r="AV152">
        <f t="shared" si="2"/>
        <v>5</v>
      </c>
    </row>
    <row r="153" spans="1:49" x14ac:dyDescent="0.2">
      <c r="A153" t="s">
        <v>181</v>
      </c>
      <c r="B153">
        <v>2013</v>
      </c>
      <c r="C153" s="10" t="s">
        <v>240</v>
      </c>
      <c r="D153" s="10" t="s">
        <v>336</v>
      </c>
      <c r="E153" t="s">
        <v>182</v>
      </c>
      <c r="F153">
        <v>63.5</v>
      </c>
      <c r="G153" s="4" t="s">
        <v>242</v>
      </c>
      <c r="H153" t="s">
        <v>98</v>
      </c>
      <c r="I153" t="s">
        <v>30</v>
      </c>
      <c r="J153" t="s">
        <v>4</v>
      </c>
      <c r="K153" t="s">
        <v>183</v>
      </c>
      <c r="L153">
        <v>28.2</v>
      </c>
      <c r="M153">
        <v>28.2</v>
      </c>
      <c r="N153" t="s">
        <v>215</v>
      </c>
      <c r="O153" t="s">
        <v>194</v>
      </c>
      <c r="P153" t="s">
        <v>30</v>
      </c>
      <c r="Q153" t="s">
        <v>4</v>
      </c>
      <c r="R153" t="s">
        <v>185</v>
      </c>
      <c r="S153">
        <v>28.2</v>
      </c>
      <c r="T153">
        <v>28.2</v>
      </c>
      <c r="U153" t="s">
        <v>186</v>
      </c>
      <c r="V153" t="s">
        <v>33</v>
      </c>
      <c r="W153" t="s">
        <v>187</v>
      </c>
      <c r="X153" t="s">
        <v>309</v>
      </c>
      <c r="Y153" s="1">
        <v>2780</v>
      </c>
      <c r="Z153" t="s">
        <v>188</v>
      </c>
      <c r="AA153" s="22">
        <v>3.1622780000000003E-2</v>
      </c>
      <c r="AB153">
        <v>1.8973670000000002E-2</v>
      </c>
      <c r="AE153" t="s">
        <v>309</v>
      </c>
      <c r="AF153">
        <v>616</v>
      </c>
      <c r="AG153" t="s">
        <v>25</v>
      </c>
      <c r="AH153">
        <v>0</v>
      </c>
      <c r="AI153">
        <v>4.0373260000000001E-2</v>
      </c>
      <c r="AL153">
        <v>1</v>
      </c>
      <c r="AM153">
        <v>1</v>
      </c>
      <c r="AN153">
        <v>1</v>
      </c>
      <c r="AO153">
        <v>0</v>
      </c>
      <c r="AP153">
        <v>0.5</v>
      </c>
      <c r="AQ153">
        <v>0.5</v>
      </c>
      <c r="AR153">
        <v>1</v>
      </c>
      <c r="AS153">
        <v>0</v>
      </c>
      <c r="AT153">
        <v>0</v>
      </c>
      <c r="AU153">
        <v>0</v>
      </c>
      <c r="AV153">
        <f t="shared" si="2"/>
        <v>5</v>
      </c>
    </row>
    <row r="154" spans="1:49" x14ac:dyDescent="0.2">
      <c r="A154" t="s">
        <v>181</v>
      </c>
      <c r="B154">
        <v>2013</v>
      </c>
      <c r="C154" s="10" t="s">
        <v>240</v>
      </c>
      <c r="D154" s="10" t="s">
        <v>336</v>
      </c>
      <c r="E154" t="s">
        <v>182</v>
      </c>
      <c r="F154">
        <v>63.5</v>
      </c>
      <c r="G154" s="4" t="s">
        <v>242</v>
      </c>
      <c r="H154" t="s">
        <v>98</v>
      </c>
      <c r="I154" t="s">
        <v>30</v>
      </c>
      <c r="J154" t="s">
        <v>4</v>
      </c>
      <c r="K154" t="s">
        <v>183</v>
      </c>
      <c r="L154">
        <v>28.2</v>
      </c>
      <c r="M154">
        <v>28.2</v>
      </c>
      <c r="N154" t="s">
        <v>215</v>
      </c>
      <c r="O154" t="s">
        <v>213</v>
      </c>
      <c r="P154" t="s">
        <v>30</v>
      </c>
      <c r="Q154" t="s">
        <v>4</v>
      </c>
      <c r="R154" t="s">
        <v>185</v>
      </c>
      <c r="S154">
        <v>28.2</v>
      </c>
      <c r="T154">
        <v>28.2</v>
      </c>
      <c r="U154" t="s">
        <v>186</v>
      </c>
      <c r="V154" t="s">
        <v>33</v>
      </c>
      <c r="W154" t="s">
        <v>187</v>
      </c>
      <c r="X154" t="s">
        <v>309</v>
      </c>
      <c r="Y154" s="1">
        <v>2780</v>
      </c>
      <c r="Z154" t="s">
        <v>188</v>
      </c>
      <c r="AA154" s="22">
        <v>8.9442720000000003E-2</v>
      </c>
      <c r="AB154">
        <v>1.8708289999999999E-2</v>
      </c>
      <c r="AE154" t="s">
        <v>309</v>
      </c>
      <c r="AF154">
        <v>616</v>
      </c>
      <c r="AG154" t="s">
        <v>25</v>
      </c>
      <c r="AH154">
        <v>6.3245549999999998E-2</v>
      </c>
      <c r="AI154">
        <v>4.0124809999999997E-2</v>
      </c>
      <c r="AL154">
        <v>1</v>
      </c>
      <c r="AM154">
        <v>1</v>
      </c>
      <c r="AN154">
        <v>1</v>
      </c>
      <c r="AO154">
        <v>0</v>
      </c>
      <c r="AP154">
        <v>0.5</v>
      </c>
      <c r="AQ154">
        <v>0.5</v>
      </c>
      <c r="AR154">
        <v>1</v>
      </c>
      <c r="AS154">
        <v>0</v>
      </c>
      <c r="AT154">
        <v>0</v>
      </c>
      <c r="AU154">
        <v>0</v>
      </c>
      <c r="AV154">
        <f t="shared" si="2"/>
        <v>5</v>
      </c>
    </row>
    <row r="155" spans="1:49" x14ac:dyDescent="0.2">
      <c r="A155" t="s">
        <v>181</v>
      </c>
      <c r="B155">
        <v>2013</v>
      </c>
      <c r="C155" s="10" t="s">
        <v>240</v>
      </c>
      <c r="D155" s="10" t="s">
        <v>336</v>
      </c>
      <c r="E155" t="s">
        <v>182</v>
      </c>
      <c r="F155">
        <v>63.5</v>
      </c>
      <c r="G155" s="4" t="s">
        <v>242</v>
      </c>
      <c r="H155" t="s">
        <v>98</v>
      </c>
      <c r="I155" t="s">
        <v>30</v>
      </c>
      <c r="J155" t="s">
        <v>4</v>
      </c>
      <c r="K155" t="s">
        <v>183</v>
      </c>
      <c r="L155">
        <v>28.2</v>
      </c>
      <c r="M155">
        <v>28.2</v>
      </c>
      <c r="N155" t="s">
        <v>215</v>
      </c>
      <c r="O155" t="s">
        <v>195</v>
      </c>
      <c r="P155" t="s">
        <v>30</v>
      </c>
      <c r="Q155" t="s">
        <v>4</v>
      </c>
      <c r="R155" t="s">
        <v>185</v>
      </c>
      <c r="S155">
        <v>28.2</v>
      </c>
      <c r="T155">
        <v>28.2</v>
      </c>
      <c r="U155" t="s">
        <v>186</v>
      </c>
      <c r="V155" t="s">
        <v>33</v>
      </c>
      <c r="W155" t="s">
        <v>187</v>
      </c>
      <c r="X155" t="s">
        <v>309</v>
      </c>
      <c r="Y155" s="1">
        <v>2780</v>
      </c>
      <c r="Z155" t="s">
        <v>188</v>
      </c>
      <c r="AA155">
        <v>4.4721360000000002E-2</v>
      </c>
      <c r="AB155">
        <v>1.8973670000000002E-2</v>
      </c>
      <c r="AE155" t="s">
        <v>309</v>
      </c>
      <c r="AF155">
        <v>616</v>
      </c>
      <c r="AG155" t="s">
        <v>25</v>
      </c>
      <c r="AH155">
        <v>0</v>
      </c>
      <c r="AI155">
        <v>4.0373260000000001E-2</v>
      </c>
      <c r="AL155">
        <v>1</v>
      </c>
      <c r="AM155">
        <v>1</v>
      </c>
      <c r="AN155">
        <v>1</v>
      </c>
      <c r="AO155">
        <v>0</v>
      </c>
      <c r="AP155">
        <v>0.5</v>
      </c>
      <c r="AQ155">
        <v>0.5</v>
      </c>
      <c r="AR155">
        <v>1</v>
      </c>
      <c r="AS155">
        <v>0</v>
      </c>
      <c r="AT155">
        <v>0</v>
      </c>
      <c r="AU155">
        <v>0</v>
      </c>
      <c r="AV155">
        <f t="shared" si="2"/>
        <v>5</v>
      </c>
    </row>
    <row r="156" spans="1:49" x14ac:dyDescent="0.2">
      <c r="A156" t="s">
        <v>196</v>
      </c>
      <c r="B156">
        <v>2006</v>
      </c>
      <c r="C156" t="s">
        <v>222</v>
      </c>
      <c r="D156" t="s">
        <v>337</v>
      </c>
      <c r="E156" t="s">
        <v>77</v>
      </c>
      <c r="F156">
        <v>51</v>
      </c>
      <c r="G156" s="4" t="s">
        <v>255</v>
      </c>
      <c r="H156" t="s">
        <v>11</v>
      </c>
      <c r="I156" t="s">
        <v>30</v>
      </c>
      <c r="J156" t="s">
        <v>4</v>
      </c>
      <c r="K156" t="s">
        <v>21</v>
      </c>
      <c r="L156">
        <v>25.1</v>
      </c>
      <c r="M156">
        <v>25.1</v>
      </c>
      <c r="N156" t="s">
        <v>215</v>
      </c>
      <c r="O156" t="s">
        <v>197</v>
      </c>
      <c r="P156" t="s">
        <v>30</v>
      </c>
      <c r="Q156" t="s">
        <v>4</v>
      </c>
      <c r="R156" t="s">
        <v>201</v>
      </c>
      <c r="S156">
        <v>25.1</v>
      </c>
      <c r="T156">
        <v>25.1</v>
      </c>
      <c r="U156" t="s">
        <v>198</v>
      </c>
      <c r="V156" t="s">
        <v>131</v>
      </c>
      <c r="W156" t="s">
        <v>8</v>
      </c>
      <c r="X156" t="s">
        <v>50</v>
      </c>
      <c r="Y156">
        <v>1926</v>
      </c>
      <c r="Z156" t="s">
        <v>25</v>
      </c>
      <c r="AA156" s="3">
        <v>0.51400000000000001</v>
      </c>
      <c r="AB156">
        <v>0.06</v>
      </c>
      <c r="AE156" t="s">
        <v>9</v>
      </c>
      <c r="AF156">
        <v>2502</v>
      </c>
      <c r="AG156" t="s">
        <v>199</v>
      </c>
      <c r="AH156">
        <v>1.68</v>
      </c>
      <c r="AI156">
        <v>0.35</v>
      </c>
      <c r="AL156">
        <v>0.5</v>
      </c>
      <c r="AM156">
        <v>1</v>
      </c>
      <c r="AN156">
        <v>0</v>
      </c>
      <c r="AO156">
        <v>0</v>
      </c>
      <c r="AP156">
        <v>0.5</v>
      </c>
      <c r="AQ156">
        <v>0.5</v>
      </c>
      <c r="AR156">
        <v>1</v>
      </c>
      <c r="AS156">
        <v>0</v>
      </c>
      <c r="AT156">
        <v>0</v>
      </c>
      <c r="AU156">
        <v>1</v>
      </c>
      <c r="AV156">
        <f t="shared" si="2"/>
        <v>4.5</v>
      </c>
    </row>
    <row r="157" spans="1:49" x14ac:dyDescent="0.2">
      <c r="A157" t="s">
        <v>196</v>
      </c>
      <c r="B157">
        <v>2006</v>
      </c>
      <c r="C157" t="s">
        <v>222</v>
      </c>
      <c r="D157" t="s">
        <v>337</v>
      </c>
      <c r="E157" t="s">
        <v>77</v>
      </c>
      <c r="F157">
        <v>51</v>
      </c>
      <c r="G157" s="4" t="s">
        <v>255</v>
      </c>
      <c r="H157" t="s">
        <v>11</v>
      </c>
      <c r="I157" t="s">
        <v>30</v>
      </c>
      <c r="J157" t="s">
        <v>4</v>
      </c>
      <c r="K157" t="s">
        <v>21</v>
      </c>
      <c r="L157">
        <v>25.1</v>
      </c>
      <c r="M157">
        <v>25.1</v>
      </c>
      <c r="N157" t="s">
        <v>215</v>
      </c>
      <c r="O157" t="s">
        <v>200</v>
      </c>
      <c r="P157" t="s">
        <v>30</v>
      </c>
      <c r="Q157" t="s">
        <v>4</v>
      </c>
      <c r="R157" t="s">
        <v>201</v>
      </c>
      <c r="S157">
        <v>25.1</v>
      </c>
      <c r="T157">
        <v>25.1</v>
      </c>
      <c r="U157" t="s">
        <v>198</v>
      </c>
      <c r="V157" t="s">
        <v>131</v>
      </c>
      <c r="W157" t="s">
        <v>8</v>
      </c>
      <c r="X157" t="s">
        <v>50</v>
      </c>
      <c r="Y157">
        <v>1926</v>
      </c>
      <c r="Z157" t="s">
        <v>25</v>
      </c>
      <c r="AA157" s="3">
        <v>0.53300000000000003</v>
      </c>
      <c r="AB157">
        <v>0.06</v>
      </c>
      <c r="AE157" t="s">
        <v>9</v>
      </c>
      <c r="AF157">
        <v>2502</v>
      </c>
      <c r="AG157" t="s">
        <v>199</v>
      </c>
      <c r="AH157">
        <v>2.2799999999999998</v>
      </c>
      <c r="AI157">
        <v>0.42</v>
      </c>
      <c r="AL157">
        <v>0.5</v>
      </c>
      <c r="AM157">
        <v>1</v>
      </c>
      <c r="AN157">
        <v>0</v>
      </c>
      <c r="AO157">
        <v>0</v>
      </c>
      <c r="AP157">
        <v>0.5</v>
      </c>
      <c r="AQ157">
        <v>0.5</v>
      </c>
      <c r="AR157">
        <v>1</v>
      </c>
      <c r="AS157">
        <v>0</v>
      </c>
      <c r="AT157">
        <v>0</v>
      </c>
      <c r="AU157">
        <v>1</v>
      </c>
      <c r="AV157">
        <f t="shared" si="2"/>
        <v>4.5</v>
      </c>
    </row>
    <row r="158" spans="1:49" x14ac:dyDescent="0.2">
      <c r="A158" t="s">
        <v>196</v>
      </c>
      <c r="B158">
        <v>2006</v>
      </c>
      <c r="C158" t="s">
        <v>222</v>
      </c>
      <c r="D158" t="s">
        <v>337</v>
      </c>
      <c r="E158" t="s">
        <v>77</v>
      </c>
      <c r="F158">
        <v>51</v>
      </c>
      <c r="G158" s="4" t="s">
        <v>255</v>
      </c>
      <c r="H158" t="s">
        <v>11</v>
      </c>
      <c r="I158" t="s">
        <v>30</v>
      </c>
      <c r="J158" t="s">
        <v>4</v>
      </c>
      <c r="K158" t="s">
        <v>21</v>
      </c>
      <c r="L158">
        <v>25.1</v>
      </c>
      <c r="M158">
        <v>25.1</v>
      </c>
      <c r="N158" t="s">
        <v>215</v>
      </c>
      <c r="O158" t="s">
        <v>202</v>
      </c>
      <c r="P158" t="s">
        <v>30</v>
      </c>
      <c r="Q158" t="s">
        <v>4</v>
      </c>
      <c r="R158" t="s">
        <v>49</v>
      </c>
      <c r="S158">
        <v>25.1</v>
      </c>
      <c r="T158">
        <v>25.1</v>
      </c>
      <c r="U158" t="s">
        <v>198</v>
      </c>
      <c r="V158" t="s">
        <v>131</v>
      </c>
      <c r="W158" t="s">
        <v>8</v>
      </c>
      <c r="X158" t="s">
        <v>50</v>
      </c>
      <c r="Y158">
        <v>1926</v>
      </c>
      <c r="Z158" t="s">
        <v>25</v>
      </c>
      <c r="AA158" s="3">
        <v>0.13</v>
      </c>
      <c r="AB158">
        <v>0.06</v>
      </c>
      <c r="AE158" t="s">
        <v>9</v>
      </c>
      <c r="AF158">
        <v>2502</v>
      </c>
      <c r="AG158" t="s">
        <v>199</v>
      </c>
      <c r="AH158">
        <v>0.92</v>
      </c>
      <c r="AI158">
        <v>0.35</v>
      </c>
      <c r="AL158">
        <v>0.5</v>
      </c>
      <c r="AM158">
        <v>1</v>
      </c>
      <c r="AN158">
        <v>0</v>
      </c>
      <c r="AO158">
        <v>0</v>
      </c>
      <c r="AP158">
        <v>0.5</v>
      </c>
      <c r="AQ158">
        <v>0.5</v>
      </c>
      <c r="AR158">
        <v>1</v>
      </c>
      <c r="AS158">
        <v>0</v>
      </c>
      <c r="AT158">
        <v>0</v>
      </c>
      <c r="AU158">
        <v>1</v>
      </c>
      <c r="AV158">
        <f t="shared" si="2"/>
        <v>4.5</v>
      </c>
    </row>
    <row r="159" spans="1:49" x14ac:dyDescent="0.2">
      <c r="A159" t="s">
        <v>256</v>
      </c>
      <c r="B159">
        <v>2020</v>
      </c>
      <c r="C159" s="12" t="s">
        <v>257</v>
      </c>
      <c r="D159" s="12" t="s">
        <v>338</v>
      </c>
      <c r="E159" t="s">
        <v>60</v>
      </c>
      <c r="F159">
        <v>0</v>
      </c>
      <c r="G159" s="15" t="s">
        <v>260</v>
      </c>
      <c r="H159" t="s">
        <v>98</v>
      </c>
      <c r="I159" t="s">
        <v>30</v>
      </c>
      <c r="J159" t="s">
        <v>4</v>
      </c>
      <c r="K159" t="s">
        <v>21</v>
      </c>
      <c r="L159" s="5">
        <v>45.9</v>
      </c>
      <c r="M159" s="5">
        <v>45.9</v>
      </c>
      <c r="N159" s="5" t="s">
        <v>215</v>
      </c>
      <c r="O159" s="5" t="s">
        <v>258</v>
      </c>
      <c r="P159" s="5" t="s">
        <v>30</v>
      </c>
      <c r="Q159" s="5" t="s">
        <v>4</v>
      </c>
      <c r="R159" s="5" t="s">
        <v>49</v>
      </c>
      <c r="S159" s="5">
        <v>43.9</v>
      </c>
      <c r="T159" s="5">
        <v>43.9</v>
      </c>
      <c r="U159" t="s">
        <v>141</v>
      </c>
      <c r="V159" t="s">
        <v>187</v>
      </c>
      <c r="W159" t="s">
        <v>187</v>
      </c>
      <c r="X159" t="s">
        <v>34</v>
      </c>
      <c r="Y159">
        <v>8317</v>
      </c>
      <c r="Z159" t="s">
        <v>25</v>
      </c>
      <c r="AA159" s="10">
        <v>2.2599999999999998</v>
      </c>
      <c r="AB159">
        <v>0.16239999999999999</v>
      </c>
      <c r="AC159">
        <v>1.64</v>
      </c>
      <c r="AD159">
        <v>3.1</v>
      </c>
      <c r="AE159" t="s">
        <v>34</v>
      </c>
      <c r="AF159">
        <v>8317</v>
      </c>
      <c r="AG159" t="s">
        <v>259</v>
      </c>
      <c r="AH159" s="12">
        <v>0.85</v>
      </c>
      <c r="AI159" s="12">
        <v>0.22140000000000001</v>
      </c>
      <c r="AJ159" s="12">
        <v>0.55000000000000004</v>
      </c>
      <c r="AK159" s="12">
        <v>1.31</v>
      </c>
      <c r="AL159">
        <v>1</v>
      </c>
      <c r="AM159">
        <v>1</v>
      </c>
      <c r="AN159">
        <v>0</v>
      </c>
      <c r="AO159">
        <v>0</v>
      </c>
      <c r="AP159">
        <v>0</v>
      </c>
      <c r="AQ159">
        <v>0.5</v>
      </c>
      <c r="AR159">
        <v>1</v>
      </c>
      <c r="AS159">
        <v>0</v>
      </c>
      <c r="AT159">
        <v>0</v>
      </c>
      <c r="AU159">
        <v>1</v>
      </c>
      <c r="AV159">
        <f t="shared" si="2"/>
        <v>4.5</v>
      </c>
    </row>
    <row r="160" spans="1:49" ht="18" x14ac:dyDescent="0.2">
      <c r="A160" t="s">
        <v>256</v>
      </c>
      <c r="B160">
        <v>2020</v>
      </c>
      <c r="C160" s="12" t="s">
        <v>257</v>
      </c>
      <c r="D160" s="12" t="s">
        <v>338</v>
      </c>
      <c r="E160" t="s">
        <v>60</v>
      </c>
      <c r="F160">
        <v>100</v>
      </c>
      <c r="G160" s="16" t="s">
        <v>261</v>
      </c>
      <c r="H160" t="s">
        <v>98</v>
      </c>
      <c r="I160" t="s">
        <v>30</v>
      </c>
      <c r="J160" t="s">
        <v>4</v>
      </c>
      <c r="K160" t="s">
        <v>21</v>
      </c>
      <c r="L160" s="5">
        <v>46.5</v>
      </c>
      <c r="M160" s="5">
        <v>46.5</v>
      </c>
      <c r="N160" s="5" t="s">
        <v>215</v>
      </c>
      <c r="O160" s="5" t="s">
        <v>258</v>
      </c>
      <c r="P160" s="5" t="s">
        <v>30</v>
      </c>
      <c r="Q160" s="5" t="s">
        <v>4</v>
      </c>
      <c r="R160" s="5" t="s">
        <v>49</v>
      </c>
      <c r="S160" s="5">
        <v>44.5</v>
      </c>
      <c r="T160" s="5">
        <v>44.5</v>
      </c>
      <c r="U160" t="s">
        <v>141</v>
      </c>
      <c r="V160" t="s">
        <v>187</v>
      </c>
      <c r="W160" t="s">
        <v>187</v>
      </c>
      <c r="X160" t="s">
        <v>34</v>
      </c>
      <c r="Y160" s="5">
        <v>12474</v>
      </c>
      <c r="Z160" t="s">
        <v>25</v>
      </c>
      <c r="AA160" s="12">
        <v>2.73</v>
      </c>
      <c r="AB160" s="5">
        <v>0.16159999999999999</v>
      </c>
      <c r="AC160" s="5">
        <v>1.99</v>
      </c>
      <c r="AD160" s="5">
        <v>3.75</v>
      </c>
      <c r="AE160" t="s">
        <v>34</v>
      </c>
      <c r="AF160" s="5">
        <v>12474</v>
      </c>
      <c r="AG160" t="s">
        <v>259</v>
      </c>
      <c r="AH160" s="13">
        <v>1.01</v>
      </c>
      <c r="AI160" s="13">
        <v>0.21060000000000001</v>
      </c>
      <c r="AJ160" s="13">
        <v>0.67</v>
      </c>
      <c r="AK160" s="13">
        <v>1.53</v>
      </c>
      <c r="AL160">
        <v>1</v>
      </c>
      <c r="AM160">
        <v>1</v>
      </c>
      <c r="AN160">
        <v>0</v>
      </c>
      <c r="AO160">
        <v>0</v>
      </c>
      <c r="AP160">
        <v>0</v>
      </c>
      <c r="AQ160">
        <v>0.5</v>
      </c>
      <c r="AR160">
        <v>1</v>
      </c>
      <c r="AS160">
        <v>0</v>
      </c>
      <c r="AT160">
        <v>0</v>
      </c>
      <c r="AU160">
        <v>1</v>
      </c>
      <c r="AV160">
        <f t="shared" si="2"/>
        <v>4.5</v>
      </c>
      <c r="AW160" s="14"/>
    </row>
    <row r="161" spans="1:49" ht="18" x14ac:dyDescent="0.2">
      <c r="A161" t="s">
        <v>256</v>
      </c>
      <c r="B161">
        <v>2020</v>
      </c>
      <c r="C161" s="12" t="s">
        <v>257</v>
      </c>
      <c r="D161" s="12" t="s">
        <v>338</v>
      </c>
      <c r="E161" t="s">
        <v>60</v>
      </c>
      <c r="F161">
        <v>0</v>
      </c>
      <c r="G161" s="16" t="s">
        <v>261</v>
      </c>
      <c r="H161" t="s">
        <v>98</v>
      </c>
      <c r="I161" t="s">
        <v>30</v>
      </c>
      <c r="J161" t="s">
        <v>4</v>
      </c>
      <c r="K161" t="s">
        <v>21</v>
      </c>
      <c r="L161" s="5">
        <v>46.5</v>
      </c>
      <c r="M161" s="5">
        <v>46.5</v>
      </c>
      <c r="N161" s="5" t="s">
        <v>215</v>
      </c>
      <c r="O161" s="5" t="s">
        <v>305</v>
      </c>
      <c r="P161" s="5" t="s">
        <v>30</v>
      </c>
      <c r="Q161" s="5" t="s">
        <v>4</v>
      </c>
      <c r="R161" s="5" t="s">
        <v>49</v>
      </c>
      <c r="S161" s="5">
        <v>44.5</v>
      </c>
      <c r="T161" s="5">
        <v>44.5</v>
      </c>
      <c r="U161" t="s">
        <v>141</v>
      </c>
      <c r="V161" t="s">
        <v>187</v>
      </c>
      <c r="W161" t="s">
        <v>187</v>
      </c>
      <c r="X161" t="s">
        <v>34</v>
      </c>
      <c r="Y161">
        <v>8317</v>
      </c>
      <c r="Z161" t="s">
        <v>25</v>
      </c>
      <c r="AA161" s="12">
        <v>1.61</v>
      </c>
      <c r="AB161" s="13">
        <v>0.1144</v>
      </c>
      <c r="AC161" s="5">
        <v>1.29</v>
      </c>
      <c r="AD161" s="5">
        <v>2.02</v>
      </c>
      <c r="AE161" t="s">
        <v>34</v>
      </c>
      <c r="AF161">
        <v>8317</v>
      </c>
      <c r="AG161" t="s">
        <v>259</v>
      </c>
      <c r="AH161" s="12">
        <v>1.1299999999999999</v>
      </c>
      <c r="AI161" s="13">
        <v>0.1608</v>
      </c>
      <c r="AJ161" s="13">
        <v>0.82</v>
      </c>
      <c r="AK161" s="13">
        <v>1.54</v>
      </c>
      <c r="AL161">
        <v>1</v>
      </c>
      <c r="AM161">
        <v>1</v>
      </c>
      <c r="AN161">
        <v>0</v>
      </c>
      <c r="AO161">
        <v>0</v>
      </c>
      <c r="AP161">
        <v>0</v>
      </c>
      <c r="AQ161">
        <v>0.5</v>
      </c>
      <c r="AR161">
        <v>1</v>
      </c>
      <c r="AS161">
        <v>0</v>
      </c>
      <c r="AT161">
        <v>0</v>
      </c>
      <c r="AU161">
        <v>1</v>
      </c>
      <c r="AV161">
        <f t="shared" si="2"/>
        <v>4.5</v>
      </c>
      <c r="AW161" s="14"/>
    </row>
    <row r="162" spans="1:49" ht="18" x14ac:dyDescent="0.2">
      <c r="A162" t="s">
        <v>256</v>
      </c>
      <c r="B162">
        <v>2020</v>
      </c>
      <c r="C162" s="12" t="s">
        <v>257</v>
      </c>
      <c r="D162" s="12" t="s">
        <v>338</v>
      </c>
      <c r="E162" t="s">
        <v>60</v>
      </c>
      <c r="F162">
        <v>100</v>
      </c>
      <c r="G162" s="16" t="s">
        <v>261</v>
      </c>
      <c r="H162" t="s">
        <v>98</v>
      </c>
      <c r="I162" t="s">
        <v>30</v>
      </c>
      <c r="J162" t="s">
        <v>4</v>
      </c>
      <c r="K162" t="s">
        <v>21</v>
      </c>
      <c r="L162" s="5">
        <v>46.5</v>
      </c>
      <c r="M162" s="5">
        <v>46.5</v>
      </c>
      <c r="N162" s="5" t="s">
        <v>215</v>
      </c>
      <c r="O162" s="5" t="s">
        <v>305</v>
      </c>
      <c r="P162" s="5" t="s">
        <v>30</v>
      </c>
      <c r="Q162" s="5" t="s">
        <v>4</v>
      </c>
      <c r="R162" s="5" t="s">
        <v>49</v>
      </c>
      <c r="S162" s="5">
        <v>44.5</v>
      </c>
      <c r="T162" s="5">
        <v>44.5</v>
      </c>
      <c r="U162" t="s">
        <v>141</v>
      </c>
      <c r="V162" t="s">
        <v>187</v>
      </c>
      <c r="W162" t="s">
        <v>187</v>
      </c>
      <c r="X162" t="s">
        <v>34</v>
      </c>
      <c r="Y162" s="5">
        <v>12474</v>
      </c>
      <c r="Z162" t="s">
        <v>25</v>
      </c>
      <c r="AA162" s="17">
        <v>2.25</v>
      </c>
      <c r="AB162" s="17">
        <v>0.1002</v>
      </c>
      <c r="AC162" s="17">
        <v>1.85</v>
      </c>
      <c r="AD162" s="17">
        <v>2.74</v>
      </c>
      <c r="AE162" t="s">
        <v>34</v>
      </c>
      <c r="AF162" s="5">
        <v>12474</v>
      </c>
      <c r="AG162" t="s">
        <v>259</v>
      </c>
      <c r="AH162" s="12">
        <v>1.28</v>
      </c>
      <c r="AI162" s="13">
        <v>0.15140000000000001</v>
      </c>
      <c r="AJ162" s="13">
        <v>0.95</v>
      </c>
      <c r="AK162" s="13">
        <v>1.72</v>
      </c>
      <c r="AL162">
        <v>1</v>
      </c>
      <c r="AM162">
        <v>1</v>
      </c>
      <c r="AN162">
        <v>0</v>
      </c>
      <c r="AO162">
        <v>0</v>
      </c>
      <c r="AP162">
        <v>0</v>
      </c>
      <c r="AQ162">
        <v>0.5</v>
      </c>
      <c r="AR162">
        <v>1</v>
      </c>
      <c r="AS162">
        <v>0</v>
      </c>
      <c r="AT162">
        <v>0</v>
      </c>
      <c r="AU162">
        <v>1</v>
      </c>
      <c r="AV162">
        <f t="shared" si="2"/>
        <v>4.5</v>
      </c>
      <c r="AW162" s="14"/>
    </row>
    <row r="163" spans="1:49" x14ac:dyDescent="0.2">
      <c r="A163" t="s">
        <v>52</v>
      </c>
      <c r="B163">
        <v>2021</v>
      </c>
      <c r="C163" s="12" t="s">
        <v>387</v>
      </c>
      <c r="D163" t="s">
        <v>388</v>
      </c>
      <c r="E163" t="s">
        <v>47</v>
      </c>
      <c r="F163">
        <v>60</v>
      </c>
      <c r="G163" s="16" t="s">
        <v>242</v>
      </c>
      <c r="H163" t="s">
        <v>20</v>
      </c>
      <c r="I163" t="s">
        <v>116</v>
      </c>
      <c r="J163" t="s">
        <v>389</v>
      </c>
      <c r="K163" t="s">
        <v>21</v>
      </c>
      <c r="L163" t="s">
        <v>21</v>
      </c>
      <c r="N163" s="5" t="s">
        <v>216</v>
      </c>
      <c r="O163" s="5" t="s">
        <v>390</v>
      </c>
      <c r="P163" s="5" t="s">
        <v>116</v>
      </c>
      <c r="Q163" s="5" t="s">
        <v>389</v>
      </c>
      <c r="R163" s="5" t="s">
        <v>66</v>
      </c>
      <c r="S163" s="5">
        <v>29.5</v>
      </c>
      <c r="T163" s="5">
        <v>29.5</v>
      </c>
      <c r="U163" s="5" t="s">
        <v>176</v>
      </c>
      <c r="V163" s="5" t="s">
        <v>33</v>
      </c>
      <c r="W163" s="5" t="s">
        <v>33</v>
      </c>
      <c r="X163" s="5" t="s">
        <v>391</v>
      </c>
      <c r="Y163" s="15">
        <v>3887</v>
      </c>
      <c r="Z163" s="3" t="s">
        <v>25</v>
      </c>
      <c r="AA163" s="12">
        <v>6.61</v>
      </c>
      <c r="AB163" s="12">
        <f>(LN(AD163)-LN(AC163))/3.92</f>
        <v>6.6151650752036342E-2</v>
      </c>
      <c r="AC163" s="12">
        <v>5.81</v>
      </c>
      <c r="AD163" s="13">
        <v>7.53</v>
      </c>
      <c r="AE163" t="s">
        <v>391</v>
      </c>
      <c r="AF163" s="5">
        <v>865</v>
      </c>
      <c r="AG163" s="12" t="s">
        <v>392</v>
      </c>
      <c r="AH163" s="12">
        <v>3.2</v>
      </c>
      <c r="AI163">
        <f>(LN(AK163)-LN(AJ163))/3.92</f>
        <v>0.19146889994216437</v>
      </c>
      <c r="AJ163" s="13">
        <v>2.2000000000000002</v>
      </c>
      <c r="AK163" s="13">
        <v>4.66</v>
      </c>
      <c r="AL163" s="13">
        <v>0.5</v>
      </c>
      <c r="AM163" s="13">
        <v>1</v>
      </c>
      <c r="AN163" s="13">
        <v>1</v>
      </c>
      <c r="AO163" s="13">
        <v>0</v>
      </c>
      <c r="AP163" s="13">
        <v>0.5</v>
      </c>
      <c r="AQ163" s="13">
        <v>0.5</v>
      </c>
      <c r="AR163" s="13">
        <v>1</v>
      </c>
      <c r="AS163" s="13">
        <v>1</v>
      </c>
      <c r="AT163" s="13">
        <v>1</v>
      </c>
      <c r="AU163" s="13">
        <v>1</v>
      </c>
      <c r="AV163">
        <f t="shared" si="2"/>
        <v>7.5</v>
      </c>
    </row>
    <row r="164" spans="1:49" x14ac:dyDescent="0.2">
      <c r="A164" t="s">
        <v>393</v>
      </c>
      <c r="B164">
        <v>2021</v>
      </c>
      <c r="C164" s="12" t="s">
        <v>394</v>
      </c>
      <c r="D164" t="s">
        <v>395</v>
      </c>
      <c r="E164" t="s">
        <v>396</v>
      </c>
      <c r="F164">
        <v>45.2</v>
      </c>
      <c r="G164" s="16" t="s">
        <v>242</v>
      </c>
      <c r="H164" t="s">
        <v>2</v>
      </c>
      <c r="I164" t="s">
        <v>3</v>
      </c>
      <c r="J164" t="s">
        <v>4</v>
      </c>
      <c r="K164" s="2" t="s">
        <v>399</v>
      </c>
      <c r="L164">
        <v>9.9</v>
      </c>
      <c r="M164">
        <v>9.9</v>
      </c>
      <c r="N164" s="5" t="s">
        <v>216</v>
      </c>
      <c r="O164" s="5" t="s">
        <v>6</v>
      </c>
      <c r="P164" s="5" t="s">
        <v>3</v>
      </c>
      <c r="Q164" s="5" t="s">
        <v>4</v>
      </c>
      <c r="R164" s="5" t="s">
        <v>179</v>
      </c>
      <c r="S164" s="5">
        <v>10.4</v>
      </c>
      <c r="T164" s="5">
        <v>10.4</v>
      </c>
      <c r="U164" s="5" t="s">
        <v>397</v>
      </c>
      <c r="V164" s="5" t="s">
        <v>8</v>
      </c>
      <c r="W164" s="5" t="s">
        <v>8</v>
      </c>
      <c r="X164" s="5" t="s">
        <v>44</v>
      </c>
      <c r="Y164" s="5">
        <v>3840</v>
      </c>
      <c r="Z164" s="3" t="s">
        <v>25</v>
      </c>
      <c r="AA164" s="12">
        <v>0.33</v>
      </c>
      <c r="AB164" s="12">
        <v>1.4E-2</v>
      </c>
      <c r="AC164" s="27"/>
      <c r="AE164" t="s">
        <v>44</v>
      </c>
      <c r="AF164" s="5">
        <v>3840</v>
      </c>
      <c r="AG164" s="10" t="s">
        <v>398</v>
      </c>
      <c r="AH164" s="12">
        <v>0.05</v>
      </c>
      <c r="AI164">
        <v>1.6E-2</v>
      </c>
      <c r="AL164" s="13">
        <v>1</v>
      </c>
      <c r="AM164" s="13">
        <v>1</v>
      </c>
      <c r="AN164" s="13">
        <v>1</v>
      </c>
      <c r="AO164" s="13">
        <v>1</v>
      </c>
      <c r="AP164" s="13">
        <v>0.5</v>
      </c>
      <c r="AQ164" s="13">
        <v>1</v>
      </c>
      <c r="AR164" s="13">
        <v>1</v>
      </c>
      <c r="AS164" s="13">
        <v>0</v>
      </c>
      <c r="AT164" s="13">
        <v>1</v>
      </c>
      <c r="AU164" s="13">
        <v>1</v>
      </c>
      <c r="AV164">
        <f t="shared" si="2"/>
        <v>8.5</v>
      </c>
    </row>
    <row r="165" spans="1:49" x14ac:dyDescent="0.2">
      <c r="A165" t="s">
        <v>393</v>
      </c>
      <c r="B165">
        <v>2021</v>
      </c>
      <c r="C165" s="12" t="s">
        <v>394</v>
      </c>
      <c r="D165" t="s">
        <v>395</v>
      </c>
      <c r="E165" t="s">
        <v>396</v>
      </c>
      <c r="F165">
        <v>45.2</v>
      </c>
      <c r="G165" s="16" t="s">
        <v>242</v>
      </c>
      <c r="H165" t="s">
        <v>2</v>
      </c>
      <c r="I165" t="s">
        <v>3</v>
      </c>
      <c r="J165" t="s">
        <v>4</v>
      </c>
      <c r="K165" t="s">
        <v>400</v>
      </c>
      <c r="L165">
        <v>10.4</v>
      </c>
      <c r="M165">
        <v>10.4</v>
      </c>
      <c r="N165" s="5" t="s">
        <v>216</v>
      </c>
      <c r="O165" s="5" t="s">
        <v>6</v>
      </c>
      <c r="P165" s="5" t="s">
        <v>3</v>
      </c>
      <c r="Q165" s="5" t="s">
        <v>4</v>
      </c>
      <c r="R165" s="5" t="s">
        <v>179</v>
      </c>
      <c r="S165" s="5">
        <v>10.9</v>
      </c>
      <c r="T165" s="5">
        <v>10.9</v>
      </c>
      <c r="U165" s="5" t="s">
        <v>397</v>
      </c>
      <c r="V165" s="5" t="s">
        <v>8</v>
      </c>
      <c r="W165" s="5" t="s">
        <v>8</v>
      </c>
      <c r="X165" s="5" t="s">
        <v>44</v>
      </c>
      <c r="Y165" s="5">
        <v>3760</v>
      </c>
      <c r="Z165" s="3" t="s">
        <v>25</v>
      </c>
      <c r="AA165" s="12">
        <v>0.3</v>
      </c>
      <c r="AB165" s="12">
        <v>1.4999999999999999E-2</v>
      </c>
      <c r="AE165" t="s">
        <v>44</v>
      </c>
      <c r="AF165" s="5">
        <v>3760</v>
      </c>
      <c r="AG165" s="10" t="s">
        <v>398</v>
      </c>
      <c r="AH165" s="12">
        <v>0.05</v>
      </c>
      <c r="AI165">
        <v>1.6E-2</v>
      </c>
      <c r="AL165" s="13">
        <v>1</v>
      </c>
      <c r="AM165" s="13">
        <v>1</v>
      </c>
      <c r="AN165" s="13">
        <v>1</v>
      </c>
      <c r="AO165" s="13">
        <v>1</v>
      </c>
      <c r="AP165" s="13">
        <v>0.5</v>
      </c>
      <c r="AQ165" s="13">
        <v>1</v>
      </c>
      <c r="AR165" s="13">
        <v>1</v>
      </c>
      <c r="AS165" s="13">
        <v>0</v>
      </c>
      <c r="AT165" s="13">
        <v>1</v>
      </c>
      <c r="AU165" s="13">
        <v>1</v>
      </c>
      <c r="AV165">
        <f t="shared" si="2"/>
        <v>8.5</v>
      </c>
    </row>
    <row r="166" spans="1:49" x14ac:dyDescent="0.2">
      <c r="A166" t="s">
        <v>393</v>
      </c>
      <c r="B166">
        <v>2021</v>
      </c>
      <c r="C166" s="12" t="s">
        <v>394</v>
      </c>
      <c r="D166" t="s">
        <v>395</v>
      </c>
      <c r="E166" t="s">
        <v>396</v>
      </c>
      <c r="F166">
        <v>45.2</v>
      </c>
      <c r="G166" s="16" t="s">
        <v>242</v>
      </c>
      <c r="H166" t="s">
        <v>2</v>
      </c>
      <c r="I166" t="s">
        <v>3</v>
      </c>
      <c r="J166" t="s">
        <v>4</v>
      </c>
      <c r="K166" t="s">
        <v>401</v>
      </c>
      <c r="L166">
        <v>10.9</v>
      </c>
      <c r="M166">
        <v>10.9</v>
      </c>
      <c r="N166" s="5" t="s">
        <v>216</v>
      </c>
      <c r="O166" s="5" t="s">
        <v>6</v>
      </c>
      <c r="P166" s="5" t="s">
        <v>3</v>
      </c>
      <c r="Q166" s="5" t="s">
        <v>4</v>
      </c>
      <c r="R166" s="5" t="s">
        <v>179</v>
      </c>
      <c r="S166" s="5">
        <v>11.4</v>
      </c>
      <c r="T166" s="5">
        <v>11.4</v>
      </c>
      <c r="U166" s="5" t="s">
        <v>397</v>
      </c>
      <c r="V166" s="5" t="s">
        <v>8</v>
      </c>
      <c r="W166" s="5" t="s">
        <v>8</v>
      </c>
      <c r="X166" s="5" t="s">
        <v>44</v>
      </c>
      <c r="Y166" s="5">
        <v>3707</v>
      </c>
      <c r="Z166" s="3" t="s">
        <v>25</v>
      </c>
      <c r="AA166" s="12">
        <v>0.36</v>
      </c>
      <c r="AB166" s="12">
        <v>1.4E-2</v>
      </c>
      <c r="AE166" t="s">
        <v>44</v>
      </c>
      <c r="AF166" s="5">
        <v>3707</v>
      </c>
      <c r="AG166" s="10" t="s">
        <v>398</v>
      </c>
      <c r="AH166" s="12">
        <v>0.05</v>
      </c>
      <c r="AI166">
        <v>1.6E-2</v>
      </c>
      <c r="AL166" s="13">
        <v>1</v>
      </c>
      <c r="AM166" s="13">
        <v>1</v>
      </c>
      <c r="AN166" s="13">
        <v>1</v>
      </c>
      <c r="AO166" s="13">
        <v>1</v>
      </c>
      <c r="AP166" s="13">
        <v>0.5</v>
      </c>
      <c r="AQ166" s="13">
        <v>1</v>
      </c>
      <c r="AR166" s="13">
        <v>1</v>
      </c>
      <c r="AS166" s="13">
        <v>0</v>
      </c>
      <c r="AT166" s="13">
        <v>1</v>
      </c>
      <c r="AU166" s="13">
        <v>1</v>
      </c>
      <c r="AV166">
        <f t="shared" si="2"/>
        <v>8.5</v>
      </c>
    </row>
    <row r="167" spans="1:49" x14ac:dyDescent="0.2">
      <c r="A167" t="s">
        <v>393</v>
      </c>
      <c r="B167">
        <v>2021</v>
      </c>
      <c r="C167" s="12" t="s">
        <v>394</v>
      </c>
      <c r="D167" t="s">
        <v>395</v>
      </c>
      <c r="E167" t="s">
        <v>396</v>
      </c>
      <c r="F167">
        <v>45.2</v>
      </c>
      <c r="G167" s="16" t="s">
        <v>242</v>
      </c>
      <c r="H167" t="s">
        <v>2</v>
      </c>
      <c r="I167" t="s">
        <v>3</v>
      </c>
      <c r="J167" t="s">
        <v>4</v>
      </c>
      <c r="K167" t="s">
        <v>402</v>
      </c>
      <c r="L167">
        <v>11.4</v>
      </c>
      <c r="M167">
        <v>11.4</v>
      </c>
      <c r="N167" s="5" t="s">
        <v>216</v>
      </c>
      <c r="O167" s="5" t="s">
        <v>6</v>
      </c>
      <c r="P167" s="5" t="s">
        <v>3</v>
      </c>
      <c r="Q167" s="5" t="s">
        <v>4</v>
      </c>
      <c r="R167" s="5" t="s">
        <v>179</v>
      </c>
      <c r="S167" s="5">
        <v>11.9</v>
      </c>
      <c r="T167" s="5">
        <v>11.9</v>
      </c>
      <c r="U167" s="5" t="s">
        <v>397</v>
      </c>
      <c r="V167" s="5" t="s">
        <v>8</v>
      </c>
      <c r="W167" s="5" t="s">
        <v>8</v>
      </c>
      <c r="X167" s="5" t="s">
        <v>44</v>
      </c>
      <c r="Y167" s="5">
        <v>3660</v>
      </c>
      <c r="Z167" s="3" t="s">
        <v>25</v>
      </c>
      <c r="AA167" s="12">
        <v>0.28999999999999998</v>
      </c>
      <c r="AB167" s="12">
        <v>1.4999999999999999E-2</v>
      </c>
      <c r="AE167" t="s">
        <v>44</v>
      </c>
      <c r="AF167" s="5">
        <v>3660</v>
      </c>
      <c r="AG167" s="10" t="s">
        <v>398</v>
      </c>
      <c r="AH167" s="12">
        <v>0.04</v>
      </c>
      <c r="AI167">
        <v>1.6E-2</v>
      </c>
      <c r="AL167" s="13">
        <v>1</v>
      </c>
      <c r="AM167" s="13">
        <v>1</v>
      </c>
      <c r="AN167" s="13">
        <v>1</v>
      </c>
      <c r="AO167" s="13">
        <v>1</v>
      </c>
      <c r="AP167" s="13">
        <v>0.5</v>
      </c>
      <c r="AQ167" s="13">
        <v>1</v>
      </c>
      <c r="AR167" s="13">
        <v>1</v>
      </c>
      <c r="AS167" s="13">
        <v>0</v>
      </c>
      <c r="AT167" s="13">
        <v>1</v>
      </c>
      <c r="AU167" s="13">
        <v>1</v>
      </c>
      <c r="AV167">
        <f t="shared" si="2"/>
        <v>8.5</v>
      </c>
    </row>
    <row r="168" spans="1:49" x14ac:dyDescent="0.2">
      <c r="A168" t="s">
        <v>403</v>
      </c>
      <c r="B168">
        <v>2021</v>
      </c>
      <c r="C168" s="12" t="s">
        <v>404</v>
      </c>
      <c r="D168" s="12" t="s">
        <v>405</v>
      </c>
      <c r="E168" t="s">
        <v>140</v>
      </c>
      <c r="F168">
        <v>49.3</v>
      </c>
      <c r="G168" s="16" t="s">
        <v>242</v>
      </c>
      <c r="H168" t="s">
        <v>20</v>
      </c>
      <c r="I168" t="s">
        <v>3</v>
      </c>
      <c r="J168" t="s">
        <v>39</v>
      </c>
      <c r="K168" s="2" t="s">
        <v>406</v>
      </c>
      <c r="L168" s="2" t="s">
        <v>407</v>
      </c>
      <c r="M168">
        <v>7.5</v>
      </c>
      <c r="N168" s="5" t="s">
        <v>216</v>
      </c>
      <c r="O168" s="5" t="s">
        <v>408</v>
      </c>
      <c r="P168" s="5" t="s">
        <v>3</v>
      </c>
      <c r="Q168" s="5" t="s">
        <v>39</v>
      </c>
      <c r="R168" s="5" t="s">
        <v>49</v>
      </c>
      <c r="S168" s="2" t="s">
        <v>407</v>
      </c>
      <c r="T168">
        <v>7.5</v>
      </c>
      <c r="U168" s="5" t="s">
        <v>157</v>
      </c>
      <c r="V168" s="5" t="s">
        <v>8</v>
      </c>
      <c r="W168" s="5" t="s">
        <v>8</v>
      </c>
      <c r="X168" s="5" t="s">
        <v>310</v>
      </c>
      <c r="AE168" t="s">
        <v>9</v>
      </c>
      <c r="AF168" s="5">
        <v>2920</v>
      </c>
      <c r="AG168" s="10" t="s">
        <v>409</v>
      </c>
      <c r="AH168" s="12">
        <v>0.32</v>
      </c>
      <c r="AI168">
        <f>(AK168-AJ168)/3.92</f>
        <v>2.5510204081632647E-2</v>
      </c>
      <c r="AJ168">
        <v>0.27</v>
      </c>
      <c r="AK168">
        <v>0.37</v>
      </c>
      <c r="AL168" s="13">
        <v>1</v>
      </c>
      <c r="AM168" s="13">
        <v>1</v>
      </c>
      <c r="AN168" s="13">
        <v>1</v>
      </c>
      <c r="AO168" s="13">
        <v>1</v>
      </c>
      <c r="AP168" s="13">
        <v>0.5</v>
      </c>
      <c r="AQ168" s="13">
        <v>1</v>
      </c>
      <c r="AR168" s="13">
        <v>0</v>
      </c>
      <c r="AS168" s="13">
        <v>0</v>
      </c>
      <c r="AT168" s="13">
        <v>1</v>
      </c>
      <c r="AU168" s="13">
        <v>1</v>
      </c>
      <c r="AV168">
        <f t="shared" si="2"/>
        <v>7.5</v>
      </c>
    </row>
  </sheetData>
  <phoneticPr fontId="18" type="noConversion"/>
  <pageMargins left="0.75" right="0.75" top="1" bottom="1" header="0.5" footer="0.5"/>
  <pageSetup paperSize="9" orientation="portrait" horizontalDpi="0" verticalDpi="0"/>
  <ignoredErrors>
    <ignoredError sqref="K12:K14 K34:K37 K85:K91 R113:R114"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13A59-3E2C-4845-A7D1-94407E90A98B}">
  <dimension ref="A1:B53"/>
  <sheetViews>
    <sheetView topLeftCell="A2" workbookViewId="0">
      <selection activeCell="A19" sqref="A19"/>
    </sheetView>
  </sheetViews>
  <sheetFormatPr baseColWidth="10" defaultRowHeight="16" x14ac:dyDescent="0.2"/>
  <sheetData>
    <row r="1" spans="1:2" x14ac:dyDescent="0.2">
      <c r="A1" s="6" t="s">
        <v>262</v>
      </c>
      <c r="B1" s="24" t="s">
        <v>339</v>
      </c>
    </row>
    <row r="2" spans="1:2" x14ac:dyDescent="0.2">
      <c r="A2" s="6" t="s">
        <v>263</v>
      </c>
      <c r="B2" s="24" t="s">
        <v>351</v>
      </c>
    </row>
    <row r="3" spans="1:2" x14ac:dyDescent="0.2">
      <c r="A3" s="6" t="s">
        <v>264</v>
      </c>
      <c r="B3" s="24" t="s">
        <v>340</v>
      </c>
    </row>
    <row r="4" spans="1:2" x14ac:dyDescent="0.2">
      <c r="A4" s="6" t="s">
        <v>313</v>
      </c>
      <c r="B4" s="24" t="s">
        <v>341</v>
      </c>
    </row>
    <row r="5" spans="1:2" x14ac:dyDescent="0.2">
      <c r="A5" s="6" t="s">
        <v>265</v>
      </c>
      <c r="B5" s="24" t="s">
        <v>342</v>
      </c>
    </row>
    <row r="6" spans="1:2" x14ac:dyDescent="0.2">
      <c r="A6" s="6" t="s">
        <v>304</v>
      </c>
      <c r="B6" s="24" t="s">
        <v>343</v>
      </c>
    </row>
    <row r="7" spans="1:2" x14ac:dyDescent="0.2">
      <c r="A7" s="6" t="s">
        <v>303</v>
      </c>
      <c r="B7" s="24" t="s">
        <v>374</v>
      </c>
    </row>
    <row r="8" spans="1:2" x14ac:dyDescent="0.2">
      <c r="A8" s="6" t="s">
        <v>266</v>
      </c>
      <c r="B8" s="24" t="s">
        <v>344</v>
      </c>
    </row>
    <row r="9" spans="1:2" x14ac:dyDescent="0.2">
      <c r="A9" s="6" t="s">
        <v>267</v>
      </c>
      <c r="B9" s="24" t="s">
        <v>345</v>
      </c>
    </row>
    <row r="10" spans="1:2" x14ac:dyDescent="0.2">
      <c r="A10" s="6" t="s">
        <v>268</v>
      </c>
      <c r="B10" s="24" t="s">
        <v>346</v>
      </c>
    </row>
    <row r="11" spans="1:2" x14ac:dyDescent="0.2">
      <c r="A11" s="6" t="s">
        <v>269</v>
      </c>
      <c r="B11" s="24" t="s">
        <v>347</v>
      </c>
    </row>
    <row r="12" spans="1:2" x14ac:dyDescent="0.2">
      <c r="A12" s="6" t="s">
        <v>276</v>
      </c>
      <c r="B12" s="24" t="s">
        <v>356</v>
      </c>
    </row>
    <row r="13" spans="1:2" x14ac:dyDescent="0.2">
      <c r="A13" s="6" t="s">
        <v>311</v>
      </c>
      <c r="B13" s="24" t="s">
        <v>348</v>
      </c>
    </row>
    <row r="14" spans="1:2" ht="17" thickBot="1" x14ac:dyDescent="0.25">
      <c r="A14" s="6" t="s">
        <v>270</v>
      </c>
      <c r="B14" s="25" t="s">
        <v>349</v>
      </c>
    </row>
    <row r="15" spans="1:2" ht="17" thickBot="1" x14ac:dyDescent="0.25">
      <c r="A15" s="6" t="s">
        <v>271</v>
      </c>
      <c r="B15" s="26" t="s">
        <v>350</v>
      </c>
    </row>
    <row r="16" spans="1:2" x14ac:dyDescent="0.2">
      <c r="A16" s="6" t="s">
        <v>272</v>
      </c>
      <c r="B16" s="24" t="s">
        <v>352</v>
      </c>
    </row>
    <row r="17" spans="1:2" x14ac:dyDescent="0.2">
      <c r="A17" s="6" t="s">
        <v>273</v>
      </c>
      <c r="B17" s="24" t="s">
        <v>353</v>
      </c>
    </row>
    <row r="18" spans="1:2" x14ac:dyDescent="0.2">
      <c r="A18" s="6" t="s">
        <v>274</v>
      </c>
      <c r="B18" s="24" t="s">
        <v>354</v>
      </c>
    </row>
    <row r="19" spans="1:2" x14ac:dyDescent="0.2">
      <c r="A19" s="6" t="s">
        <v>275</v>
      </c>
      <c r="B19" s="24" t="s">
        <v>355</v>
      </c>
    </row>
    <row r="20" spans="1:2" x14ac:dyDescent="0.2">
      <c r="A20" s="23" t="s">
        <v>312</v>
      </c>
      <c r="B20" s="24" t="s">
        <v>357</v>
      </c>
    </row>
    <row r="21" spans="1:2" x14ac:dyDescent="0.2">
      <c r="A21" s="6" t="s">
        <v>277</v>
      </c>
      <c r="B21" s="24" t="s">
        <v>358</v>
      </c>
    </row>
    <row r="22" spans="1:2" x14ac:dyDescent="0.2">
      <c r="A22" s="6" t="s">
        <v>279</v>
      </c>
      <c r="B22" s="25" t="s">
        <v>359</v>
      </c>
    </row>
    <row r="23" spans="1:2" x14ac:dyDescent="0.2">
      <c r="A23" s="6" t="s">
        <v>278</v>
      </c>
      <c r="B23" s="24" t="s">
        <v>360</v>
      </c>
    </row>
    <row r="24" spans="1:2" x14ac:dyDescent="0.2">
      <c r="A24" s="6" t="s">
        <v>307</v>
      </c>
      <c r="B24" s="24" t="s">
        <v>361</v>
      </c>
    </row>
    <row r="25" spans="1:2" x14ac:dyDescent="0.2">
      <c r="A25" s="6" t="s">
        <v>280</v>
      </c>
      <c r="B25" s="24" t="s">
        <v>362</v>
      </c>
    </row>
    <row r="26" spans="1:2" x14ac:dyDescent="0.2">
      <c r="A26" s="6" t="s">
        <v>281</v>
      </c>
      <c r="B26" s="24" t="s">
        <v>363</v>
      </c>
    </row>
    <row r="27" spans="1:2" x14ac:dyDescent="0.2">
      <c r="A27" s="7" t="s">
        <v>282</v>
      </c>
      <c r="B27" s="24" t="s">
        <v>364</v>
      </c>
    </row>
    <row r="28" spans="1:2" x14ac:dyDescent="0.2">
      <c r="A28" s="6" t="s">
        <v>283</v>
      </c>
      <c r="B28" s="24" t="s">
        <v>365</v>
      </c>
    </row>
    <row r="29" spans="1:2" x14ac:dyDescent="0.2">
      <c r="A29" s="6" t="s">
        <v>284</v>
      </c>
      <c r="B29" s="24" t="s">
        <v>366</v>
      </c>
    </row>
    <row r="30" spans="1:2" x14ac:dyDescent="0.2">
      <c r="A30" s="6" t="s">
        <v>285</v>
      </c>
      <c r="B30" s="24" t="s">
        <v>367</v>
      </c>
    </row>
    <row r="31" spans="1:2" x14ac:dyDescent="0.2">
      <c r="A31" s="6" t="s">
        <v>308</v>
      </c>
      <c r="B31" s="24" t="s">
        <v>368</v>
      </c>
    </row>
    <row r="32" spans="1:2" x14ac:dyDescent="0.2">
      <c r="A32" s="6" t="s">
        <v>286</v>
      </c>
      <c r="B32" s="24" t="s">
        <v>369</v>
      </c>
    </row>
    <row r="33" spans="1:2" x14ac:dyDescent="0.2">
      <c r="A33" s="6" t="s">
        <v>287</v>
      </c>
      <c r="B33" s="24" t="s">
        <v>370</v>
      </c>
    </row>
    <row r="34" spans="1:2" x14ac:dyDescent="0.2">
      <c r="A34" s="6" t="s">
        <v>288</v>
      </c>
      <c r="B34" s="24" t="s">
        <v>368</v>
      </c>
    </row>
    <row r="35" spans="1:2" x14ac:dyDescent="0.2">
      <c r="A35" s="6" t="s">
        <v>289</v>
      </c>
      <c r="B35" s="24" t="s">
        <v>371</v>
      </c>
    </row>
    <row r="36" spans="1:2" x14ac:dyDescent="0.2">
      <c r="A36" s="6" t="s">
        <v>290</v>
      </c>
      <c r="B36" s="24" t="s">
        <v>372</v>
      </c>
    </row>
    <row r="37" spans="1:2" x14ac:dyDescent="0.2">
      <c r="A37" s="6" t="s">
        <v>291</v>
      </c>
      <c r="B37" s="24" t="s">
        <v>373</v>
      </c>
    </row>
    <row r="38" spans="1:2" x14ac:dyDescent="0.2">
      <c r="A38" s="6" t="s">
        <v>292</v>
      </c>
      <c r="B38" s="24" t="s">
        <v>375</v>
      </c>
    </row>
    <row r="39" spans="1:2" x14ac:dyDescent="0.2">
      <c r="A39" s="6" t="s">
        <v>293</v>
      </c>
      <c r="B39" s="24" t="s">
        <v>376</v>
      </c>
    </row>
    <row r="40" spans="1:2" x14ac:dyDescent="0.2">
      <c r="A40" s="6" t="s">
        <v>294</v>
      </c>
      <c r="B40" s="24" t="s">
        <v>377</v>
      </c>
    </row>
    <row r="41" spans="1:2" x14ac:dyDescent="0.2">
      <c r="A41" s="6" t="s">
        <v>295</v>
      </c>
      <c r="B41" s="24" t="s">
        <v>378</v>
      </c>
    </row>
    <row r="42" spans="1:2" x14ac:dyDescent="0.2">
      <c r="A42" s="6" t="s">
        <v>296</v>
      </c>
      <c r="B42" s="24" t="s">
        <v>379</v>
      </c>
    </row>
    <row r="43" spans="1:2" x14ac:dyDescent="0.2">
      <c r="A43" s="6" t="s">
        <v>297</v>
      </c>
      <c r="B43" s="24" t="s">
        <v>380</v>
      </c>
    </row>
    <row r="44" spans="1:2" x14ac:dyDescent="0.2">
      <c r="A44" s="6" t="s">
        <v>298</v>
      </c>
      <c r="B44" s="24" t="s">
        <v>381</v>
      </c>
    </row>
    <row r="45" spans="1:2" x14ac:dyDescent="0.2">
      <c r="A45" s="6" t="s">
        <v>299</v>
      </c>
      <c r="B45" s="25" t="s">
        <v>382</v>
      </c>
    </row>
    <row r="46" spans="1:2" x14ac:dyDescent="0.2">
      <c r="A46" s="6" t="s">
        <v>300</v>
      </c>
      <c r="B46" s="25" t="s">
        <v>383</v>
      </c>
    </row>
    <row r="47" spans="1:2" x14ac:dyDescent="0.2">
      <c r="A47" s="6" t="s">
        <v>301</v>
      </c>
      <c r="B47" s="25" t="s">
        <v>384</v>
      </c>
    </row>
    <row r="48" spans="1:2" x14ac:dyDescent="0.2">
      <c r="A48" s="6" t="s">
        <v>302</v>
      </c>
      <c r="B48" s="25" t="s">
        <v>385</v>
      </c>
    </row>
    <row r="49" spans="1:1" x14ac:dyDescent="0.2">
      <c r="A49" s="6"/>
    </row>
    <row r="50" spans="1:1" x14ac:dyDescent="0.2">
      <c r="A50" s="6"/>
    </row>
    <row r="51" spans="1:1" x14ac:dyDescent="0.2">
      <c r="A51" s="6"/>
    </row>
    <row r="52" spans="1:1" x14ac:dyDescent="0.2">
      <c r="A52" s="6"/>
    </row>
    <row r="53" spans="1:1" x14ac:dyDescent="0.2">
      <c r="A53"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Baldwin, Jessie</dc:creator>
  <cp:lastModifiedBy>Baldwin, Jessie</cp:lastModifiedBy>
  <dcterms:created xsi:type="dcterms:W3CDTF">2020-11-08T11:42:04Z</dcterms:created>
  <dcterms:modified xsi:type="dcterms:W3CDTF">2022-01-25T10:25:32Z</dcterms:modified>
</cp:coreProperties>
</file>