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m_quesada_valverde_accenture_com/Documents/PA 2024/Clases Exel/Cuarto Grupo/Cuarto Grupo/Estudiantes/jorge.h.rojas/"/>
    </mc:Choice>
  </mc:AlternateContent>
  <xr:revisionPtr revIDLastSave="418" documentId="11_E60897F41BE170836B02CE998F75CCDC64E183C8" xr6:coauthVersionLast="47" xr6:coauthVersionMax="47" xr10:uidLastSave="{99BE9AD8-2887-A044-B2D7-0ABAD84B50C4}"/>
  <bookViews>
    <workbookView xWindow="-34040" yWindow="1400" windowWidth="31620" windowHeight="15900" firstSheet="1" activeTab="1" xr2:uid="{00000000-000D-0000-FFFF-FFFF00000000}"/>
  </bookViews>
  <sheets>
    <sheet name="inventario" sheetId="2" r:id="rId1"/>
    <sheet name="planill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I4" i="3" s="1"/>
  <c r="J4" i="3" s="1"/>
  <c r="G5" i="3"/>
  <c r="I5" i="3" s="1"/>
  <c r="J5" i="3" s="1"/>
  <c r="G6" i="3"/>
  <c r="I6" i="3" s="1"/>
  <c r="J6" i="3" s="1"/>
  <c r="G7" i="3"/>
  <c r="I7" i="3" s="1"/>
  <c r="J7" i="3" s="1"/>
  <c r="N7" i="3" s="1"/>
  <c r="K7" i="3" s="1"/>
  <c r="G8" i="3"/>
  <c r="I8" i="3" s="1"/>
  <c r="J8" i="3" s="1"/>
  <c r="G9" i="3"/>
  <c r="I9" i="3" s="1"/>
  <c r="J9" i="3" s="1"/>
  <c r="G10" i="3"/>
  <c r="I10" i="3" s="1"/>
  <c r="J10" i="3" s="1"/>
  <c r="N10" i="3" s="1"/>
  <c r="K10" i="3" s="1"/>
  <c r="G11" i="3"/>
  <c r="I11" i="3" s="1"/>
  <c r="J11" i="3" s="1"/>
  <c r="N11" i="3" s="1"/>
  <c r="K11" i="3" s="1"/>
  <c r="G12" i="3"/>
  <c r="I12" i="3" s="1"/>
  <c r="J12" i="3" s="1"/>
  <c r="G13" i="3"/>
  <c r="I13" i="3" s="1"/>
  <c r="J13" i="3" s="1"/>
  <c r="G14" i="3"/>
  <c r="I14" i="3" s="1"/>
  <c r="J14" i="3" s="1"/>
  <c r="G15" i="3"/>
  <c r="I15" i="3" s="1"/>
  <c r="J15" i="3" s="1"/>
  <c r="N15" i="3" s="1"/>
  <c r="L15" i="3" s="1"/>
  <c r="G16" i="3"/>
  <c r="I16" i="3" s="1"/>
  <c r="J16" i="3" s="1"/>
  <c r="G17" i="3"/>
  <c r="I17" i="3" s="1"/>
  <c r="J17" i="3" s="1"/>
  <c r="G3" i="3"/>
  <c r="I3" i="3" s="1"/>
  <c r="J3" i="3" s="1"/>
  <c r="N3" i="3" s="1"/>
  <c r="K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H14" i="2"/>
  <c r="I14" i="2" s="1"/>
  <c r="K14" i="2" s="1"/>
  <c r="H15" i="2"/>
  <c r="I15" i="2" s="1"/>
  <c r="K15" i="2" s="1"/>
  <c r="H16" i="2"/>
  <c r="I16" i="2" s="1"/>
  <c r="K16" i="2" s="1"/>
  <c r="H17" i="2"/>
  <c r="I17" i="2" s="1"/>
  <c r="K17" i="2" s="1"/>
  <c r="H18" i="2"/>
  <c r="I18" i="2" s="1"/>
  <c r="K18" i="2" s="1"/>
  <c r="H19" i="2"/>
  <c r="I19" i="2" s="1"/>
  <c r="K19" i="2" s="1"/>
  <c r="H20" i="2"/>
  <c r="I20" i="2" s="1"/>
  <c r="K20" i="2" s="1"/>
  <c r="H21" i="2"/>
  <c r="I21" i="2" s="1"/>
  <c r="K21" i="2" s="1"/>
  <c r="H22" i="2"/>
  <c r="I22" i="2" s="1"/>
  <c r="K22" i="2" s="1"/>
  <c r="H23" i="2"/>
  <c r="I23" i="2" s="1"/>
  <c r="K23" i="2" s="1"/>
  <c r="H24" i="2"/>
  <c r="I24" i="2" s="1"/>
  <c r="K24" i="2" s="1"/>
  <c r="H25" i="2"/>
  <c r="I25" i="2" s="1"/>
  <c r="K25" i="2" s="1"/>
  <c r="H26" i="2"/>
  <c r="I26" i="2" s="1"/>
  <c r="K26" i="2" s="1"/>
  <c r="H27" i="2"/>
  <c r="I27" i="2" s="1"/>
  <c r="K27" i="2" s="1"/>
  <c r="H28" i="2"/>
  <c r="I28" i="2" s="1"/>
  <c r="K28" i="2" s="1"/>
  <c r="H29" i="2"/>
  <c r="I29" i="2" s="1"/>
  <c r="K29" i="2" s="1"/>
  <c r="H30" i="2"/>
  <c r="I30" i="2" s="1"/>
  <c r="K30" i="2" s="1"/>
  <c r="H31" i="2"/>
  <c r="I31" i="2" s="1"/>
  <c r="K31" i="2" s="1"/>
  <c r="H32" i="2"/>
  <c r="I32" i="2" s="1"/>
  <c r="K32" i="2" s="1"/>
  <c r="H33" i="2"/>
  <c r="I33" i="2" s="1"/>
  <c r="K33" i="2" s="1"/>
  <c r="H34" i="2"/>
  <c r="I34" i="2" s="1"/>
  <c r="K34" i="2" s="1"/>
  <c r="H35" i="2"/>
  <c r="I35" i="2" s="1"/>
  <c r="K35" i="2" s="1"/>
  <c r="H36" i="2"/>
  <c r="I36" i="2" s="1"/>
  <c r="K36" i="2" s="1"/>
  <c r="H37" i="2"/>
  <c r="I37" i="2" s="1"/>
  <c r="K37" i="2" s="1"/>
  <c r="H38" i="2"/>
  <c r="I38" i="2" s="1"/>
  <c r="K38" i="2" s="1"/>
  <c r="H39" i="2"/>
  <c r="I39" i="2" s="1"/>
  <c r="K39" i="2" s="1"/>
  <c r="H40" i="2"/>
  <c r="I40" i="2" s="1"/>
  <c r="K40" i="2" s="1"/>
  <c r="H41" i="2"/>
  <c r="I41" i="2" s="1"/>
  <c r="K41" i="2" s="1"/>
  <c r="H42" i="2"/>
  <c r="I42" i="2" s="1"/>
  <c r="K42" i="2" s="1"/>
  <c r="H43" i="2"/>
  <c r="I43" i="2" s="1"/>
  <c r="K43" i="2" s="1"/>
  <c r="H44" i="2"/>
  <c r="I44" i="2" s="1"/>
  <c r="K44" i="2" s="1"/>
  <c r="H45" i="2"/>
  <c r="I45" i="2" s="1"/>
  <c r="K45" i="2" s="1"/>
  <c r="H46" i="2"/>
  <c r="I46" i="2" s="1"/>
  <c r="K46" i="2" s="1"/>
  <c r="H47" i="2"/>
  <c r="I47" i="2" s="1"/>
  <c r="K47" i="2" s="1"/>
  <c r="H48" i="2"/>
  <c r="I48" i="2" s="1"/>
  <c r="K48" i="2" s="1"/>
  <c r="H49" i="2"/>
  <c r="I49" i="2" s="1"/>
  <c r="K49" i="2" s="1"/>
  <c r="H50" i="2"/>
  <c r="I50" i="2" s="1"/>
  <c r="K50" i="2" s="1"/>
  <c r="H51" i="2"/>
  <c r="I51" i="2" s="1"/>
  <c r="K51" i="2" s="1"/>
  <c r="H52" i="2"/>
  <c r="I52" i="2" s="1"/>
  <c r="K52" i="2" s="1"/>
  <c r="H53" i="2"/>
  <c r="I53" i="2" s="1"/>
  <c r="K53" i="2" s="1"/>
  <c r="H54" i="2"/>
  <c r="I54" i="2" s="1"/>
  <c r="K54" i="2" s="1"/>
  <c r="H55" i="2"/>
  <c r="I55" i="2" s="1"/>
  <c r="K55" i="2" s="1"/>
  <c r="H56" i="2"/>
  <c r="I56" i="2" s="1"/>
  <c r="K56" i="2" s="1"/>
  <c r="H57" i="2"/>
  <c r="I57" i="2" s="1"/>
  <c r="K57" i="2" s="1"/>
  <c r="H58" i="2"/>
  <c r="I58" i="2" s="1"/>
  <c r="K58" i="2" s="1"/>
  <c r="H59" i="2"/>
  <c r="I59" i="2" s="1"/>
  <c r="K59" i="2" s="1"/>
  <c r="H60" i="2"/>
  <c r="I60" i="2" s="1"/>
  <c r="K60" i="2" s="1"/>
  <c r="H61" i="2"/>
  <c r="I61" i="2" s="1"/>
  <c r="K61" i="2" s="1"/>
  <c r="H62" i="2"/>
  <c r="I62" i="2" s="1"/>
  <c r="K62" i="2" s="1"/>
  <c r="H13" i="2"/>
  <c r="I13" i="2" s="1"/>
  <c r="K13" i="2" s="1"/>
  <c r="N8" i="3" l="1"/>
  <c r="K8" i="3" s="1"/>
  <c r="M15" i="3"/>
  <c r="M11" i="3"/>
  <c r="M8" i="3"/>
  <c r="M7" i="3"/>
  <c r="M10" i="3"/>
  <c r="L7" i="3"/>
  <c r="M3" i="3"/>
  <c r="K15" i="3"/>
  <c r="O15" i="3" s="1"/>
  <c r="L11" i="3"/>
  <c r="L10" i="3"/>
  <c r="L8" i="3"/>
  <c r="O8" i="3" s="1"/>
  <c r="L3" i="3"/>
  <c r="N17" i="3"/>
  <c r="M17" i="3" s="1"/>
  <c r="N9" i="3"/>
  <c r="M9" i="3" s="1"/>
  <c r="N16" i="3"/>
  <c r="M16" i="3" s="1"/>
  <c r="N14" i="3"/>
  <c r="M14" i="3" s="1"/>
  <c r="N6" i="3"/>
  <c r="M6" i="3" s="1"/>
  <c r="N13" i="3"/>
  <c r="M13" i="3" s="1"/>
  <c r="N5" i="3"/>
  <c r="M5" i="3" s="1"/>
  <c r="N12" i="3"/>
  <c r="M12" i="3" s="1"/>
  <c r="N4" i="3"/>
  <c r="M4" i="3" s="1"/>
  <c r="M35" i="2"/>
  <c r="O35" i="2" s="1"/>
  <c r="M28" i="2"/>
  <c r="O28" i="2" s="1"/>
  <c r="M51" i="2"/>
  <c r="O51" i="2" s="1"/>
  <c r="M27" i="2"/>
  <c r="O27" i="2" s="1"/>
  <c r="M21" i="2"/>
  <c r="O21" i="2" s="1"/>
  <c r="M53" i="2"/>
  <c r="O53" i="2" s="1"/>
  <c r="M52" i="2"/>
  <c r="O52" i="2" s="1"/>
  <c r="M29" i="2"/>
  <c r="O29" i="2" s="1"/>
  <c r="M44" i="2"/>
  <c r="O44" i="2" s="1"/>
  <c r="M61" i="2"/>
  <c r="O61" i="2" s="1"/>
  <c r="M43" i="2"/>
  <c r="O43" i="2" s="1"/>
  <c r="M20" i="2"/>
  <c r="O20" i="2" s="1"/>
  <c r="M45" i="2"/>
  <c r="O45" i="2" s="1"/>
  <c r="M60" i="2"/>
  <c r="O60" i="2" s="1"/>
  <c r="M37" i="2"/>
  <c r="O37" i="2" s="1"/>
  <c r="M19" i="2"/>
  <c r="O19" i="2" s="1"/>
  <c r="M59" i="2"/>
  <c r="O59" i="2" s="1"/>
  <c r="M36" i="2"/>
  <c r="O36" i="2" s="1"/>
  <c r="M58" i="2"/>
  <c r="O58" i="2" s="1"/>
  <c r="M42" i="2"/>
  <c r="O42" i="2" s="1"/>
  <c r="M34" i="2"/>
  <c r="O34" i="2" s="1"/>
  <c r="M26" i="2"/>
  <c r="O26" i="2" s="1"/>
  <c r="M18" i="2"/>
  <c r="O18" i="2" s="1"/>
  <c r="M50" i="2"/>
  <c r="O50" i="2" s="1"/>
  <c r="M57" i="2"/>
  <c r="O57" i="2" s="1"/>
  <c r="M49" i="2"/>
  <c r="O49" i="2" s="1"/>
  <c r="M41" i="2"/>
  <c r="O41" i="2" s="1"/>
  <c r="M33" i="2"/>
  <c r="O33" i="2" s="1"/>
  <c r="M25" i="2"/>
  <c r="O25" i="2" s="1"/>
  <c r="M17" i="2"/>
  <c r="O17" i="2" s="1"/>
  <c r="M56" i="2"/>
  <c r="O56" i="2" s="1"/>
  <c r="M48" i="2"/>
  <c r="O48" i="2" s="1"/>
  <c r="M40" i="2"/>
  <c r="O40" i="2" s="1"/>
  <c r="M32" i="2"/>
  <c r="O32" i="2" s="1"/>
  <c r="M24" i="2"/>
  <c r="O24" i="2" s="1"/>
  <c r="M16" i="2"/>
  <c r="O16" i="2" s="1"/>
  <c r="M15" i="2"/>
  <c r="O15" i="2" s="1"/>
  <c r="M55" i="2"/>
  <c r="O55" i="2" s="1"/>
  <c r="M47" i="2"/>
  <c r="O47" i="2" s="1"/>
  <c r="M39" i="2"/>
  <c r="O39" i="2" s="1"/>
  <c r="M31" i="2"/>
  <c r="O31" i="2" s="1"/>
  <c r="M23" i="2"/>
  <c r="O23" i="2" s="1"/>
  <c r="M62" i="2"/>
  <c r="O62" i="2" s="1"/>
  <c r="M54" i="2"/>
  <c r="O54" i="2" s="1"/>
  <c r="M46" i="2"/>
  <c r="O46" i="2" s="1"/>
  <c r="M38" i="2"/>
  <c r="O38" i="2" s="1"/>
  <c r="M30" i="2"/>
  <c r="O30" i="2" s="1"/>
  <c r="M22" i="2"/>
  <c r="O22" i="2" s="1"/>
  <c r="M14" i="2"/>
  <c r="O14" i="2" s="1"/>
  <c r="M13" i="2"/>
  <c r="O13" i="2" s="1"/>
  <c r="J27" i="2"/>
  <c r="L27" i="2" s="1"/>
  <c r="N27" i="2" s="1"/>
  <c r="J21" i="2"/>
  <c r="L21" i="2" s="1"/>
  <c r="N21" i="2" s="1"/>
  <c r="J52" i="2"/>
  <c r="L52" i="2" s="1"/>
  <c r="N52" i="2" s="1"/>
  <c r="J29" i="2"/>
  <c r="L29" i="2" s="1"/>
  <c r="N29" i="2" s="1"/>
  <c r="J51" i="2"/>
  <c r="L51" i="2" s="1"/>
  <c r="N51" i="2" s="1"/>
  <c r="J28" i="2"/>
  <c r="L28" i="2" s="1"/>
  <c r="N28" i="2" s="1"/>
  <c r="J43" i="2"/>
  <c r="L43" i="2" s="1"/>
  <c r="N43" i="2" s="1"/>
  <c r="J19" i="2"/>
  <c r="L19" i="2" s="1"/>
  <c r="N19" i="2" s="1"/>
  <c r="J59" i="2"/>
  <c r="L59" i="2" s="1"/>
  <c r="N59" i="2" s="1"/>
  <c r="J36" i="2"/>
  <c r="L36" i="2" s="1"/>
  <c r="N36" i="2" s="1"/>
  <c r="J18" i="2"/>
  <c r="L18" i="2" s="1"/>
  <c r="N18" i="2" s="1"/>
  <c r="J45" i="2"/>
  <c r="L45" i="2" s="1"/>
  <c r="N45" i="2" s="1"/>
  <c r="J44" i="2"/>
  <c r="L44" i="2" s="1"/>
  <c r="N44" i="2" s="1"/>
  <c r="J61" i="2"/>
  <c r="L61" i="2" s="1"/>
  <c r="N61" i="2" s="1"/>
  <c r="J20" i="2"/>
  <c r="L20" i="2" s="1"/>
  <c r="N20" i="2" s="1"/>
  <c r="J60" i="2"/>
  <c r="L60" i="2" s="1"/>
  <c r="N60" i="2" s="1"/>
  <c r="J37" i="2"/>
  <c r="L37" i="2" s="1"/>
  <c r="N37" i="2" s="1"/>
  <c r="J53" i="2"/>
  <c r="L53" i="2" s="1"/>
  <c r="N53" i="2" s="1"/>
  <c r="J35" i="2"/>
  <c r="L35" i="2" s="1"/>
  <c r="N35" i="2" s="1"/>
  <c r="J42" i="2"/>
  <c r="L42" i="2" s="1"/>
  <c r="N42" i="2" s="1"/>
  <c r="J17" i="2"/>
  <c r="L17" i="2" s="1"/>
  <c r="N17" i="2" s="1"/>
  <c r="J56" i="2"/>
  <c r="L56" i="2" s="1"/>
  <c r="N56" i="2" s="1"/>
  <c r="J48" i="2"/>
  <c r="L48" i="2" s="1"/>
  <c r="N48" i="2" s="1"/>
  <c r="J40" i="2"/>
  <c r="L40" i="2" s="1"/>
  <c r="N40" i="2" s="1"/>
  <c r="J32" i="2"/>
  <c r="L32" i="2" s="1"/>
  <c r="N32" i="2" s="1"/>
  <c r="J24" i="2"/>
  <c r="L24" i="2" s="1"/>
  <c r="N24" i="2" s="1"/>
  <c r="J16" i="2"/>
  <c r="L16" i="2" s="1"/>
  <c r="N16" i="2" s="1"/>
  <c r="J50" i="2"/>
  <c r="L50" i="2" s="1"/>
  <c r="N50" i="2" s="1"/>
  <c r="J26" i="2"/>
  <c r="L26" i="2" s="1"/>
  <c r="N26" i="2" s="1"/>
  <c r="J25" i="2"/>
  <c r="L25" i="2" s="1"/>
  <c r="N25" i="2" s="1"/>
  <c r="J55" i="2"/>
  <c r="L55" i="2" s="1"/>
  <c r="N55" i="2" s="1"/>
  <c r="J47" i="2"/>
  <c r="L47" i="2" s="1"/>
  <c r="N47" i="2" s="1"/>
  <c r="J39" i="2"/>
  <c r="L39" i="2" s="1"/>
  <c r="N39" i="2" s="1"/>
  <c r="J31" i="2"/>
  <c r="L31" i="2" s="1"/>
  <c r="N31" i="2" s="1"/>
  <c r="J23" i="2"/>
  <c r="L23" i="2" s="1"/>
  <c r="N23" i="2" s="1"/>
  <c r="J15" i="2"/>
  <c r="L15" i="2" s="1"/>
  <c r="N15" i="2" s="1"/>
  <c r="J58" i="2"/>
  <c r="L58" i="2" s="1"/>
  <c r="N58" i="2" s="1"/>
  <c r="J34" i="2"/>
  <c r="L34" i="2" s="1"/>
  <c r="N34" i="2" s="1"/>
  <c r="J57" i="2"/>
  <c r="L57" i="2" s="1"/>
  <c r="N57" i="2" s="1"/>
  <c r="J49" i="2"/>
  <c r="L49" i="2" s="1"/>
  <c r="N49" i="2" s="1"/>
  <c r="J41" i="2"/>
  <c r="L41" i="2" s="1"/>
  <c r="N41" i="2" s="1"/>
  <c r="J33" i="2"/>
  <c r="L33" i="2" s="1"/>
  <c r="N33" i="2" s="1"/>
  <c r="J62" i="2"/>
  <c r="L62" i="2" s="1"/>
  <c r="N62" i="2" s="1"/>
  <c r="J54" i="2"/>
  <c r="L54" i="2" s="1"/>
  <c r="N54" i="2" s="1"/>
  <c r="J46" i="2"/>
  <c r="L46" i="2" s="1"/>
  <c r="N46" i="2" s="1"/>
  <c r="J38" i="2"/>
  <c r="L38" i="2" s="1"/>
  <c r="N38" i="2" s="1"/>
  <c r="J30" i="2"/>
  <c r="L30" i="2" s="1"/>
  <c r="N30" i="2" s="1"/>
  <c r="J22" i="2"/>
  <c r="L22" i="2" s="1"/>
  <c r="N22" i="2" s="1"/>
  <c r="J14" i="2"/>
  <c r="L14" i="2" s="1"/>
  <c r="N14" i="2" s="1"/>
  <c r="J13" i="2"/>
  <c r="L13" i="2" s="1"/>
  <c r="N13" i="2" s="1"/>
  <c r="O7" i="3" l="1"/>
  <c r="O11" i="3"/>
  <c r="O3" i="3"/>
  <c r="O10" i="3"/>
  <c r="K13" i="3"/>
  <c r="L13" i="3"/>
  <c r="K6" i="3"/>
  <c r="L6" i="3"/>
  <c r="K14" i="3"/>
  <c r="L14" i="3"/>
  <c r="K16" i="3"/>
  <c r="L16" i="3"/>
  <c r="K4" i="3"/>
  <c r="L4" i="3"/>
  <c r="K17" i="3"/>
  <c r="L17" i="3"/>
  <c r="K9" i="3"/>
  <c r="L9" i="3"/>
  <c r="K12" i="3"/>
  <c r="L12" i="3"/>
  <c r="K5" i="3"/>
  <c r="L5" i="3"/>
  <c r="O4" i="3" l="1"/>
  <c r="O13" i="3"/>
  <c r="O16" i="3"/>
  <c r="O12" i="3"/>
  <c r="O14" i="3"/>
  <c r="O6" i="3"/>
  <c r="O5" i="3"/>
  <c r="O9" i="3"/>
  <c r="O17" i="3"/>
</calcChain>
</file>

<file path=xl/sharedStrings.xml><?xml version="1.0" encoding="utf-8"?>
<sst xmlns="http://schemas.openxmlformats.org/spreadsheetml/2006/main" count="81" uniqueCount="76">
  <si>
    <t>Tipo de Cambio $</t>
  </si>
  <si>
    <t>Compra</t>
  </si>
  <si>
    <t>Venta</t>
  </si>
  <si>
    <t>IVA</t>
  </si>
  <si>
    <t>Articulo</t>
  </si>
  <si>
    <t>Unidades Vendidas</t>
  </si>
  <si>
    <t>Precio Dolares</t>
  </si>
  <si>
    <t>Precio Colones</t>
  </si>
  <si>
    <t>IVA Dolares</t>
  </si>
  <si>
    <t>IVA Colones</t>
  </si>
  <si>
    <t>Precio Total  Dolares</t>
  </si>
  <si>
    <t>Precio Total Colones</t>
  </si>
  <si>
    <t>Ganancia Dolares</t>
  </si>
  <si>
    <t>Ganancia Colones</t>
  </si>
  <si>
    <t>Articulo 1</t>
  </si>
  <si>
    <t>Articulo 2</t>
  </si>
  <si>
    <t>Articulo 3</t>
  </si>
  <si>
    <t>Articulo 4</t>
  </si>
  <si>
    <t>Articulo 5</t>
  </si>
  <si>
    <t>Articulo 6</t>
  </si>
  <si>
    <t>Articulo 7</t>
  </si>
  <si>
    <t>Articulo 8</t>
  </si>
  <si>
    <t>Articulo 9</t>
  </si>
  <si>
    <t>Articulo 10</t>
  </si>
  <si>
    <t>Articulo 11</t>
  </si>
  <si>
    <t>Articulo 12</t>
  </si>
  <si>
    <t>Articulo 13</t>
  </si>
  <si>
    <t>Articulo 14</t>
  </si>
  <si>
    <t>Articulo 15</t>
  </si>
  <si>
    <t>Articulo 16</t>
  </si>
  <si>
    <t>Articulo 17</t>
  </si>
  <si>
    <t>Articulo 18</t>
  </si>
  <si>
    <t>Articulo 19</t>
  </si>
  <si>
    <t>Articulo 20</t>
  </si>
  <si>
    <t>Articulo 21</t>
  </si>
  <si>
    <t>Articulo 22</t>
  </si>
  <si>
    <t>Articulo 23</t>
  </si>
  <si>
    <t>Articulo 24</t>
  </si>
  <si>
    <t>Articulo 25</t>
  </si>
  <si>
    <t>Articulo 26</t>
  </si>
  <si>
    <t>Articulo 27</t>
  </si>
  <si>
    <t>Articulo 28</t>
  </si>
  <si>
    <t>Articulo 29</t>
  </si>
  <si>
    <t>Articulo 30</t>
  </si>
  <si>
    <t>Articulo 31</t>
  </si>
  <si>
    <t>Articulo 32</t>
  </si>
  <si>
    <t>Articulo 33</t>
  </si>
  <si>
    <t>Articulo 34</t>
  </si>
  <si>
    <t>Articulo 35</t>
  </si>
  <si>
    <t>Articulo 36</t>
  </si>
  <si>
    <t>Articulo 37</t>
  </si>
  <si>
    <t>Articulo 38</t>
  </si>
  <si>
    <t>Articulo 39</t>
  </si>
  <si>
    <t>Articulo 40</t>
  </si>
  <si>
    <t>Articulo 41</t>
  </si>
  <si>
    <t>Articulo 42</t>
  </si>
  <si>
    <t>Articulo 43</t>
  </si>
  <si>
    <t>Articulo 44</t>
  </si>
  <si>
    <t>Articulo 45</t>
  </si>
  <si>
    <t>Articulo 46</t>
  </si>
  <si>
    <t>Articulo 47</t>
  </si>
  <si>
    <t>Articulo 48</t>
  </si>
  <si>
    <t>Articulo 49</t>
  </si>
  <si>
    <t>Articulo 50</t>
  </si>
  <si>
    <t>CCSS</t>
  </si>
  <si>
    <t>Empleado</t>
  </si>
  <si>
    <t>Horas Trabajadas</t>
  </si>
  <si>
    <t>Salario Base</t>
  </si>
  <si>
    <t>Horas Extra</t>
  </si>
  <si>
    <t>Salario HE</t>
  </si>
  <si>
    <t>ASC</t>
  </si>
  <si>
    <t>INS</t>
  </si>
  <si>
    <t>Salario Bruto</t>
  </si>
  <si>
    <t>Salario Neto</t>
  </si>
  <si>
    <t>Jornada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</si>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</sst>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₡&quot;* #,##0.00_);_(&quot;₡&quot;* \(#,##0.00\);_(&quot;₡&quot;* &quot;-&quot;??_);_(@_)"/>
    <numFmt numFmtId="165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93E0-2308-4A79-87E4-40FA45937380}">
  <dimension ref="C4:O62"/>
  <sheetViews>
    <sheetView workbookViewId="0">
      <pane ySplit="13" topLeftCell="A14" activePane="bottomLeft" state="frozen"/>
      <selection pane="bottomLeft" activeCell="G13" sqref="G13"/>
    </sheetView>
  </sheetViews>
  <sheetFormatPr defaultColWidth="8.85546875" defaultRowHeight="15"/>
  <cols>
    <col min="1" max="2" width="8.85546875" style="2"/>
    <col min="3" max="4" width="11" style="2" bestFit="1" customWidth="1"/>
    <col min="5" max="5" width="8.85546875" style="2"/>
    <col min="6" max="6" width="9.7109375" style="2" bestFit="1" customWidth="1"/>
    <col min="7" max="7" width="15.28515625" style="2" bestFit="1" customWidth="1"/>
    <col min="8" max="8" width="12" style="2" bestFit="1" customWidth="1"/>
    <col min="9" max="9" width="12.28515625" style="2" bestFit="1" customWidth="1"/>
    <col min="10" max="10" width="9.7109375" style="2" bestFit="1" customWidth="1"/>
    <col min="11" max="11" width="14.85546875" style="2" bestFit="1" customWidth="1"/>
    <col min="12" max="13" width="16.7109375" style="2" bestFit="1" customWidth="1"/>
    <col min="14" max="14" width="14.140625" style="2" bestFit="1" customWidth="1"/>
    <col min="15" max="15" width="14.42578125" style="2" bestFit="1" customWidth="1"/>
    <col min="16" max="16384" width="8.85546875" style="2"/>
  </cols>
  <sheetData>
    <row r="4" spans="3:15">
      <c r="C4" s="10" t="s">
        <v>0</v>
      </c>
      <c r="D4" s="10"/>
    </row>
    <row r="5" spans="3:15">
      <c r="C5" s="1" t="s">
        <v>1</v>
      </c>
      <c r="D5" s="1" t="s">
        <v>2</v>
      </c>
    </row>
    <row r="6" spans="3:15">
      <c r="C6" s="6">
        <v>508.5</v>
      </c>
      <c r="D6" s="6">
        <v>522</v>
      </c>
    </row>
    <row r="8" spans="3:15">
      <c r="C8" s="1" t="s">
        <v>3</v>
      </c>
      <c r="D8" s="3">
        <v>0.13</v>
      </c>
    </row>
    <row r="12" spans="3:15"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</row>
    <row r="13" spans="3:15">
      <c r="F13" s="4" t="s">
        <v>14</v>
      </c>
      <c r="G13" s="4">
        <f ca="1">RANDBETWEEN(0,100)</f>
        <v>67</v>
      </c>
      <c r="H13" s="5">
        <f ca="1">RAND() * (1000 - 10) + 10</f>
        <v>755.6040970175053</v>
      </c>
      <c r="I13" s="6">
        <f ca="1">VALUE(H13)*VALUE($C$6)</f>
        <v>384224.68333340145</v>
      </c>
      <c r="J13" s="5">
        <f ca="1">VALUE(H13)*$D$8</f>
        <v>98.228532612275686</v>
      </c>
      <c r="K13" s="6">
        <f ca="1">VALUE(I13)*VALUE($D$8)</f>
        <v>49949.208833342193</v>
      </c>
      <c r="L13" s="5">
        <f ca="1">H13+J13</f>
        <v>853.83262962978097</v>
      </c>
      <c r="M13" s="6">
        <f ca="1">I13+K13</f>
        <v>434173.89216674364</v>
      </c>
      <c r="N13" s="5">
        <f ca="1">L13*G13</f>
        <v>57206.786185195328</v>
      </c>
      <c r="O13" s="6">
        <f ca="1">M13*G13</f>
        <v>29089650.775171824</v>
      </c>
    </row>
    <row r="14" spans="3:15">
      <c r="F14" s="4" t="s">
        <v>15</v>
      </c>
      <c r="G14" s="4">
        <f t="shared" ref="G14:G62" ca="1" si="0">RANDBETWEEN(0,100)</f>
        <v>70</v>
      </c>
      <c r="H14" s="5">
        <f t="shared" ref="H14:H62" ca="1" si="1">RAND() * (1000 - 10) + 10</f>
        <v>150.8337090408732</v>
      </c>
      <c r="I14" s="6">
        <f t="shared" ref="I14:I62" ca="1" si="2">VALUE(H14)*VALUE($C$6)</f>
        <v>76698.941047284025</v>
      </c>
      <c r="J14" s="5">
        <f t="shared" ref="J14:J62" ca="1" si="3">VALUE(H14)*$D$8</f>
        <v>19.608382175313515</v>
      </c>
      <c r="K14" s="6">
        <f t="shared" ref="K14:K62" ca="1" si="4">VALUE(I14)*VALUE($D$8)</f>
        <v>9970.8623361469236</v>
      </c>
      <c r="L14" s="5">
        <f t="shared" ref="L14:L62" ca="1" si="5">H14+J14</f>
        <v>170.44209121618672</v>
      </c>
      <c r="M14" s="6">
        <f t="shared" ref="M14:M62" ca="1" si="6">I14+K14</f>
        <v>86669.803383430946</v>
      </c>
      <c r="N14" s="5">
        <f t="shared" ref="N14:N62" ca="1" si="7">L14*G14</f>
        <v>11930.946385133071</v>
      </c>
      <c r="O14" s="6">
        <f t="shared" ref="O14:O62" ca="1" si="8">M14*G14</f>
        <v>6066886.2368401662</v>
      </c>
    </row>
    <row r="15" spans="3:15">
      <c r="F15" s="4" t="s">
        <v>16</v>
      </c>
      <c r="G15" s="4">
        <f t="shared" ca="1" si="0"/>
        <v>35</v>
      </c>
      <c r="H15" s="5">
        <f t="shared" ca="1" si="1"/>
        <v>201.55285494651625</v>
      </c>
      <c r="I15" s="6">
        <f t="shared" ca="1" si="2"/>
        <v>102489.62674030352</v>
      </c>
      <c r="J15" s="5">
        <f t="shared" ca="1" si="3"/>
        <v>26.201871143047114</v>
      </c>
      <c r="K15" s="6">
        <f t="shared" ca="1" si="4"/>
        <v>13323.651476239458</v>
      </c>
      <c r="L15" s="5">
        <f t="shared" ca="1" si="5"/>
        <v>227.75472608956335</v>
      </c>
      <c r="M15" s="6">
        <f t="shared" ca="1" si="6"/>
        <v>115813.27821654297</v>
      </c>
      <c r="N15" s="5">
        <f t="shared" ca="1" si="7"/>
        <v>7971.4154131347168</v>
      </c>
      <c r="O15" s="6">
        <f t="shared" ca="1" si="8"/>
        <v>4053464.7375790039</v>
      </c>
    </row>
    <row r="16" spans="3:15">
      <c r="F16" s="4" t="s">
        <v>17</v>
      </c>
      <c r="G16" s="4">
        <f t="shared" ca="1" si="0"/>
        <v>91</v>
      </c>
      <c r="H16" s="5">
        <f t="shared" ca="1" si="1"/>
        <v>891.03841569399208</v>
      </c>
      <c r="I16" s="6">
        <f t="shared" ca="1" si="2"/>
        <v>453093.03438039497</v>
      </c>
      <c r="J16" s="5">
        <f t="shared" ca="1" si="3"/>
        <v>115.83499404021897</v>
      </c>
      <c r="K16" s="6">
        <f t="shared" ca="1" si="4"/>
        <v>58902.094469451346</v>
      </c>
      <c r="L16" s="5">
        <f t="shared" ca="1" si="5"/>
        <v>1006.873409734211</v>
      </c>
      <c r="M16" s="6">
        <f t="shared" ca="1" si="6"/>
        <v>511995.12884984631</v>
      </c>
      <c r="N16" s="5">
        <f t="shared" ca="1" si="7"/>
        <v>91625.480285813202</v>
      </c>
      <c r="O16" s="6">
        <f t="shared" ca="1" si="8"/>
        <v>46591556.725336015</v>
      </c>
    </row>
    <row r="17" spans="6:15">
      <c r="F17" s="4" t="s">
        <v>18</v>
      </c>
      <c r="G17" s="4">
        <f t="shared" ca="1" si="0"/>
        <v>39</v>
      </c>
      <c r="H17" s="5">
        <f t="shared" ca="1" si="1"/>
        <v>905.62725211464328</v>
      </c>
      <c r="I17" s="6">
        <f t="shared" ca="1" si="2"/>
        <v>460511.45770029613</v>
      </c>
      <c r="J17" s="5">
        <f t="shared" ca="1" si="3"/>
        <v>117.73154277490363</v>
      </c>
      <c r="K17" s="6">
        <f t="shared" ca="1" si="4"/>
        <v>59866.489501038501</v>
      </c>
      <c r="L17" s="5">
        <f t="shared" ca="1" si="5"/>
        <v>1023.358794889547</v>
      </c>
      <c r="M17" s="6">
        <f t="shared" ca="1" si="6"/>
        <v>520377.94720133464</v>
      </c>
      <c r="N17" s="5">
        <f t="shared" ca="1" si="7"/>
        <v>39910.993000692331</v>
      </c>
      <c r="O17" s="6">
        <f t="shared" ca="1" si="8"/>
        <v>20294739.94085205</v>
      </c>
    </row>
    <row r="18" spans="6:15">
      <c r="F18" s="4" t="s">
        <v>19</v>
      </c>
      <c r="G18" s="4">
        <f t="shared" ca="1" si="0"/>
        <v>23</v>
      </c>
      <c r="H18" s="5">
        <f t="shared" ca="1" si="1"/>
        <v>130.91942281246202</v>
      </c>
      <c r="I18" s="6">
        <f t="shared" ca="1" si="2"/>
        <v>66572.526500136941</v>
      </c>
      <c r="J18" s="5">
        <f t="shared" ca="1" si="3"/>
        <v>17.019524965620064</v>
      </c>
      <c r="K18" s="6">
        <f t="shared" ca="1" si="4"/>
        <v>8654.428445017802</v>
      </c>
      <c r="L18" s="5">
        <f t="shared" ca="1" si="5"/>
        <v>147.93894777808208</v>
      </c>
      <c r="M18" s="6">
        <f t="shared" ca="1" si="6"/>
        <v>75226.95494515475</v>
      </c>
      <c r="N18" s="5">
        <f t="shared" ca="1" si="7"/>
        <v>3402.595798895888</v>
      </c>
      <c r="O18" s="6">
        <f t="shared" ca="1" si="8"/>
        <v>1730219.9637385593</v>
      </c>
    </row>
    <row r="19" spans="6:15">
      <c r="F19" s="4" t="s">
        <v>20</v>
      </c>
      <c r="G19" s="4">
        <f t="shared" ca="1" si="0"/>
        <v>27</v>
      </c>
      <c r="H19" s="5">
        <f t="shared" ca="1" si="1"/>
        <v>799.67681814252012</v>
      </c>
      <c r="I19" s="6">
        <f t="shared" ca="1" si="2"/>
        <v>406635.66202547151</v>
      </c>
      <c r="J19" s="5">
        <f t="shared" ca="1" si="3"/>
        <v>103.95798635852762</v>
      </c>
      <c r="K19" s="6">
        <f t="shared" ca="1" si="4"/>
        <v>52862.6360633113</v>
      </c>
      <c r="L19" s="5">
        <f t="shared" ca="1" si="5"/>
        <v>903.63480450104771</v>
      </c>
      <c r="M19" s="6">
        <f t="shared" ca="1" si="6"/>
        <v>459498.29808878282</v>
      </c>
      <c r="N19" s="5">
        <f t="shared" ca="1" si="7"/>
        <v>24398.139721528289</v>
      </c>
      <c r="O19" s="6">
        <f t="shared" ca="1" si="8"/>
        <v>12406454.048397137</v>
      </c>
    </row>
    <row r="20" spans="6:15">
      <c r="F20" s="4" t="s">
        <v>21</v>
      </c>
      <c r="G20" s="4">
        <f t="shared" ca="1" si="0"/>
        <v>17</v>
      </c>
      <c r="H20" s="5">
        <f t="shared" ca="1" si="1"/>
        <v>628.65097845666435</v>
      </c>
      <c r="I20" s="6">
        <f t="shared" ca="1" si="2"/>
        <v>319669.02254521381</v>
      </c>
      <c r="J20" s="5">
        <f t="shared" ca="1" si="3"/>
        <v>81.724627199366367</v>
      </c>
      <c r="K20" s="6">
        <f t="shared" ca="1" si="4"/>
        <v>41556.972930877797</v>
      </c>
      <c r="L20" s="5">
        <f t="shared" ca="1" si="5"/>
        <v>710.37560565603076</v>
      </c>
      <c r="M20" s="6">
        <f t="shared" ca="1" si="6"/>
        <v>361225.99547609163</v>
      </c>
      <c r="N20" s="5">
        <f t="shared" ca="1" si="7"/>
        <v>12076.385296152523</v>
      </c>
      <c r="O20" s="6">
        <f t="shared" ca="1" si="8"/>
        <v>6140841.9230935574</v>
      </c>
    </row>
    <row r="21" spans="6:15">
      <c r="F21" s="4" t="s">
        <v>22</v>
      </c>
      <c r="G21" s="4">
        <f t="shared" ca="1" si="0"/>
        <v>21</v>
      </c>
      <c r="H21" s="5">
        <f t="shared" ca="1" si="1"/>
        <v>94.121896469069867</v>
      </c>
      <c r="I21" s="6">
        <f t="shared" ca="1" si="2"/>
        <v>47860.984354522028</v>
      </c>
      <c r="J21" s="5">
        <f t="shared" ca="1" si="3"/>
        <v>12.235846540979082</v>
      </c>
      <c r="K21" s="6">
        <f t="shared" ca="1" si="4"/>
        <v>6221.9279660878638</v>
      </c>
      <c r="L21" s="5">
        <f t="shared" ca="1" si="5"/>
        <v>106.35774301004895</v>
      </c>
      <c r="M21" s="6">
        <f t="shared" ca="1" si="6"/>
        <v>54082.912320609888</v>
      </c>
      <c r="N21" s="5">
        <f t="shared" ca="1" si="7"/>
        <v>2233.5126032110279</v>
      </c>
      <c r="O21" s="6">
        <f t="shared" ca="1" si="8"/>
        <v>1135741.1587328077</v>
      </c>
    </row>
    <row r="22" spans="6:15">
      <c r="F22" s="4" t="s">
        <v>23</v>
      </c>
      <c r="G22" s="4">
        <f t="shared" ca="1" si="0"/>
        <v>95</v>
      </c>
      <c r="H22" s="5">
        <f t="shared" ca="1" si="1"/>
        <v>60.12012544467288</v>
      </c>
      <c r="I22" s="6">
        <f t="shared" ca="1" si="2"/>
        <v>30571.083788616161</v>
      </c>
      <c r="J22" s="5">
        <f t="shared" ca="1" si="3"/>
        <v>7.815616307807475</v>
      </c>
      <c r="K22" s="6">
        <f t="shared" ca="1" si="4"/>
        <v>3974.2408925201012</v>
      </c>
      <c r="L22" s="5">
        <f t="shared" ca="1" si="5"/>
        <v>67.935741752480354</v>
      </c>
      <c r="M22" s="6">
        <f t="shared" ca="1" si="6"/>
        <v>34545.324681136262</v>
      </c>
      <c r="N22" s="5">
        <f t="shared" ca="1" si="7"/>
        <v>6453.8954664856337</v>
      </c>
      <c r="O22" s="6">
        <f t="shared" ca="1" si="8"/>
        <v>3281805.8447079449</v>
      </c>
    </row>
    <row r="23" spans="6:15">
      <c r="F23" s="4" t="s">
        <v>24</v>
      </c>
      <c r="G23" s="4">
        <f t="shared" ca="1" si="0"/>
        <v>92</v>
      </c>
      <c r="H23" s="5">
        <f t="shared" ca="1" si="1"/>
        <v>232.7229995822461</v>
      </c>
      <c r="I23" s="6">
        <f t="shared" ca="1" si="2"/>
        <v>118339.64528757214</v>
      </c>
      <c r="J23" s="5">
        <f t="shared" ca="1" si="3"/>
        <v>30.253989945691995</v>
      </c>
      <c r="K23" s="6">
        <f t="shared" ca="1" si="4"/>
        <v>15384.15388738438</v>
      </c>
      <c r="L23" s="5">
        <f t="shared" ca="1" si="5"/>
        <v>262.97698952793809</v>
      </c>
      <c r="M23" s="6">
        <f t="shared" ca="1" si="6"/>
        <v>133723.79917495651</v>
      </c>
      <c r="N23" s="5">
        <f t="shared" ca="1" si="7"/>
        <v>24193.883036570303</v>
      </c>
      <c r="O23" s="6">
        <f t="shared" ca="1" si="8"/>
        <v>12302589.524095999</v>
      </c>
    </row>
    <row r="24" spans="6:15">
      <c r="F24" s="4" t="s">
        <v>25</v>
      </c>
      <c r="G24" s="4">
        <f t="shared" ca="1" si="0"/>
        <v>16</v>
      </c>
      <c r="H24" s="5">
        <f t="shared" ca="1" si="1"/>
        <v>935.74402324712537</v>
      </c>
      <c r="I24" s="6">
        <f t="shared" ca="1" si="2"/>
        <v>475825.83582116326</v>
      </c>
      <c r="J24" s="5">
        <f t="shared" ca="1" si="3"/>
        <v>121.6467230221263</v>
      </c>
      <c r="K24" s="6">
        <f t="shared" ca="1" si="4"/>
        <v>61857.358656751225</v>
      </c>
      <c r="L24" s="5">
        <f t="shared" ca="1" si="5"/>
        <v>1057.3907462692516</v>
      </c>
      <c r="M24" s="6">
        <f t="shared" ca="1" si="6"/>
        <v>537683.19447791448</v>
      </c>
      <c r="N24" s="5">
        <f t="shared" ca="1" si="7"/>
        <v>16918.251940308026</v>
      </c>
      <c r="O24" s="6">
        <f t="shared" ca="1" si="8"/>
        <v>8602931.1116466317</v>
      </c>
    </row>
    <row r="25" spans="6:15">
      <c r="F25" s="4" t="s">
        <v>26</v>
      </c>
      <c r="G25" s="4">
        <f t="shared" ca="1" si="0"/>
        <v>93</v>
      </c>
      <c r="H25" s="5">
        <f t="shared" ca="1" si="1"/>
        <v>492.56111807424253</v>
      </c>
      <c r="I25" s="6">
        <f t="shared" ca="1" si="2"/>
        <v>250467.32854075232</v>
      </c>
      <c r="J25" s="5">
        <f t="shared" ca="1" si="3"/>
        <v>64.032945349651527</v>
      </c>
      <c r="K25" s="6">
        <f t="shared" ca="1" si="4"/>
        <v>32560.752710297802</v>
      </c>
      <c r="L25" s="5">
        <f t="shared" ca="1" si="5"/>
        <v>556.59406342389411</v>
      </c>
      <c r="M25" s="6">
        <f t="shared" ca="1" si="6"/>
        <v>283028.08125105011</v>
      </c>
      <c r="N25" s="5">
        <f t="shared" ca="1" si="7"/>
        <v>51763.247898422153</v>
      </c>
      <c r="O25" s="6">
        <f t="shared" ca="1" si="8"/>
        <v>26321611.556347661</v>
      </c>
    </row>
    <row r="26" spans="6:15">
      <c r="F26" s="4" t="s">
        <v>27</v>
      </c>
      <c r="G26" s="4">
        <f t="shared" ca="1" si="0"/>
        <v>60</v>
      </c>
      <c r="H26" s="5">
        <f t="shared" ca="1" si="1"/>
        <v>743.28178249774737</v>
      </c>
      <c r="I26" s="6">
        <f t="shared" ca="1" si="2"/>
        <v>377958.78640010452</v>
      </c>
      <c r="J26" s="5">
        <f t="shared" ca="1" si="3"/>
        <v>96.626631724707167</v>
      </c>
      <c r="K26" s="6">
        <f t="shared" ca="1" si="4"/>
        <v>49134.64223201359</v>
      </c>
      <c r="L26" s="5">
        <f t="shared" ca="1" si="5"/>
        <v>839.90841422245455</v>
      </c>
      <c r="M26" s="6">
        <f t="shared" ca="1" si="6"/>
        <v>427093.4286321181</v>
      </c>
      <c r="N26" s="5">
        <f t="shared" ca="1" si="7"/>
        <v>50394.504853347273</v>
      </c>
      <c r="O26" s="6">
        <f t="shared" ca="1" si="8"/>
        <v>25625605.717927087</v>
      </c>
    </row>
    <row r="27" spans="6:15">
      <c r="F27" s="4" t="s">
        <v>28</v>
      </c>
      <c r="G27" s="4">
        <f t="shared" ca="1" si="0"/>
        <v>0</v>
      </c>
      <c r="H27" s="5">
        <f t="shared" ca="1" si="1"/>
        <v>631.39466968137788</v>
      </c>
      <c r="I27" s="6">
        <f t="shared" ca="1" si="2"/>
        <v>321064.18953298067</v>
      </c>
      <c r="J27" s="5">
        <f t="shared" ca="1" si="3"/>
        <v>82.081307058579128</v>
      </c>
      <c r="K27" s="6">
        <f t="shared" ca="1" si="4"/>
        <v>41738.34463928749</v>
      </c>
      <c r="L27" s="5">
        <f t="shared" ca="1" si="5"/>
        <v>713.47597673995699</v>
      </c>
      <c r="M27" s="6">
        <f t="shared" ca="1" si="6"/>
        <v>362802.53417226818</v>
      </c>
      <c r="N27" s="5">
        <f t="shared" ca="1" si="7"/>
        <v>0</v>
      </c>
      <c r="O27" s="6">
        <f t="shared" ca="1" si="8"/>
        <v>0</v>
      </c>
    </row>
    <row r="28" spans="6:15">
      <c r="F28" s="4" t="s">
        <v>29</v>
      </c>
      <c r="G28" s="4">
        <f t="shared" ca="1" si="0"/>
        <v>94</v>
      </c>
      <c r="H28" s="5">
        <f t="shared" ca="1" si="1"/>
        <v>561.39205916276399</v>
      </c>
      <c r="I28" s="6">
        <f t="shared" ca="1" si="2"/>
        <v>285467.86208426551</v>
      </c>
      <c r="J28" s="5">
        <f t="shared" ca="1" si="3"/>
        <v>72.980967691159321</v>
      </c>
      <c r="K28" s="6">
        <f t="shared" ca="1" si="4"/>
        <v>37110.82207095452</v>
      </c>
      <c r="L28" s="5">
        <f t="shared" ca="1" si="5"/>
        <v>634.37302685392331</v>
      </c>
      <c r="M28" s="6">
        <f t="shared" ca="1" si="6"/>
        <v>322578.68415522005</v>
      </c>
      <c r="N28" s="5">
        <f t="shared" ca="1" si="7"/>
        <v>59631.06452426879</v>
      </c>
      <c r="O28" s="6">
        <f t="shared" ca="1" si="8"/>
        <v>30322396.310590684</v>
      </c>
    </row>
    <row r="29" spans="6:15">
      <c r="F29" s="4" t="s">
        <v>30</v>
      </c>
      <c r="G29" s="4">
        <f t="shared" ca="1" si="0"/>
        <v>59</v>
      </c>
      <c r="H29" s="5">
        <f t="shared" ca="1" si="1"/>
        <v>770.39436155782164</v>
      </c>
      <c r="I29" s="6">
        <f t="shared" ca="1" si="2"/>
        <v>391745.5328521523</v>
      </c>
      <c r="J29" s="5">
        <f t="shared" ca="1" si="3"/>
        <v>100.15126700251682</v>
      </c>
      <c r="K29" s="6">
        <f t="shared" ca="1" si="4"/>
        <v>50926.919270779799</v>
      </c>
      <c r="L29" s="5">
        <f t="shared" ca="1" si="5"/>
        <v>870.5456285603384</v>
      </c>
      <c r="M29" s="6">
        <f t="shared" ca="1" si="6"/>
        <v>442672.45212293213</v>
      </c>
      <c r="N29" s="5">
        <f t="shared" ca="1" si="7"/>
        <v>51362.192085059964</v>
      </c>
      <c r="O29" s="6">
        <f t="shared" ca="1" si="8"/>
        <v>26117674.675252996</v>
      </c>
    </row>
    <row r="30" spans="6:15">
      <c r="F30" s="4" t="s">
        <v>31</v>
      </c>
      <c r="G30" s="4">
        <f t="shared" ca="1" si="0"/>
        <v>90</v>
      </c>
      <c r="H30" s="5">
        <f t="shared" ca="1" si="1"/>
        <v>415.9323554332359</v>
      </c>
      <c r="I30" s="6">
        <f t="shared" ca="1" si="2"/>
        <v>211501.60273780045</v>
      </c>
      <c r="J30" s="5">
        <f t="shared" ca="1" si="3"/>
        <v>54.071206206320667</v>
      </c>
      <c r="K30" s="6">
        <f t="shared" ca="1" si="4"/>
        <v>27495.208355914059</v>
      </c>
      <c r="L30" s="5">
        <f t="shared" ca="1" si="5"/>
        <v>470.00356163955655</v>
      </c>
      <c r="M30" s="6">
        <f t="shared" ca="1" si="6"/>
        <v>238996.8110937145</v>
      </c>
      <c r="N30" s="5">
        <f t="shared" ca="1" si="7"/>
        <v>42300.320547560092</v>
      </c>
      <c r="O30" s="6">
        <f t="shared" ca="1" si="8"/>
        <v>21509712.998434305</v>
      </c>
    </row>
    <row r="31" spans="6:15">
      <c r="F31" s="4" t="s">
        <v>32</v>
      </c>
      <c r="G31" s="4">
        <f t="shared" ca="1" si="0"/>
        <v>58</v>
      </c>
      <c r="H31" s="5">
        <f t="shared" ca="1" si="1"/>
        <v>347.03341217744975</v>
      </c>
      <c r="I31" s="6">
        <f t="shared" ca="1" si="2"/>
        <v>176466.4900922332</v>
      </c>
      <c r="J31" s="5">
        <f t="shared" ca="1" si="3"/>
        <v>45.114343583068468</v>
      </c>
      <c r="K31" s="6">
        <f t="shared" ca="1" si="4"/>
        <v>22940.643711990317</v>
      </c>
      <c r="L31" s="5">
        <f t="shared" ca="1" si="5"/>
        <v>392.14775576051824</v>
      </c>
      <c r="M31" s="6">
        <f t="shared" ca="1" si="6"/>
        <v>199407.13380422353</v>
      </c>
      <c r="N31" s="5">
        <f t="shared" ca="1" si="7"/>
        <v>22744.569834110058</v>
      </c>
      <c r="O31" s="6">
        <f t="shared" ca="1" si="8"/>
        <v>11565613.760644965</v>
      </c>
    </row>
    <row r="32" spans="6:15">
      <c r="F32" s="4" t="s">
        <v>33</v>
      </c>
      <c r="G32" s="4">
        <f t="shared" ca="1" si="0"/>
        <v>31</v>
      </c>
      <c r="H32" s="5">
        <f t="shared" ca="1" si="1"/>
        <v>99.717448975044647</v>
      </c>
      <c r="I32" s="6">
        <f t="shared" ca="1" si="2"/>
        <v>50706.322803810202</v>
      </c>
      <c r="J32" s="5">
        <f t="shared" ca="1" si="3"/>
        <v>12.963268366755804</v>
      </c>
      <c r="K32" s="6">
        <f t="shared" ca="1" si="4"/>
        <v>6591.8219644953269</v>
      </c>
      <c r="L32" s="5">
        <f t="shared" ca="1" si="5"/>
        <v>112.68071734180045</v>
      </c>
      <c r="M32" s="6">
        <f t="shared" ca="1" si="6"/>
        <v>57298.14476830553</v>
      </c>
      <c r="N32" s="5">
        <f t="shared" ca="1" si="7"/>
        <v>3493.1022375958137</v>
      </c>
      <c r="O32" s="6">
        <f t="shared" ca="1" si="8"/>
        <v>1776242.4878174714</v>
      </c>
    </row>
    <row r="33" spans="6:15">
      <c r="F33" s="4" t="s">
        <v>34</v>
      </c>
      <c r="G33" s="4">
        <f t="shared" ca="1" si="0"/>
        <v>58</v>
      </c>
      <c r="H33" s="5">
        <f t="shared" ca="1" si="1"/>
        <v>409.86693606936694</v>
      </c>
      <c r="I33" s="6">
        <f t="shared" ca="1" si="2"/>
        <v>208417.3369912731</v>
      </c>
      <c r="J33" s="5">
        <f t="shared" ca="1" si="3"/>
        <v>53.282701689017706</v>
      </c>
      <c r="K33" s="6">
        <f t="shared" ca="1" si="4"/>
        <v>27094.253808865506</v>
      </c>
      <c r="L33" s="5">
        <f t="shared" ca="1" si="5"/>
        <v>463.14963775838464</v>
      </c>
      <c r="M33" s="6">
        <f t="shared" ca="1" si="6"/>
        <v>235511.5908001386</v>
      </c>
      <c r="N33" s="5">
        <f t="shared" ca="1" si="7"/>
        <v>26862.678989986311</v>
      </c>
      <c r="O33" s="6">
        <f t="shared" ca="1" si="8"/>
        <v>13659672.266408039</v>
      </c>
    </row>
    <row r="34" spans="6:15">
      <c r="F34" s="4" t="s">
        <v>35</v>
      </c>
      <c r="G34" s="4">
        <f t="shared" ca="1" si="0"/>
        <v>17</v>
      </c>
      <c r="H34" s="5">
        <f t="shared" ca="1" si="1"/>
        <v>761.29605418556127</v>
      </c>
      <c r="I34" s="6">
        <f t="shared" ca="1" si="2"/>
        <v>387119.04355335789</v>
      </c>
      <c r="J34" s="5">
        <f t="shared" ca="1" si="3"/>
        <v>98.968487044122966</v>
      </c>
      <c r="K34" s="6">
        <f t="shared" ca="1" si="4"/>
        <v>50325.475661936529</v>
      </c>
      <c r="L34" s="5">
        <f t="shared" ca="1" si="5"/>
        <v>860.26454122968426</v>
      </c>
      <c r="M34" s="6">
        <f t="shared" ca="1" si="6"/>
        <v>437444.51921529439</v>
      </c>
      <c r="N34" s="5">
        <f t="shared" ca="1" si="7"/>
        <v>14624.497200904632</v>
      </c>
      <c r="O34" s="6">
        <f t="shared" ca="1" si="8"/>
        <v>7436556.8266600044</v>
      </c>
    </row>
    <row r="35" spans="6:15">
      <c r="F35" s="4" t="s">
        <v>36</v>
      </c>
      <c r="G35" s="4">
        <f t="shared" ca="1" si="0"/>
        <v>42</v>
      </c>
      <c r="H35" s="5">
        <f t="shared" ca="1" si="1"/>
        <v>713.15959711004507</v>
      </c>
      <c r="I35" s="6">
        <f t="shared" ca="1" si="2"/>
        <v>362641.65513045789</v>
      </c>
      <c r="J35" s="5">
        <f t="shared" ca="1" si="3"/>
        <v>92.710747624305867</v>
      </c>
      <c r="K35" s="6">
        <f t="shared" ca="1" si="4"/>
        <v>47143.41516695953</v>
      </c>
      <c r="L35" s="5">
        <f t="shared" ca="1" si="5"/>
        <v>805.87034473435097</v>
      </c>
      <c r="M35" s="6">
        <f t="shared" ca="1" si="6"/>
        <v>409785.07029741741</v>
      </c>
      <c r="N35" s="5">
        <f t="shared" ca="1" si="7"/>
        <v>33846.554478842743</v>
      </c>
      <c r="O35" s="6">
        <f t="shared" ca="1" si="8"/>
        <v>17210972.952491529</v>
      </c>
    </row>
    <row r="36" spans="6:15">
      <c r="F36" s="4" t="s">
        <v>37</v>
      </c>
      <c r="G36" s="4">
        <f t="shared" ca="1" si="0"/>
        <v>68</v>
      </c>
      <c r="H36" s="5">
        <f t="shared" ca="1" si="1"/>
        <v>992.52997271212075</v>
      </c>
      <c r="I36" s="6">
        <f t="shared" ca="1" si="2"/>
        <v>504701.49112411338</v>
      </c>
      <c r="J36" s="5">
        <f t="shared" ca="1" si="3"/>
        <v>129.02889645257571</v>
      </c>
      <c r="K36" s="6">
        <f t="shared" ca="1" si="4"/>
        <v>65611.193846134745</v>
      </c>
      <c r="L36" s="5">
        <f t="shared" ca="1" si="5"/>
        <v>1121.5588691646965</v>
      </c>
      <c r="M36" s="6">
        <f t="shared" ca="1" si="6"/>
        <v>570312.68497024814</v>
      </c>
      <c r="N36" s="5">
        <f t="shared" ca="1" si="7"/>
        <v>76266.003103199357</v>
      </c>
      <c r="O36" s="6">
        <f t="shared" ca="1" si="8"/>
        <v>38781262.577976875</v>
      </c>
    </row>
    <row r="37" spans="6:15">
      <c r="F37" s="4" t="s">
        <v>38</v>
      </c>
      <c r="G37" s="4">
        <f t="shared" ca="1" si="0"/>
        <v>30</v>
      </c>
      <c r="H37" s="5">
        <f t="shared" ca="1" si="1"/>
        <v>910.21444954895992</v>
      </c>
      <c r="I37" s="6">
        <f t="shared" ca="1" si="2"/>
        <v>462844.04759564612</v>
      </c>
      <c r="J37" s="5">
        <f t="shared" ca="1" si="3"/>
        <v>118.32787844136479</v>
      </c>
      <c r="K37" s="6">
        <f t="shared" ca="1" si="4"/>
        <v>60169.726187433997</v>
      </c>
      <c r="L37" s="5">
        <f t="shared" ca="1" si="5"/>
        <v>1028.5423279903248</v>
      </c>
      <c r="M37" s="6">
        <f t="shared" ca="1" si="6"/>
        <v>523013.77378308011</v>
      </c>
      <c r="N37" s="5">
        <f t="shared" ca="1" si="7"/>
        <v>30856.269839709745</v>
      </c>
      <c r="O37" s="6">
        <f t="shared" ca="1" si="8"/>
        <v>15690413.213492403</v>
      </c>
    </row>
    <row r="38" spans="6:15">
      <c r="F38" s="4" t="s">
        <v>39</v>
      </c>
      <c r="G38" s="4">
        <f t="shared" ca="1" si="0"/>
        <v>27</v>
      </c>
      <c r="H38" s="5">
        <f t="shared" ca="1" si="1"/>
        <v>305.10138801554353</v>
      </c>
      <c r="I38" s="6">
        <f t="shared" ca="1" si="2"/>
        <v>155144.05580590389</v>
      </c>
      <c r="J38" s="5">
        <f t="shared" ca="1" si="3"/>
        <v>39.663180442020661</v>
      </c>
      <c r="K38" s="6">
        <f t="shared" ca="1" si="4"/>
        <v>20168.727254767506</v>
      </c>
      <c r="L38" s="5">
        <f t="shared" ca="1" si="5"/>
        <v>344.76456845756422</v>
      </c>
      <c r="M38" s="6">
        <f t="shared" ca="1" si="6"/>
        <v>175312.78306067138</v>
      </c>
      <c r="N38" s="5">
        <f t="shared" ca="1" si="7"/>
        <v>9308.6433483542332</v>
      </c>
      <c r="O38" s="6">
        <f t="shared" ca="1" si="8"/>
        <v>4733445.1426381273</v>
      </c>
    </row>
    <row r="39" spans="6:15">
      <c r="F39" s="4" t="s">
        <v>40</v>
      </c>
      <c r="G39" s="4">
        <f t="shared" ca="1" si="0"/>
        <v>93</v>
      </c>
      <c r="H39" s="5">
        <f t="shared" ca="1" si="1"/>
        <v>74.730983934672551</v>
      </c>
      <c r="I39" s="6">
        <f t="shared" ca="1" si="2"/>
        <v>38000.705330780991</v>
      </c>
      <c r="J39" s="5">
        <f t="shared" ca="1" si="3"/>
        <v>9.7150279115074323</v>
      </c>
      <c r="K39" s="6">
        <f t="shared" ca="1" si="4"/>
        <v>4940.0916930015292</v>
      </c>
      <c r="L39" s="5">
        <f t="shared" ca="1" si="5"/>
        <v>84.446011846179985</v>
      </c>
      <c r="M39" s="6">
        <f t="shared" ca="1" si="6"/>
        <v>42940.797023782521</v>
      </c>
      <c r="N39" s="5">
        <f t="shared" ca="1" si="7"/>
        <v>7853.4791016947383</v>
      </c>
      <c r="O39" s="6">
        <f t="shared" ca="1" si="8"/>
        <v>3993494.1232117745</v>
      </c>
    </row>
    <row r="40" spans="6:15">
      <c r="F40" s="4" t="s">
        <v>41</v>
      </c>
      <c r="G40" s="4">
        <f t="shared" ca="1" si="0"/>
        <v>25</v>
      </c>
      <c r="H40" s="5">
        <f t="shared" ca="1" si="1"/>
        <v>560.11472059009441</v>
      </c>
      <c r="I40" s="6">
        <f t="shared" ca="1" si="2"/>
        <v>284818.335420063</v>
      </c>
      <c r="J40" s="5">
        <f t="shared" ca="1" si="3"/>
        <v>72.81491367671228</v>
      </c>
      <c r="K40" s="6">
        <f t="shared" ca="1" si="4"/>
        <v>37026.383604608192</v>
      </c>
      <c r="L40" s="5">
        <f t="shared" ca="1" si="5"/>
        <v>632.92963426680672</v>
      </c>
      <c r="M40" s="6">
        <f t="shared" ca="1" si="6"/>
        <v>321844.71902467118</v>
      </c>
      <c r="N40" s="5">
        <f t="shared" ca="1" si="7"/>
        <v>15823.240856670167</v>
      </c>
      <c r="O40" s="6">
        <f t="shared" ca="1" si="8"/>
        <v>8046117.9756167792</v>
      </c>
    </row>
    <row r="41" spans="6:15">
      <c r="F41" s="4" t="s">
        <v>42</v>
      </c>
      <c r="G41" s="4">
        <f t="shared" ca="1" si="0"/>
        <v>6</v>
      </c>
      <c r="H41" s="5">
        <f t="shared" ca="1" si="1"/>
        <v>372.05055761968936</v>
      </c>
      <c r="I41" s="6">
        <f t="shared" ca="1" si="2"/>
        <v>189187.70854961203</v>
      </c>
      <c r="J41" s="5">
        <f t="shared" ca="1" si="3"/>
        <v>48.366572490559619</v>
      </c>
      <c r="K41" s="6">
        <f t="shared" ca="1" si="4"/>
        <v>24594.402111449563</v>
      </c>
      <c r="L41" s="5">
        <f t="shared" ca="1" si="5"/>
        <v>420.41713011024899</v>
      </c>
      <c r="M41" s="6">
        <f t="shared" ca="1" si="6"/>
        <v>213782.1106610616</v>
      </c>
      <c r="N41" s="5">
        <f t="shared" ca="1" si="7"/>
        <v>2522.5027806614939</v>
      </c>
      <c r="O41" s="6">
        <f t="shared" ca="1" si="8"/>
        <v>1282692.6639663696</v>
      </c>
    </row>
    <row r="42" spans="6:15">
      <c r="F42" s="4" t="s">
        <v>43</v>
      </c>
      <c r="G42" s="4">
        <f t="shared" ca="1" si="0"/>
        <v>7</v>
      </c>
      <c r="H42" s="5">
        <f t="shared" ca="1" si="1"/>
        <v>494.96229943477107</v>
      </c>
      <c r="I42" s="6">
        <f t="shared" ca="1" si="2"/>
        <v>251688.3292625811</v>
      </c>
      <c r="J42" s="5">
        <f t="shared" ca="1" si="3"/>
        <v>64.345098926520237</v>
      </c>
      <c r="K42" s="6">
        <f t="shared" ca="1" si="4"/>
        <v>32719.482804135543</v>
      </c>
      <c r="L42" s="5">
        <f t="shared" ca="1" si="5"/>
        <v>559.30739836129135</v>
      </c>
      <c r="M42" s="6">
        <f t="shared" ca="1" si="6"/>
        <v>284407.81206671667</v>
      </c>
      <c r="N42" s="5">
        <f t="shared" ca="1" si="7"/>
        <v>3915.1517885290395</v>
      </c>
      <c r="O42" s="6">
        <f t="shared" ca="1" si="8"/>
        <v>1990854.6844670167</v>
      </c>
    </row>
    <row r="43" spans="6:15">
      <c r="F43" s="4" t="s">
        <v>44</v>
      </c>
      <c r="G43" s="4">
        <f t="shared" ca="1" si="0"/>
        <v>35</v>
      </c>
      <c r="H43" s="5">
        <f t="shared" ca="1" si="1"/>
        <v>993.35160050965862</v>
      </c>
      <c r="I43" s="6">
        <f t="shared" ca="1" si="2"/>
        <v>505119.28885916143</v>
      </c>
      <c r="J43" s="5">
        <f t="shared" ca="1" si="3"/>
        <v>129.13570806625563</v>
      </c>
      <c r="K43" s="6">
        <f t="shared" ca="1" si="4"/>
        <v>65665.507551690986</v>
      </c>
      <c r="L43" s="5">
        <f t="shared" ca="1" si="5"/>
        <v>1122.4873085759143</v>
      </c>
      <c r="M43" s="6">
        <f t="shared" ca="1" si="6"/>
        <v>570784.79641085246</v>
      </c>
      <c r="N43" s="5">
        <f t="shared" ca="1" si="7"/>
        <v>39287.055800157003</v>
      </c>
      <c r="O43" s="6">
        <f t="shared" ca="1" si="8"/>
        <v>19977467.874379836</v>
      </c>
    </row>
    <row r="44" spans="6:15">
      <c r="F44" s="4" t="s">
        <v>45</v>
      </c>
      <c r="G44" s="4">
        <f t="shared" ca="1" si="0"/>
        <v>33</v>
      </c>
      <c r="H44" s="5">
        <f t="shared" ca="1" si="1"/>
        <v>953.72900896183762</v>
      </c>
      <c r="I44" s="6">
        <f t="shared" ca="1" si="2"/>
        <v>484971.20105709444</v>
      </c>
      <c r="J44" s="5">
        <f t="shared" ca="1" si="3"/>
        <v>123.98477116503889</v>
      </c>
      <c r="K44" s="6">
        <f t="shared" ca="1" si="4"/>
        <v>63046.256137422279</v>
      </c>
      <c r="L44" s="5">
        <f t="shared" ca="1" si="5"/>
        <v>1077.7137801268766</v>
      </c>
      <c r="M44" s="6">
        <f t="shared" ca="1" si="6"/>
        <v>548017.45719451667</v>
      </c>
      <c r="N44" s="5">
        <f t="shared" ca="1" si="7"/>
        <v>35564.554744186928</v>
      </c>
      <c r="O44" s="6">
        <f t="shared" ca="1" si="8"/>
        <v>18084576.087419052</v>
      </c>
    </row>
    <row r="45" spans="6:15">
      <c r="F45" s="4" t="s">
        <v>46</v>
      </c>
      <c r="G45" s="4">
        <f t="shared" ca="1" si="0"/>
        <v>37</v>
      </c>
      <c r="H45" s="5">
        <f t="shared" ca="1" si="1"/>
        <v>651.75790290235489</v>
      </c>
      <c r="I45" s="6">
        <f t="shared" ca="1" si="2"/>
        <v>331418.89362584747</v>
      </c>
      <c r="J45" s="5">
        <f t="shared" ca="1" si="3"/>
        <v>84.728527377306136</v>
      </c>
      <c r="K45" s="6">
        <f t="shared" ca="1" si="4"/>
        <v>43084.456171360172</v>
      </c>
      <c r="L45" s="5">
        <f t="shared" ca="1" si="5"/>
        <v>736.48643027966102</v>
      </c>
      <c r="M45" s="6">
        <f t="shared" ca="1" si="6"/>
        <v>374503.34979720763</v>
      </c>
      <c r="N45" s="5">
        <f t="shared" ca="1" si="7"/>
        <v>27249.997920347458</v>
      </c>
      <c r="O45" s="6">
        <f t="shared" ca="1" si="8"/>
        <v>13856623.942496682</v>
      </c>
    </row>
    <row r="46" spans="6:15">
      <c r="F46" s="4" t="s">
        <v>47</v>
      </c>
      <c r="G46" s="4">
        <f t="shared" ca="1" si="0"/>
        <v>95</v>
      </c>
      <c r="H46" s="5">
        <f t="shared" ca="1" si="1"/>
        <v>472.01649536658891</v>
      </c>
      <c r="I46" s="6">
        <f t="shared" ca="1" si="2"/>
        <v>240020.38789391046</v>
      </c>
      <c r="J46" s="5">
        <f t="shared" ca="1" si="3"/>
        <v>61.362144397656557</v>
      </c>
      <c r="K46" s="6">
        <f t="shared" ca="1" si="4"/>
        <v>31202.650426208362</v>
      </c>
      <c r="L46" s="5">
        <f t="shared" ca="1" si="5"/>
        <v>533.37863976424546</v>
      </c>
      <c r="M46" s="6">
        <f t="shared" ca="1" si="6"/>
        <v>271223.03832011879</v>
      </c>
      <c r="N46" s="5">
        <f t="shared" ca="1" si="7"/>
        <v>50670.970777603317</v>
      </c>
      <c r="O46" s="6">
        <f t="shared" ca="1" si="8"/>
        <v>25766188.640411284</v>
      </c>
    </row>
    <row r="47" spans="6:15">
      <c r="F47" s="4" t="s">
        <v>48</v>
      </c>
      <c r="G47" s="4">
        <f t="shared" ca="1" si="0"/>
        <v>78</v>
      </c>
      <c r="H47" s="5">
        <f t="shared" ca="1" si="1"/>
        <v>472.1326956002884</v>
      </c>
      <c r="I47" s="6">
        <f t="shared" ca="1" si="2"/>
        <v>240079.47571274664</v>
      </c>
      <c r="J47" s="5">
        <f t="shared" ca="1" si="3"/>
        <v>61.377250428037492</v>
      </c>
      <c r="K47" s="6">
        <f t="shared" ca="1" si="4"/>
        <v>31210.331842657066</v>
      </c>
      <c r="L47" s="5">
        <f t="shared" ca="1" si="5"/>
        <v>533.50994602832588</v>
      </c>
      <c r="M47" s="6">
        <f t="shared" ca="1" si="6"/>
        <v>271289.80755540374</v>
      </c>
      <c r="N47" s="5">
        <f t="shared" ca="1" si="7"/>
        <v>41613.775790209416</v>
      </c>
      <c r="O47" s="6">
        <f t="shared" ca="1" si="8"/>
        <v>21160604.989321493</v>
      </c>
    </row>
    <row r="48" spans="6:15">
      <c r="F48" s="4" t="s">
        <v>49</v>
      </c>
      <c r="G48" s="4">
        <f t="shared" ca="1" si="0"/>
        <v>89</v>
      </c>
      <c r="H48" s="5">
        <f t="shared" ca="1" si="1"/>
        <v>495.28370795544839</v>
      </c>
      <c r="I48" s="6">
        <f t="shared" ca="1" si="2"/>
        <v>251851.76549534552</v>
      </c>
      <c r="J48" s="5">
        <f t="shared" ca="1" si="3"/>
        <v>64.386882034208298</v>
      </c>
      <c r="K48" s="6">
        <f t="shared" ca="1" si="4"/>
        <v>32740.72951439492</v>
      </c>
      <c r="L48" s="5">
        <f t="shared" ca="1" si="5"/>
        <v>559.67058998965672</v>
      </c>
      <c r="M48" s="6">
        <f t="shared" ca="1" si="6"/>
        <v>284592.49500974047</v>
      </c>
      <c r="N48" s="5">
        <f t="shared" ca="1" si="7"/>
        <v>49810.682509079445</v>
      </c>
      <c r="O48" s="6">
        <f t="shared" ca="1" si="8"/>
        <v>25328732.055866901</v>
      </c>
    </row>
    <row r="49" spans="6:15">
      <c r="F49" s="4" t="s">
        <v>50</v>
      </c>
      <c r="G49" s="4">
        <f t="shared" ca="1" si="0"/>
        <v>62</v>
      </c>
      <c r="H49" s="5">
        <f t="shared" ca="1" si="1"/>
        <v>721.77909091402205</v>
      </c>
      <c r="I49" s="6">
        <f t="shared" ca="1" si="2"/>
        <v>367024.66772978019</v>
      </c>
      <c r="J49" s="5">
        <f t="shared" ca="1" si="3"/>
        <v>93.831281818822873</v>
      </c>
      <c r="K49" s="6">
        <f t="shared" ca="1" si="4"/>
        <v>47713.206804871428</v>
      </c>
      <c r="L49" s="5">
        <f t="shared" ca="1" si="5"/>
        <v>815.61037273284489</v>
      </c>
      <c r="M49" s="6">
        <f t="shared" ca="1" si="6"/>
        <v>414737.87453465164</v>
      </c>
      <c r="N49" s="5">
        <f t="shared" ca="1" si="7"/>
        <v>50567.843109436384</v>
      </c>
      <c r="O49" s="6">
        <f t="shared" ca="1" si="8"/>
        <v>25713748.221148401</v>
      </c>
    </row>
    <row r="50" spans="6:15">
      <c r="F50" s="4" t="s">
        <v>51</v>
      </c>
      <c r="G50" s="4">
        <f t="shared" ca="1" si="0"/>
        <v>17</v>
      </c>
      <c r="H50" s="5">
        <f t="shared" ca="1" si="1"/>
        <v>105.76516179984471</v>
      </c>
      <c r="I50" s="6">
        <f t="shared" ca="1" si="2"/>
        <v>53781.584775221032</v>
      </c>
      <c r="J50" s="5">
        <f t="shared" ca="1" si="3"/>
        <v>13.749471033979813</v>
      </c>
      <c r="K50" s="6">
        <f t="shared" ca="1" si="4"/>
        <v>6991.6060207787341</v>
      </c>
      <c r="L50" s="5">
        <f t="shared" ca="1" si="5"/>
        <v>119.51463283382452</v>
      </c>
      <c r="M50" s="6">
        <f t="shared" ca="1" si="6"/>
        <v>60773.190795999762</v>
      </c>
      <c r="N50" s="5">
        <f t="shared" ca="1" si="7"/>
        <v>2031.748758175017</v>
      </c>
      <c r="O50" s="6">
        <f t="shared" ca="1" si="8"/>
        <v>1033144.2435319959</v>
      </c>
    </row>
    <row r="51" spans="6:15">
      <c r="F51" s="4" t="s">
        <v>52</v>
      </c>
      <c r="G51" s="4">
        <f t="shared" ca="1" si="0"/>
        <v>27</v>
      </c>
      <c r="H51" s="5">
        <f t="shared" ca="1" si="1"/>
        <v>814.17605098309446</v>
      </c>
      <c r="I51" s="6">
        <f t="shared" ca="1" si="2"/>
        <v>414008.52192490356</v>
      </c>
      <c r="J51" s="5">
        <f t="shared" ca="1" si="3"/>
        <v>105.84288662780229</v>
      </c>
      <c r="K51" s="6">
        <f t="shared" ca="1" si="4"/>
        <v>53821.107850237466</v>
      </c>
      <c r="L51" s="5">
        <f t="shared" ca="1" si="5"/>
        <v>920.01893761089673</v>
      </c>
      <c r="M51" s="6">
        <f t="shared" ca="1" si="6"/>
        <v>467829.62977514102</v>
      </c>
      <c r="N51" s="5">
        <f t="shared" ca="1" si="7"/>
        <v>24840.511315494212</v>
      </c>
      <c r="O51" s="6">
        <f t="shared" ca="1" si="8"/>
        <v>12631400.003928807</v>
      </c>
    </row>
    <row r="52" spans="6:15">
      <c r="F52" s="4" t="s">
        <v>53</v>
      </c>
      <c r="G52" s="4">
        <f t="shared" ca="1" si="0"/>
        <v>8</v>
      </c>
      <c r="H52" s="5">
        <f t="shared" ca="1" si="1"/>
        <v>831.84756378212273</v>
      </c>
      <c r="I52" s="6">
        <f t="shared" ca="1" si="2"/>
        <v>422994.4861832094</v>
      </c>
      <c r="J52" s="5">
        <f t="shared" ca="1" si="3"/>
        <v>108.14018329167595</v>
      </c>
      <c r="K52" s="6">
        <f t="shared" ca="1" si="4"/>
        <v>54989.283203817227</v>
      </c>
      <c r="L52" s="5">
        <f t="shared" ca="1" si="5"/>
        <v>939.98774707379869</v>
      </c>
      <c r="M52" s="6">
        <f t="shared" ca="1" si="6"/>
        <v>477983.76938702661</v>
      </c>
      <c r="N52" s="5">
        <f t="shared" ca="1" si="7"/>
        <v>7519.9019765903895</v>
      </c>
      <c r="O52" s="6">
        <f t="shared" ca="1" si="8"/>
        <v>3823870.1550962129</v>
      </c>
    </row>
    <row r="53" spans="6:15">
      <c r="F53" s="4" t="s">
        <v>54</v>
      </c>
      <c r="G53" s="4">
        <f t="shared" ca="1" si="0"/>
        <v>92</v>
      </c>
      <c r="H53" s="5">
        <f t="shared" ca="1" si="1"/>
        <v>512.40972816780618</v>
      </c>
      <c r="I53" s="6">
        <f t="shared" ca="1" si="2"/>
        <v>260560.34677332945</v>
      </c>
      <c r="J53" s="5">
        <f t="shared" ca="1" si="3"/>
        <v>66.61326466181481</v>
      </c>
      <c r="K53" s="6">
        <f t="shared" ca="1" si="4"/>
        <v>33872.845080532832</v>
      </c>
      <c r="L53" s="5">
        <f t="shared" ca="1" si="5"/>
        <v>579.02299282962099</v>
      </c>
      <c r="M53" s="6">
        <f t="shared" ca="1" si="6"/>
        <v>294433.19185386226</v>
      </c>
      <c r="N53" s="5">
        <f t="shared" ca="1" si="7"/>
        <v>53270.11534032513</v>
      </c>
      <c r="O53" s="6">
        <f t="shared" ca="1" si="8"/>
        <v>27087853.650555328</v>
      </c>
    </row>
    <row r="54" spans="6:15">
      <c r="F54" s="4" t="s">
        <v>55</v>
      </c>
      <c r="G54" s="4">
        <f t="shared" ca="1" si="0"/>
        <v>44</v>
      </c>
      <c r="H54" s="5">
        <f t="shared" ca="1" si="1"/>
        <v>828.8107097558003</v>
      </c>
      <c r="I54" s="6">
        <f t="shared" ca="1" si="2"/>
        <v>421450.24591082445</v>
      </c>
      <c r="J54" s="5">
        <f t="shared" ca="1" si="3"/>
        <v>107.74539226825404</v>
      </c>
      <c r="K54" s="6">
        <f t="shared" ca="1" si="4"/>
        <v>54788.53196840718</v>
      </c>
      <c r="L54" s="5">
        <f t="shared" ca="1" si="5"/>
        <v>936.55610202405433</v>
      </c>
      <c r="M54" s="6">
        <f t="shared" ca="1" si="6"/>
        <v>476238.77787923161</v>
      </c>
      <c r="N54" s="5">
        <f t="shared" ca="1" si="7"/>
        <v>41208.468489058389</v>
      </c>
      <c r="O54" s="6">
        <f t="shared" ca="1" si="8"/>
        <v>20954506.226686191</v>
      </c>
    </row>
    <row r="55" spans="6:15">
      <c r="F55" s="4" t="s">
        <v>56</v>
      </c>
      <c r="G55" s="4">
        <f t="shared" ca="1" si="0"/>
        <v>81</v>
      </c>
      <c r="H55" s="5">
        <f t="shared" ca="1" si="1"/>
        <v>690.04849346931644</v>
      </c>
      <c r="I55" s="6">
        <f t="shared" ca="1" si="2"/>
        <v>350889.65892914741</v>
      </c>
      <c r="J55" s="5">
        <f t="shared" ca="1" si="3"/>
        <v>89.706304151011139</v>
      </c>
      <c r="K55" s="6">
        <f t="shared" ca="1" si="4"/>
        <v>45615.655660789162</v>
      </c>
      <c r="L55" s="5">
        <f t="shared" ca="1" si="5"/>
        <v>779.75479762032762</v>
      </c>
      <c r="M55" s="6">
        <f t="shared" ca="1" si="6"/>
        <v>396505.31458993658</v>
      </c>
      <c r="N55" s="5">
        <f t="shared" ca="1" si="7"/>
        <v>63160.138607246539</v>
      </c>
      <c r="O55" s="6">
        <f t="shared" ca="1" si="8"/>
        <v>32116930.481784862</v>
      </c>
    </row>
    <row r="56" spans="6:15">
      <c r="F56" s="4" t="s">
        <v>57</v>
      </c>
      <c r="G56" s="4">
        <f t="shared" ca="1" si="0"/>
        <v>10</v>
      </c>
      <c r="H56" s="5">
        <f t="shared" ca="1" si="1"/>
        <v>292.4612983121358</v>
      </c>
      <c r="I56" s="6">
        <f t="shared" ca="1" si="2"/>
        <v>148716.57019172105</v>
      </c>
      <c r="J56" s="5">
        <f t="shared" ca="1" si="3"/>
        <v>38.019968780577656</v>
      </c>
      <c r="K56" s="6">
        <f t="shared" ca="1" si="4"/>
        <v>19333.154124923738</v>
      </c>
      <c r="L56" s="5">
        <f t="shared" ca="1" si="5"/>
        <v>330.48126709271344</v>
      </c>
      <c r="M56" s="6">
        <f t="shared" ca="1" si="6"/>
        <v>168049.7243166448</v>
      </c>
      <c r="N56" s="5">
        <f t="shared" ca="1" si="7"/>
        <v>3304.8126709271346</v>
      </c>
      <c r="O56" s="6">
        <f t="shared" ca="1" si="8"/>
        <v>1680497.2431664481</v>
      </c>
    </row>
    <row r="57" spans="6:15">
      <c r="F57" s="4" t="s">
        <v>58</v>
      </c>
      <c r="G57" s="4">
        <f t="shared" ca="1" si="0"/>
        <v>94</v>
      </c>
      <c r="H57" s="5">
        <f t="shared" ca="1" si="1"/>
        <v>71.835543449488</v>
      </c>
      <c r="I57" s="6">
        <f t="shared" ca="1" si="2"/>
        <v>36528.373844064648</v>
      </c>
      <c r="J57" s="5">
        <f t="shared" ca="1" si="3"/>
        <v>9.3386206484334409</v>
      </c>
      <c r="K57" s="6">
        <f t="shared" ca="1" si="4"/>
        <v>4748.6885997284044</v>
      </c>
      <c r="L57" s="5">
        <f t="shared" ca="1" si="5"/>
        <v>81.174164097921448</v>
      </c>
      <c r="M57" s="6">
        <f t="shared" ca="1" si="6"/>
        <v>41277.062443793053</v>
      </c>
      <c r="N57" s="5">
        <f t="shared" ca="1" si="7"/>
        <v>7630.3714252046157</v>
      </c>
      <c r="O57" s="6">
        <f t="shared" ca="1" si="8"/>
        <v>3880043.869716547</v>
      </c>
    </row>
    <row r="58" spans="6:15">
      <c r="F58" s="4" t="s">
        <v>59</v>
      </c>
      <c r="G58" s="4">
        <f t="shared" ca="1" si="0"/>
        <v>23</v>
      </c>
      <c r="H58" s="5">
        <f t="shared" ca="1" si="1"/>
        <v>365.68876967823542</v>
      </c>
      <c r="I58" s="6">
        <f t="shared" ca="1" si="2"/>
        <v>185952.73938138271</v>
      </c>
      <c r="J58" s="5">
        <f t="shared" ca="1" si="3"/>
        <v>47.539540058170608</v>
      </c>
      <c r="K58" s="6">
        <f t="shared" ca="1" si="4"/>
        <v>24173.856119579752</v>
      </c>
      <c r="L58" s="5">
        <f t="shared" ca="1" si="5"/>
        <v>413.228309736406</v>
      </c>
      <c r="M58" s="6">
        <f t="shared" ca="1" si="6"/>
        <v>210126.59550096246</v>
      </c>
      <c r="N58" s="5">
        <f t="shared" ca="1" si="7"/>
        <v>9504.251123937338</v>
      </c>
      <c r="O58" s="6">
        <f t="shared" ca="1" si="8"/>
        <v>4832911.6965221362</v>
      </c>
    </row>
    <row r="59" spans="6:15">
      <c r="F59" s="4" t="s">
        <v>60</v>
      </c>
      <c r="G59" s="4">
        <f t="shared" ca="1" si="0"/>
        <v>83</v>
      </c>
      <c r="H59" s="5">
        <f t="shared" ca="1" si="1"/>
        <v>97.777712603982124</v>
      </c>
      <c r="I59" s="6">
        <f t="shared" ca="1" si="2"/>
        <v>49719.966859124906</v>
      </c>
      <c r="J59" s="5">
        <f t="shared" ca="1" si="3"/>
        <v>12.711102638517676</v>
      </c>
      <c r="K59" s="6">
        <f t="shared" ca="1" si="4"/>
        <v>6463.5956916862378</v>
      </c>
      <c r="L59" s="5">
        <f t="shared" ca="1" si="5"/>
        <v>110.4888152424998</v>
      </c>
      <c r="M59" s="6">
        <f t="shared" ca="1" si="6"/>
        <v>56183.562550811141</v>
      </c>
      <c r="N59" s="5">
        <f t="shared" ca="1" si="7"/>
        <v>9170.5716651274834</v>
      </c>
      <c r="O59" s="6">
        <f t="shared" ca="1" si="8"/>
        <v>4663235.6917173248</v>
      </c>
    </row>
    <row r="60" spans="6:15">
      <c r="F60" s="4" t="s">
        <v>61</v>
      </c>
      <c r="G60" s="4">
        <f t="shared" ca="1" si="0"/>
        <v>24</v>
      </c>
      <c r="H60" s="5">
        <f t="shared" ca="1" si="1"/>
        <v>545.01818430124081</v>
      </c>
      <c r="I60" s="6">
        <f t="shared" ca="1" si="2"/>
        <v>277141.74671718094</v>
      </c>
      <c r="J60" s="5">
        <f t="shared" ca="1" si="3"/>
        <v>70.852363959161309</v>
      </c>
      <c r="K60" s="6">
        <f t="shared" ca="1" si="4"/>
        <v>36028.427073233521</v>
      </c>
      <c r="L60" s="5">
        <f t="shared" ca="1" si="5"/>
        <v>615.87054826040207</v>
      </c>
      <c r="M60" s="6">
        <f t="shared" ca="1" si="6"/>
        <v>313170.17379041447</v>
      </c>
      <c r="N60" s="5">
        <f t="shared" ca="1" si="7"/>
        <v>14780.89315824965</v>
      </c>
      <c r="O60" s="6">
        <f t="shared" ca="1" si="8"/>
        <v>7516084.1709699472</v>
      </c>
    </row>
    <row r="61" spans="6:15">
      <c r="F61" s="4" t="s">
        <v>62</v>
      </c>
      <c r="G61" s="4">
        <f t="shared" ca="1" si="0"/>
        <v>34</v>
      </c>
      <c r="H61" s="5">
        <f t="shared" ca="1" si="1"/>
        <v>510.25407852132707</v>
      </c>
      <c r="I61" s="6">
        <f t="shared" ca="1" si="2"/>
        <v>259464.19892809482</v>
      </c>
      <c r="J61" s="5">
        <f t="shared" ca="1" si="3"/>
        <v>66.333030207772524</v>
      </c>
      <c r="K61" s="6">
        <f t="shared" ca="1" si="4"/>
        <v>33730.345860652327</v>
      </c>
      <c r="L61" s="5">
        <f t="shared" ca="1" si="5"/>
        <v>576.58710872909955</v>
      </c>
      <c r="M61" s="6">
        <f t="shared" ca="1" si="6"/>
        <v>293194.54478874715</v>
      </c>
      <c r="N61" s="5">
        <f t="shared" ca="1" si="7"/>
        <v>19603.961696789385</v>
      </c>
      <c r="O61" s="6">
        <f t="shared" ca="1" si="8"/>
        <v>9968614.5228174031</v>
      </c>
    </row>
    <row r="62" spans="6:15">
      <c r="F62" s="4" t="s">
        <v>63</v>
      </c>
      <c r="G62" s="4">
        <f t="shared" ca="1" si="0"/>
        <v>34</v>
      </c>
      <c r="H62" s="5">
        <f t="shared" ca="1" si="1"/>
        <v>473.84088099030805</v>
      </c>
      <c r="I62" s="6">
        <f t="shared" ca="1" si="2"/>
        <v>240948.08798357163</v>
      </c>
      <c r="J62" s="5">
        <f t="shared" ca="1" si="3"/>
        <v>61.599314528740045</v>
      </c>
      <c r="K62" s="6">
        <f t="shared" ca="1" si="4"/>
        <v>31323.251437864314</v>
      </c>
      <c r="L62" s="5">
        <f t="shared" ca="1" si="5"/>
        <v>535.44019551904807</v>
      </c>
      <c r="M62" s="6">
        <f t="shared" ca="1" si="6"/>
        <v>272271.33942143596</v>
      </c>
      <c r="N62" s="5">
        <f t="shared" ca="1" si="7"/>
        <v>18204.966647647634</v>
      </c>
      <c r="O62" s="6">
        <f t="shared" ca="1" si="8"/>
        <v>9257225.540328823</v>
      </c>
    </row>
  </sheetData>
  <mergeCells count="1">
    <mergeCell ref="C4:D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FA6-63B2-8D4E-806B-33954F745DDC}">
  <dimension ref="B2:O17"/>
  <sheetViews>
    <sheetView tabSelected="1" workbookViewId="0">
      <selection activeCell="I30" sqref="I30"/>
    </sheetView>
  </sheetViews>
  <sheetFormatPr defaultColWidth="10.85546875" defaultRowHeight="15"/>
  <cols>
    <col min="1" max="1" width="10.85546875" style="2"/>
    <col min="2" max="2" width="11.140625" style="2" customWidth="1"/>
    <col min="3" max="3" width="10.28515625" style="2" customWidth="1"/>
    <col min="4" max="4" width="10.85546875" style="2"/>
    <col min="5" max="5" width="11" style="2" customWidth="1"/>
    <col min="6" max="6" width="13.85546875" style="2" bestFit="1" customWidth="1"/>
    <col min="7" max="7" width="18" style="2" customWidth="1"/>
    <col min="8" max="8" width="12.140625" style="2" bestFit="1" customWidth="1"/>
    <col min="9" max="9" width="11.140625" style="2" customWidth="1"/>
    <col min="10" max="10" width="11.140625" style="2" bestFit="1" customWidth="1"/>
    <col min="11" max="12" width="11" style="2" customWidth="1"/>
    <col min="13" max="15" width="12.140625" style="2" bestFit="1" customWidth="1"/>
    <col min="16" max="16384" width="10.85546875" style="2"/>
  </cols>
  <sheetData>
    <row r="2" spans="2:15">
      <c r="B2" s="1" t="s">
        <v>64</v>
      </c>
      <c r="C2" s="9">
        <v>0.105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64</v>
      </c>
      <c r="L2" s="1" t="s">
        <v>70</v>
      </c>
      <c r="M2" s="1" t="s">
        <v>71</v>
      </c>
      <c r="N2" s="1" t="s">
        <v>72</v>
      </c>
      <c r="O2" s="1" t="s">
        <v>73</v>
      </c>
    </row>
    <row r="3" spans="2:15">
      <c r="B3" s="1" t="s">
        <v>70</v>
      </c>
      <c r="C3" s="8">
        <v>0.05</v>
      </c>
      <c r="F3" s="4">
        <v>1</v>
      </c>
      <c r="G3" s="4">
        <f ca="1">RANDBETWEEN(40,52)</f>
        <v>52</v>
      </c>
      <c r="H3" s="5">
        <f>VALUE($C$5)*VALUE($C$6)</f>
        <v>124000</v>
      </c>
      <c r="I3" s="4">
        <f ca="1">G3-$C$6</f>
        <v>12</v>
      </c>
      <c r="J3" s="5">
        <f ca="1">I3*$C$7</f>
        <v>30000</v>
      </c>
      <c r="K3" s="5">
        <f ca="1">VALUE(N3)*(VALUE(SUBSTITUTE($C$2, "%", "")) / 100)</f>
        <v>161.69999999999999</v>
      </c>
      <c r="L3" s="5">
        <f ca="1">VALUE(N3)*(VALUE(SUBSTITUTE($C$3, "%", "")) / 100)</f>
        <v>77</v>
      </c>
      <c r="M3" s="5">
        <f ca="1">VALUE(N3)*(VALUE(SUBSTITUTE($C$4, "%", "")) / 100)</f>
        <v>46.199999999999996</v>
      </c>
      <c r="N3" s="5">
        <f ca="1">H3+J3</f>
        <v>154000</v>
      </c>
      <c r="O3" s="5">
        <f ca="1">N3-K3-L3-M3</f>
        <v>153715.09999999998</v>
      </c>
    </row>
    <row r="4" spans="2:15">
      <c r="B4" s="1" t="s">
        <v>71</v>
      </c>
      <c r="C4" s="8">
        <v>0.03</v>
      </c>
      <c r="F4" s="4">
        <v>2</v>
      </c>
      <c r="G4" s="4">
        <f t="shared" ref="G4:G17" ca="1" si="0">RANDBETWEEN(40,52)</f>
        <v>49</v>
      </c>
      <c r="H4" s="5">
        <f t="shared" ref="H4:H17" si="1">VALUE($C$5)*VALUE($C$6)</f>
        <v>124000</v>
      </c>
      <c r="I4" s="4">
        <f t="shared" ref="I4:I17" ca="1" si="2">G4-$C$6</f>
        <v>9</v>
      </c>
      <c r="J4" s="5">
        <f t="shared" ref="J4:J17" ca="1" si="3">I4*$C$7</f>
        <v>22500</v>
      </c>
      <c r="K4" s="5">
        <f t="shared" ref="K4:K17" ca="1" si="4">VALUE(N4)*(VALUE(SUBSTITUTE($C$2, "%", "")) / 100)</f>
        <v>153.82499999999999</v>
      </c>
      <c r="L4" s="5">
        <f t="shared" ref="L4:L17" ca="1" si="5">VALUE(N4)*(VALUE(SUBSTITUTE($C$3, "%", "")) / 100)</f>
        <v>73.25</v>
      </c>
      <c r="M4" s="5">
        <f t="shared" ref="M4:M17" ca="1" si="6">VALUE(N4)*(VALUE(SUBSTITUTE($C$4, "%", "")) / 100)</f>
        <v>43.949999999999996</v>
      </c>
      <c r="N4" s="5">
        <f t="shared" ref="N4:N17" ca="1" si="7">H4+J4</f>
        <v>146500</v>
      </c>
      <c r="O4" s="5">
        <f ca="1">N4-K4-L4-M4</f>
        <v>146228.97499999998</v>
      </c>
    </row>
    <row r="5" spans="2:15">
      <c r="B5" s="1" t="s">
        <v>67</v>
      </c>
      <c r="C5" s="7">
        <v>3100</v>
      </c>
      <c r="F5" s="4">
        <v>3</v>
      </c>
      <c r="G5" s="4">
        <f t="shared" ca="1" si="0"/>
        <v>48</v>
      </c>
      <c r="H5" s="5">
        <f t="shared" si="1"/>
        <v>124000</v>
      </c>
      <c r="I5" s="4">
        <f t="shared" ca="1" si="2"/>
        <v>8</v>
      </c>
      <c r="J5" s="5">
        <f t="shared" ca="1" si="3"/>
        <v>20000</v>
      </c>
      <c r="K5" s="5">
        <f t="shared" ca="1" si="4"/>
        <v>151.19999999999999</v>
      </c>
      <c r="L5" s="5">
        <f t="shared" ca="1" si="5"/>
        <v>72</v>
      </c>
      <c r="M5" s="5">
        <f t="shared" ca="1" si="6"/>
        <v>43.199999999999996</v>
      </c>
      <c r="N5" s="5">
        <f t="shared" ca="1" si="7"/>
        <v>144000</v>
      </c>
      <c r="O5" s="5">
        <f t="shared" ref="O5:O17" ca="1" si="8">N5-K5-L5-M5</f>
        <v>143733.59999999998</v>
      </c>
    </row>
    <row r="6" spans="2:15">
      <c r="B6" s="1" t="s">
        <v>74</v>
      </c>
      <c r="C6" s="4">
        <v>40</v>
      </c>
      <c r="D6" s="1" t="s">
        <v>75</v>
      </c>
      <c r="F6" s="4">
        <v>4</v>
      </c>
      <c r="G6" s="4">
        <f t="shared" ca="1" si="0"/>
        <v>43</v>
      </c>
      <c r="H6" s="5">
        <f t="shared" si="1"/>
        <v>124000</v>
      </c>
      <c r="I6" s="4">
        <f t="shared" ca="1" si="2"/>
        <v>3</v>
      </c>
      <c r="J6" s="5">
        <f t="shared" ca="1" si="3"/>
        <v>7500</v>
      </c>
      <c r="K6" s="5">
        <f t="shared" ca="1" si="4"/>
        <v>138.07499999999999</v>
      </c>
      <c r="L6" s="5">
        <f t="shared" ca="1" si="5"/>
        <v>65.75</v>
      </c>
      <c r="M6" s="5">
        <f t="shared" ca="1" si="6"/>
        <v>39.449999999999996</v>
      </c>
      <c r="N6" s="5">
        <f t="shared" ca="1" si="7"/>
        <v>131500</v>
      </c>
      <c r="O6" s="5">
        <f t="shared" ca="1" si="8"/>
        <v>131256.72499999998</v>
      </c>
    </row>
    <row r="7" spans="2:15">
      <c r="B7" s="1" t="s">
        <v>69</v>
      </c>
      <c r="C7" s="7">
        <v>2500</v>
      </c>
      <c r="F7" s="4">
        <v>5</v>
      </c>
      <c r="G7" s="4">
        <f t="shared" ca="1" si="0"/>
        <v>41</v>
      </c>
      <c r="H7" s="5">
        <f t="shared" si="1"/>
        <v>124000</v>
      </c>
      <c r="I7" s="4">
        <f t="shared" ca="1" si="2"/>
        <v>1</v>
      </c>
      <c r="J7" s="5">
        <f t="shared" ca="1" si="3"/>
        <v>2500</v>
      </c>
      <c r="K7" s="5">
        <f t="shared" ca="1" si="4"/>
        <v>132.82499999999999</v>
      </c>
      <c r="L7" s="5">
        <f t="shared" ca="1" si="5"/>
        <v>63.25</v>
      </c>
      <c r="M7" s="5">
        <f t="shared" ca="1" si="6"/>
        <v>37.949999999999996</v>
      </c>
      <c r="N7" s="5">
        <f t="shared" ca="1" si="7"/>
        <v>126500</v>
      </c>
      <c r="O7" s="5">
        <f t="shared" ca="1" si="8"/>
        <v>126265.97500000001</v>
      </c>
    </row>
    <row r="8" spans="2:15">
      <c r="F8" s="4">
        <v>6</v>
      </c>
      <c r="G8" s="4">
        <f t="shared" ca="1" si="0"/>
        <v>51</v>
      </c>
      <c r="H8" s="5">
        <f t="shared" si="1"/>
        <v>124000</v>
      </c>
      <c r="I8" s="4">
        <f t="shared" ca="1" si="2"/>
        <v>11</v>
      </c>
      <c r="J8" s="5">
        <f t="shared" ca="1" si="3"/>
        <v>27500</v>
      </c>
      <c r="K8" s="5">
        <f t="shared" ca="1" si="4"/>
        <v>159.07499999999999</v>
      </c>
      <c r="L8" s="5">
        <f t="shared" ca="1" si="5"/>
        <v>75.75</v>
      </c>
      <c r="M8" s="5">
        <f t="shared" ca="1" si="6"/>
        <v>45.449999999999996</v>
      </c>
      <c r="N8" s="5">
        <f t="shared" ca="1" si="7"/>
        <v>151500</v>
      </c>
      <c r="O8" s="5">
        <f t="shared" ca="1" si="8"/>
        <v>151219.72499999998</v>
      </c>
    </row>
    <row r="9" spans="2:15">
      <c r="F9" s="4">
        <v>7</v>
      </c>
      <c r="G9" s="4">
        <f t="shared" ca="1" si="0"/>
        <v>49</v>
      </c>
      <c r="H9" s="5">
        <f t="shared" si="1"/>
        <v>124000</v>
      </c>
      <c r="I9" s="4">
        <f t="shared" ca="1" si="2"/>
        <v>9</v>
      </c>
      <c r="J9" s="5">
        <f t="shared" ca="1" si="3"/>
        <v>22500</v>
      </c>
      <c r="K9" s="5">
        <f t="shared" ca="1" si="4"/>
        <v>153.82499999999999</v>
      </c>
      <c r="L9" s="5">
        <f t="shared" ca="1" si="5"/>
        <v>73.25</v>
      </c>
      <c r="M9" s="5">
        <f t="shared" ca="1" si="6"/>
        <v>43.949999999999996</v>
      </c>
      <c r="N9" s="5">
        <f t="shared" ca="1" si="7"/>
        <v>146500</v>
      </c>
      <c r="O9" s="5">
        <f t="shared" ca="1" si="8"/>
        <v>146228.97499999998</v>
      </c>
    </row>
    <row r="10" spans="2:15">
      <c r="F10" s="4">
        <v>8</v>
      </c>
      <c r="G10" s="4">
        <f t="shared" ca="1" si="0"/>
        <v>44</v>
      </c>
      <c r="H10" s="5">
        <f t="shared" si="1"/>
        <v>124000</v>
      </c>
      <c r="I10" s="4">
        <f t="shared" ca="1" si="2"/>
        <v>4</v>
      </c>
      <c r="J10" s="5">
        <f t="shared" ca="1" si="3"/>
        <v>10000</v>
      </c>
      <c r="K10" s="5">
        <f t="shared" ca="1" si="4"/>
        <v>140.69999999999999</v>
      </c>
      <c r="L10" s="5">
        <f t="shared" ca="1" si="5"/>
        <v>67</v>
      </c>
      <c r="M10" s="5">
        <f t="shared" ca="1" si="6"/>
        <v>40.199999999999996</v>
      </c>
      <c r="N10" s="5">
        <f t="shared" ca="1" si="7"/>
        <v>134000</v>
      </c>
      <c r="O10" s="5">
        <f t="shared" ca="1" si="8"/>
        <v>133752.09999999998</v>
      </c>
    </row>
    <row r="11" spans="2:15">
      <c r="F11" s="4">
        <v>9</v>
      </c>
      <c r="G11" s="4">
        <f t="shared" ca="1" si="0"/>
        <v>50</v>
      </c>
      <c r="H11" s="5">
        <f t="shared" si="1"/>
        <v>124000</v>
      </c>
      <c r="I11" s="4">
        <f t="shared" ca="1" si="2"/>
        <v>10</v>
      </c>
      <c r="J11" s="5">
        <f t="shared" ca="1" si="3"/>
        <v>25000</v>
      </c>
      <c r="K11" s="5">
        <f t="shared" ca="1" si="4"/>
        <v>156.44999999999999</v>
      </c>
      <c r="L11" s="5">
        <f t="shared" ca="1" si="5"/>
        <v>74.5</v>
      </c>
      <c r="M11" s="5">
        <f t="shared" ca="1" si="6"/>
        <v>44.699999999999996</v>
      </c>
      <c r="N11" s="5">
        <f t="shared" ca="1" si="7"/>
        <v>149000</v>
      </c>
      <c r="O11" s="5">
        <f t="shared" ca="1" si="8"/>
        <v>148724.34999999998</v>
      </c>
    </row>
    <row r="12" spans="2:15">
      <c r="F12" s="4">
        <v>10</v>
      </c>
      <c r="G12" s="4">
        <f t="shared" ca="1" si="0"/>
        <v>48</v>
      </c>
      <c r="H12" s="5">
        <f t="shared" si="1"/>
        <v>124000</v>
      </c>
      <c r="I12" s="4">
        <f t="shared" ca="1" si="2"/>
        <v>8</v>
      </c>
      <c r="J12" s="5">
        <f t="shared" ca="1" si="3"/>
        <v>20000</v>
      </c>
      <c r="K12" s="5">
        <f t="shared" ca="1" si="4"/>
        <v>151.19999999999999</v>
      </c>
      <c r="L12" s="5">
        <f t="shared" ca="1" si="5"/>
        <v>72</v>
      </c>
      <c r="M12" s="5">
        <f t="shared" ca="1" si="6"/>
        <v>43.199999999999996</v>
      </c>
      <c r="N12" s="5">
        <f t="shared" ca="1" si="7"/>
        <v>144000</v>
      </c>
      <c r="O12" s="5">
        <f t="shared" ca="1" si="8"/>
        <v>143733.59999999998</v>
      </c>
    </row>
    <row r="13" spans="2:15">
      <c r="F13" s="4">
        <v>11</v>
      </c>
      <c r="G13" s="4">
        <f t="shared" ca="1" si="0"/>
        <v>49</v>
      </c>
      <c r="H13" s="5">
        <f t="shared" si="1"/>
        <v>124000</v>
      </c>
      <c r="I13" s="4">
        <f t="shared" ca="1" si="2"/>
        <v>9</v>
      </c>
      <c r="J13" s="5">
        <f t="shared" ca="1" si="3"/>
        <v>22500</v>
      </c>
      <c r="K13" s="5">
        <f t="shared" ca="1" si="4"/>
        <v>153.82499999999999</v>
      </c>
      <c r="L13" s="5">
        <f t="shared" ca="1" si="5"/>
        <v>73.25</v>
      </c>
      <c r="M13" s="5">
        <f t="shared" ca="1" si="6"/>
        <v>43.949999999999996</v>
      </c>
      <c r="N13" s="5">
        <f t="shared" ca="1" si="7"/>
        <v>146500</v>
      </c>
      <c r="O13" s="5">
        <f t="shared" ca="1" si="8"/>
        <v>146228.97499999998</v>
      </c>
    </row>
    <row r="14" spans="2:15">
      <c r="F14" s="4">
        <v>12</v>
      </c>
      <c r="G14" s="4">
        <f t="shared" ca="1" si="0"/>
        <v>46</v>
      </c>
      <c r="H14" s="5">
        <f t="shared" si="1"/>
        <v>124000</v>
      </c>
      <c r="I14" s="4">
        <f t="shared" ca="1" si="2"/>
        <v>6</v>
      </c>
      <c r="J14" s="5">
        <f t="shared" ca="1" si="3"/>
        <v>15000</v>
      </c>
      <c r="K14" s="5">
        <f t="shared" ca="1" si="4"/>
        <v>145.94999999999999</v>
      </c>
      <c r="L14" s="5">
        <f t="shared" ca="1" si="5"/>
        <v>69.5</v>
      </c>
      <c r="M14" s="5">
        <f t="shared" ca="1" si="6"/>
        <v>41.699999999999996</v>
      </c>
      <c r="N14" s="5">
        <f t="shared" ca="1" si="7"/>
        <v>139000</v>
      </c>
      <c r="O14" s="5">
        <f t="shared" ca="1" si="8"/>
        <v>138742.84999999998</v>
      </c>
    </row>
    <row r="15" spans="2:15">
      <c r="F15" s="4">
        <v>13</v>
      </c>
      <c r="G15" s="4">
        <f t="shared" ca="1" si="0"/>
        <v>52</v>
      </c>
      <c r="H15" s="5">
        <f t="shared" si="1"/>
        <v>124000</v>
      </c>
      <c r="I15" s="4">
        <f t="shared" ca="1" si="2"/>
        <v>12</v>
      </c>
      <c r="J15" s="5">
        <f t="shared" ca="1" si="3"/>
        <v>30000</v>
      </c>
      <c r="K15" s="5">
        <f t="shared" ca="1" si="4"/>
        <v>161.69999999999999</v>
      </c>
      <c r="L15" s="5">
        <f t="shared" ca="1" si="5"/>
        <v>77</v>
      </c>
      <c r="M15" s="5">
        <f t="shared" ca="1" si="6"/>
        <v>46.199999999999996</v>
      </c>
      <c r="N15" s="5">
        <f t="shared" ca="1" si="7"/>
        <v>154000</v>
      </c>
      <c r="O15" s="5">
        <f t="shared" ca="1" si="8"/>
        <v>153715.09999999998</v>
      </c>
    </row>
    <row r="16" spans="2:15">
      <c r="F16" s="4">
        <v>14</v>
      </c>
      <c r="G16" s="4">
        <f t="shared" ca="1" si="0"/>
        <v>49</v>
      </c>
      <c r="H16" s="5">
        <f t="shared" si="1"/>
        <v>124000</v>
      </c>
      <c r="I16" s="4">
        <f t="shared" ca="1" si="2"/>
        <v>9</v>
      </c>
      <c r="J16" s="5">
        <f t="shared" ca="1" si="3"/>
        <v>22500</v>
      </c>
      <c r="K16" s="5">
        <f t="shared" ca="1" si="4"/>
        <v>153.82499999999999</v>
      </c>
      <c r="L16" s="5">
        <f t="shared" ca="1" si="5"/>
        <v>73.25</v>
      </c>
      <c r="M16" s="5">
        <f t="shared" ca="1" si="6"/>
        <v>43.949999999999996</v>
      </c>
      <c r="N16" s="5">
        <f t="shared" ca="1" si="7"/>
        <v>146500</v>
      </c>
      <c r="O16" s="5">
        <f t="shared" ca="1" si="8"/>
        <v>146228.97499999998</v>
      </c>
    </row>
    <row r="17" spans="6:15">
      <c r="F17" s="4">
        <v>15</v>
      </c>
      <c r="G17" s="4">
        <f t="shared" ca="1" si="0"/>
        <v>45</v>
      </c>
      <c r="H17" s="5">
        <f t="shared" si="1"/>
        <v>124000</v>
      </c>
      <c r="I17" s="4">
        <f t="shared" ca="1" si="2"/>
        <v>5</v>
      </c>
      <c r="J17" s="5">
        <f t="shared" ca="1" si="3"/>
        <v>12500</v>
      </c>
      <c r="K17" s="5">
        <f t="shared" ca="1" si="4"/>
        <v>143.32499999999999</v>
      </c>
      <c r="L17" s="5">
        <f t="shared" ca="1" si="5"/>
        <v>68.25</v>
      </c>
      <c r="M17" s="5">
        <f t="shared" ca="1" si="6"/>
        <v>40.949999999999996</v>
      </c>
      <c r="N17" s="5">
        <f t="shared" ca="1" si="7"/>
        <v>136500</v>
      </c>
      <c r="O17" s="5">
        <f t="shared" ca="1" si="8"/>
        <v>136247.47499999998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Quesada, Yirlani</cp:lastModifiedBy>
  <cp:revision/>
  <dcterms:created xsi:type="dcterms:W3CDTF">2024-01-18T14:20:30Z</dcterms:created>
  <dcterms:modified xsi:type="dcterms:W3CDTF">2024-01-22T12:18:11Z</dcterms:modified>
  <cp:category/>
  <cp:contentStatus/>
</cp:coreProperties>
</file>