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3312" yWindow="360" windowWidth="10356" windowHeight="5280" tabRatio="521" activeTab="3"/>
  </bookViews>
  <sheets>
    <sheet name="TARE WTS" sheetId="5" r:id="rId1"/>
    <sheet name="TEXTURE" sheetId="4" r:id="rId2"/>
    <sheet name="DATA" sheetId="1" r:id="rId3"/>
    <sheet name="PRINT" sheetId="2" r:id="rId4"/>
    <sheet name="partial" sheetId="3" r:id="rId5"/>
  </sheets>
  <definedNames>
    <definedName name="_xlnm.Print_Area" localSheetId="2">DATA!$A$1:$R$88</definedName>
    <definedName name="_xlnm.Print_Area" localSheetId="4">partial!$A$1:$L$31</definedName>
    <definedName name="_xlnm.Print_Area" localSheetId="3">PRINT!$A$1:$Q$34</definedName>
  </definedNames>
  <calcPr calcId="145621"/>
</workbook>
</file>

<file path=xl/calcChain.xml><?xml version="1.0" encoding="utf-8"?>
<calcChain xmlns="http://schemas.openxmlformats.org/spreadsheetml/2006/main">
  <c r="G43" i="2" l="1"/>
  <c r="G42" i="2"/>
  <c r="G41" i="2"/>
  <c r="G40" i="2"/>
  <c r="E42" i="2"/>
  <c r="G32" i="2" l="1"/>
  <c r="J42" i="1"/>
  <c r="K44" i="1"/>
  <c r="I43" i="1"/>
  <c r="K45" i="1"/>
  <c r="C3" i="2"/>
  <c r="C4" i="2"/>
  <c r="B36" i="1"/>
  <c r="B13" i="2" s="1"/>
  <c r="C36" i="1"/>
  <c r="C13" i="2"/>
  <c r="D36" i="1"/>
  <c r="D13" i="2" s="1"/>
  <c r="E36" i="1"/>
  <c r="E13" i="2" s="1"/>
  <c r="F36" i="1"/>
  <c r="F13" i="2"/>
  <c r="G36" i="1"/>
  <c r="G13" i="2" s="1"/>
  <c r="H36" i="1"/>
  <c r="H13" i="2" s="1"/>
  <c r="I36" i="1"/>
  <c r="I13" i="2" s="1"/>
  <c r="J36" i="1"/>
  <c r="J13" i="2" s="1"/>
  <c r="K36" i="1"/>
  <c r="K13" i="2" s="1"/>
  <c r="L36" i="1"/>
  <c r="L13" i="2" s="1"/>
  <c r="M36" i="1"/>
  <c r="M13" i="2" s="1"/>
  <c r="N36" i="1"/>
  <c r="N13" i="2" s="1"/>
  <c r="O36" i="1"/>
  <c r="O13" i="2" s="1"/>
  <c r="P36" i="1"/>
  <c r="P13" i="2" s="1"/>
  <c r="Q36" i="1"/>
  <c r="Q13" i="2" s="1"/>
  <c r="B37" i="1"/>
  <c r="B14" i="2" s="1"/>
  <c r="C37" i="1"/>
  <c r="C14" i="2" s="1"/>
  <c r="D37" i="1"/>
  <c r="D14" i="2" s="1"/>
  <c r="E37" i="1"/>
  <c r="E14" i="2" s="1"/>
  <c r="F37" i="1"/>
  <c r="F14" i="2" s="1"/>
  <c r="G37" i="1"/>
  <c r="G14" i="2" s="1"/>
  <c r="H37" i="1"/>
  <c r="H14" i="2" s="1"/>
  <c r="I37" i="1"/>
  <c r="I14" i="2" s="1"/>
  <c r="J37" i="1"/>
  <c r="J14" i="2" s="1"/>
  <c r="K37" i="1"/>
  <c r="K14" i="2" s="1"/>
  <c r="L37" i="1"/>
  <c r="L14" i="2" s="1"/>
  <c r="M37" i="1"/>
  <c r="M14" i="2" s="1"/>
  <c r="N37" i="1"/>
  <c r="N14" i="2" s="1"/>
  <c r="O37" i="1"/>
  <c r="O14" i="2" s="1"/>
  <c r="P37" i="1"/>
  <c r="P14" i="2" s="1"/>
  <c r="Q37" i="1"/>
  <c r="Q14" i="2" s="1"/>
  <c r="B38" i="1"/>
  <c r="B15" i="2" s="1"/>
  <c r="C38" i="1"/>
  <c r="C15" i="2"/>
  <c r="D38" i="1"/>
  <c r="D15" i="2"/>
  <c r="E38" i="1"/>
  <c r="E15" i="2"/>
  <c r="F38" i="1"/>
  <c r="F15" i="2"/>
  <c r="G38" i="1"/>
  <c r="G15" i="2"/>
  <c r="H38" i="1"/>
  <c r="H15" i="2"/>
  <c r="I38" i="1"/>
  <c r="I15" i="2"/>
  <c r="J38" i="1"/>
  <c r="J15" i="2" s="1"/>
  <c r="K38" i="1"/>
  <c r="K15" i="2" s="1"/>
  <c r="L38" i="1"/>
  <c r="L15" i="2" s="1"/>
  <c r="M38" i="1"/>
  <c r="M15" i="2" s="1"/>
  <c r="N38" i="1"/>
  <c r="N15" i="2" s="1"/>
  <c r="O38" i="1"/>
  <c r="O15" i="2" s="1"/>
  <c r="P38" i="1"/>
  <c r="P15" i="2" s="1"/>
  <c r="Q38" i="1"/>
  <c r="Q15" i="2" s="1"/>
  <c r="B39" i="1"/>
  <c r="B16" i="2" s="1"/>
  <c r="C39" i="1"/>
  <c r="C16" i="2" s="1"/>
  <c r="D39" i="1"/>
  <c r="D16" i="2" s="1"/>
  <c r="E39" i="1"/>
  <c r="E16" i="2" s="1"/>
  <c r="F39" i="1"/>
  <c r="F16" i="2" s="1"/>
  <c r="G39" i="1"/>
  <c r="G16" i="2"/>
  <c r="H39" i="1"/>
  <c r="H16" i="2"/>
  <c r="I39" i="1"/>
  <c r="I16" i="2"/>
  <c r="J39" i="1"/>
  <c r="J16" i="2" s="1"/>
  <c r="K39" i="1"/>
  <c r="K16" i="2" s="1"/>
  <c r="L39" i="1"/>
  <c r="L16" i="2" s="1"/>
  <c r="M39" i="1"/>
  <c r="M16" i="2" s="1"/>
  <c r="N39" i="1"/>
  <c r="N16" i="2"/>
  <c r="O39" i="1"/>
  <c r="O16" i="2"/>
  <c r="P39" i="1"/>
  <c r="P16" i="2"/>
  <c r="Q39" i="1"/>
  <c r="Q16" i="2"/>
  <c r="B40" i="1"/>
  <c r="B17" i="2" s="1"/>
  <c r="C40" i="1"/>
  <c r="C17" i="2" s="1"/>
  <c r="D40" i="1"/>
  <c r="D17" i="2" s="1"/>
  <c r="E40" i="1"/>
  <c r="E17" i="2" s="1"/>
  <c r="F40" i="1"/>
  <c r="F17" i="2" s="1"/>
  <c r="G40" i="1"/>
  <c r="G17" i="2" s="1"/>
  <c r="H40" i="1"/>
  <c r="H17" i="2" s="1"/>
  <c r="I40" i="1"/>
  <c r="I17" i="2" s="1"/>
  <c r="J40" i="1"/>
  <c r="J17" i="2" s="1"/>
  <c r="K40" i="1"/>
  <c r="K17" i="2" s="1"/>
  <c r="L40" i="1"/>
  <c r="L17" i="2" s="1"/>
  <c r="M40" i="1"/>
  <c r="M17" i="2" s="1"/>
  <c r="N40" i="1"/>
  <c r="N17" i="2" s="1"/>
  <c r="O40" i="1"/>
  <c r="O17" i="2" s="1"/>
  <c r="P40" i="1"/>
  <c r="P17" i="2" s="1"/>
  <c r="Q40" i="1"/>
  <c r="Q17" i="2" s="1"/>
  <c r="B42" i="1"/>
  <c r="B43" i="1" s="1"/>
  <c r="C42" i="1"/>
  <c r="C43" i="1" s="1"/>
  <c r="D42" i="1"/>
  <c r="D43" i="1" s="1"/>
  <c r="E42" i="1"/>
  <c r="E43" i="1" s="1"/>
  <c r="F42" i="1"/>
  <c r="F43" i="1" s="1"/>
  <c r="G42" i="1"/>
  <c r="H42" i="1"/>
  <c r="H43" i="1" s="1"/>
  <c r="I42" i="1"/>
  <c r="K42" i="1"/>
  <c r="K43" i="1" s="1"/>
  <c r="L42" i="1"/>
  <c r="M42" i="1"/>
  <c r="M43" i="1" s="1"/>
  <c r="N42" i="1"/>
  <c r="N43" i="1" s="1"/>
  <c r="O42" i="1"/>
  <c r="O43" i="1" s="1"/>
  <c r="P42" i="1"/>
  <c r="P43" i="1" s="1"/>
  <c r="Q42" i="1"/>
  <c r="Q43" i="1" s="1"/>
  <c r="B47" i="1"/>
  <c r="B48" i="1" s="1"/>
  <c r="B49" i="1" s="1"/>
  <c r="C47" i="1"/>
  <c r="C48" i="1" s="1"/>
  <c r="D47" i="1"/>
  <c r="D48" i="1" s="1"/>
  <c r="E47" i="1"/>
  <c r="F47" i="1"/>
  <c r="F48" i="1" s="1"/>
  <c r="F49" i="1" s="1"/>
  <c r="G47" i="1"/>
  <c r="H47" i="1"/>
  <c r="H48" i="1" s="1"/>
  <c r="I47" i="1"/>
  <c r="I48" i="1" s="1"/>
  <c r="I49" i="1" s="1"/>
  <c r="J47" i="1"/>
  <c r="J48" i="1" s="1"/>
  <c r="J49" i="1" s="1"/>
  <c r="K47" i="1"/>
  <c r="K48" i="1" s="1"/>
  <c r="K49" i="1" s="1"/>
  <c r="L47" i="1"/>
  <c r="L48" i="1" s="1"/>
  <c r="L49" i="1" s="1"/>
  <c r="M47" i="1"/>
  <c r="M48" i="1" s="1"/>
  <c r="M49" i="1" s="1"/>
  <c r="N47" i="1"/>
  <c r="N48" i="1" s="1"/>
  <c r="N49" i="1" s="1"/>
  <c r="O47" i="1"/>
  <c r="O48" i="1" s="1"/>
  <c r="P47" i="1"/>
  <c r="Q47" i="1"/>
  <c r="Q48" i="1" s="1"/>
  <c r="Q49" i="1" s="1"/>
  <c r="B53" i="1"/>
  <c r="C53" i="1"/>
  <c r="C54" i="1" s="1"/>
  <c r="C55" i="1" s="1"/>
  <c r="D53" i="1"/>
  <c r="E53" i="1"/>
  <c r="E54" i="1" s="1"/>
  <c r="F53" i="1"/>
  <c r="F54" i="1" s="1"/>
  <c r="F55" i="1" s="1"/>
  <c r="G53" i="1"/>
  <c r="G54" i="1" s="1"/>
  <c r="H53" i="1"/>
  <c r="I53" i="1"/>
  <c r="I54" i="1" s="1"/>
  <c r="J53" i="1"/>
  <c r="J54" i="1" s="1"/>
  <c r="K53" i="1"/>
  <c r="K54" i="1" s="1"/>
  <c r="K55" i="1" s="1"/>
  <c r="K56" i="1" s="1"/>
  <c r="K57" i="1" s="1"/>
  <c r="L53" i="1"/>
  <c r="L54" i="1" s="1"/>
  <c r="L55" i="1" s="1"/>
  <c r="M53" i="1"/>
  <c r="M54" i="1" s="1"/>
  <c r="M55" i="1" s="1"/>
  <c r="M56" i="1" s="1"/>
  <c r="M57" i="1" s="1"/>
  <c r="N53" i="1"/>
  <c r="O53" i="1"/>
  <c r="O54" i="1" s="1"/>
  <c r="O55" i="1" s="1"/>
  <c r="P53" i="1"/>
  <c r="Q53" i="1"/>
  <c r="Q54" i="1" s="1"/>
  <c r="Q55" i="1" s="1"/>
  <c r="Q56" i="1" s="1"/>
  <c r="Q57" i="1" s="1"/>
  <c r="B54" i="1"/>
  <c r="B55" i="1" s="1"/>
  <c r="B56" i="1" s="1"/>
  <c r="B57" i="1" s="1"/>
  <c r="N54" i="1"/>
  <c r="N55" i="1" s="1"/>
  <c r="P54" i="1"/>
  <c r="P55" i="1"/>
  <c r="P56" i="1" s="1"/>
  <c r="P57" i="1" s="1"/>
  <c r="B59" i="1"/>
  <c r="C59" i="1"/>
  <c r="D59" i="1"/>
  <c r="D61" i="1" s="1"/>
  <c r="E59" i="1"/>
  <c r="E61" i="1" s="1"/>
  <c r="F59" i="1"/>
  <c r="G59" i="1"/>
  <c r="G61" i="1" s="1"/>
  <c r="H59" i="1"/>
  <c r="H61" i="1" s="1"/>
  <c r="I59" i="1"/>
  <c r="J59" i="1"/>
  <c r="K59" i="1"/>
  <c r="L59" i="1"/>
  <c r="M59" i="1"/>
  <c r="N59" i="1"/>
  <c r="O59" i="1"/>
  <c r="P59" i="1"/>
  <c r="P61" i="1" s="1"/>
  <c r="Q59" i="1"/>
  <c r="Q61" i="1" s="1"/>
  <c r="B61" i="1"/>
  <c r="C61" i="1"/>
  <c r="F61" i="1"/>
  <c r="F75" i="1" s="1"/>
  <c r="F23" i="2" s="1"/>
  <c r="I61" i="1"/>
  <c r="J61" i="1"/>
  <c r="K61" i="1"/>
  <c r="L61" i="1"/>
  <c r="M61" i="1"/>
  <c r="N61" i="1"/>
  <c r="O61" i="1"/>
  <c r="B63" i="1"/>
  <c r="C63" i="1"/>
  <c r="C72" i="1" s="1"/>
  <c r="D63" i="1"/>
  <c r="E63" i="1"/>
  <c r="F63" i="1"/>
  <c r="F72" i="1" s="1"/>
  <c r="F20" i="2" s="1"/>
  <c r="G63" i="1"/>
  <c r="H63" i="1"/>
  <c r="I63" i="1"/>
  <c r="I72" i="1" s="1"/>
  <c r="I20" i="2" s="1"/>
  <c r="J63" i="1"/>
  <c r="K63" i="1"/>
  <c r="L63" i="1"/>
  <c r="L72" i="1" s="1"/>
  <c r="L20" i="2" s="1"/>
  <c r="M63" i="1"/>
  <c r="N63" i="1"/>
  <c r="N72" i="1" s="1"/>
  <c r="N20" i="2" s="1"/>
  <c r="O63" i="1"/>
  <c r="O72" i="1" s="1"/>
  <c r="O20" i="2" s="1"/>
  <c r="P63" i="1"/>
  <c r="Q63" i="1"/>
  <c r="B64" i="1"/>
  <c r="C64" i="1"/>
  <c r="D64" i="1"/>
  <c r="E64" i="1"/>
  <c r="F64" i="1"/>
  <c r="G64" i="1"/>
  <c r="H64" i="1"/>
  <c r="I64" i="1"/>
  <c r="I73" i="1" s="1"/>
  <c r="I21" i="2" s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O75" i="1" s="1"/>
  <c r="O23" i="2" s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M72" i="1"/>
  <c r="M20" i="2" s="1"/>
  <c r="C73" i="1"/>
  <c r="C21" i="2" s="1"/>
  <c r="M73" i="1"/>
  <c r="M21" i="2" s="1"/>
  <c r="C74" i="1"/>
  <c r="C22" i="2" s="1"/>
  <c r="M74" i="1"/>
  <c r="M22" i="2" s="1"/>
  <c r="O74" i="1"/>
  <c r="O22" i="2" s="1"/>
  <c r="J43" i="1" l="1"/>
  <c r="J44" i="1" s="1"/>
  <c r="J45" i="1" s="1"/>
  <c r="C44" i="1"/>
  <c r="O76" i="1"/>
  <c r="O24" i="2" s="1"/>
  <c r="O73" i="1"/>
  <c r="O21" i="2" s="1"/>
  <c r="N76" i="1"/>
  <c r="N24" i="2" s="1"/>
  <c r="N75" i="1"/>
  <c r="N23" i="2" s="1"/>
  <c r="N74" i="1"/>
  <c r="N22" i="2" s="1"/>
  <c r="N73" i="1"/>
  <c r="N21" i="2" s="1"/>
  <c r="M76" i="1"/>
  <c r="M24" i="2" s="1"/>
  <c r="M75" i="1"/>
  <c r="M23" i="2" s="1"/>
  <c r="L75" i="1"/>
  <c r="L23" i="2" s="1"/>
  <c r="L74" i="1"/>
  <c r="L22" i="2" s="1"/>
  <c r="L73" i="1"/>
  <c r="K76" i="1"/>
  <c r="K24" i="2" s="1"/>
  <c r="K75" i="1"/>
  <c r="K23" i="2" s="1"/>
  <c r="K74" i="1"/>
  <c r="K22" i="2" s="1"/>
  <c r="K73" i="1"/>
  <c r="K21" i="2" s="1"/>
  <c r="K72" i="1"/>
  <c r="K20" i="2" s="1"/>
  <c r="J76" i="1"/>
  <c r="J24" i="2" s="1"/>
  <c r="J75" i="1"/>
  <c r="J23" i="2" s="1"/>
  <c r="J73" i="1"/>
  <c r="J21" i="2" s="1"/>
  <c r="I76" i="1"/>
  <c r="I24" i="2" s="1"/>
  <c r="I75" i="1"/>
  <c r="I23" i="2" s="1"/>
  <c r="I74" i="1"/>
  <c r="I22" i="2" s="1"/>
  <c r="F76" i="1"/>
  <c r="F24" i="2" s="1"/>
  <c r="F73" i="1"/>
  <c r="F21" i="2" s="1"/>
  <c r="C76" i="1"/>
  <c r="C24" i="2" s="1"/>
  <c r="C75" i="1"/>
  <c r="C23" i="2" s="1"/>
  <c r="C20" i="2"/>
  <c r="B76" i="1"/>
  <c r="B24" i="2" s="1"/>
  <c r="B75" i="1"/>
  <c r="B23" i="2" s="1"/>
  <c r="B74" i="1"/>
  <c r="B22" i="2" s="1"/>
  <c r="B73" i="1"/>
  <c r="B21" i="2" s="1"/>
  <c r="B72" i="1"/>
  <c r="B20" i="2" s="1"/>
  <c r="Q74" i="1"/>
  <c r="Q22" i="2" s="1"/>
  <c r="Q72" i="1"/>
  <c r="Q75" i="1"/>
  <c r="Q23" i="2" s="1"/>
  <c r="Q73" i="1"/>
  <c r="Q21" i="2" s="1"/>
  <c r="Q76" i="1"/>
  <c r="Q24" i="2" s="1"/>
  <c r="P75" i="1"/>
  <c r="P23" i="2" s="1"/>
  <c r="P74" i="1"/>
  <c r="P22" i="2" s="1"/>
  <c r="P76" i="1"/>
  <c r="P24" i="2" s="1"/>
  <c r="P73" i="1"/>
  <c r="P21" i="2" s="1"/>
  <c r="P72" i="1"/>
  <c r="P20" i="2" s="1"/>
  <c r="L76" i="1"/>
  <c r="L24" i="2" s="1"/>
  <c r="J74" i="1"/>
  <c r="J22" i="2" s="1"/>
  <c r="J72" i="1"/>
  <c r="H73" i="1"/>
  <c r="H21" i="2" s="1"/>
  <c r="H76" i="1"/>
  <c r="H24" i="2" s="1"/>
  <c r="H74" i="1"/>
  <c r="H22" i="2" s="1"/>
  <c r="H75" i="1"/>
  <c r="H23" i="2" s="1"/>
  <c r="H72" i="1"/>
  <c r="H20" i="2" s="1"/>
  <c r="G72" i="1"/>
  <c r="G74" i="1"/>
  <c r="G22" i="2" s="1"/>
  <c r="G75" i="1"/>
  <c r="G23" i="2" s="1"/>
  <c r="G73" i="1"/>
  <c r="G21" i="2" s="1"/>
  <c r="G76" i="1"/>
  <c r="G24" i="2" s="1"/>
  <c r="F74" i="1"/>
  <c r="E73" i="1"/>
  <c r="E21" i="2" s="1"/>
  <c r="E72" i="1"/>
  <c r="E20" i="2" s="1"/>
  <c r="E75" i="1"/>
  <c r="E74" i="1"/>
  <c r="E22" i="2" s="1"/>
  <c r="E76" i="1"/>
  <c r="E24" i="2" s="1"/>
  <c r="D75" i="1"/>
  <c r="D23" i="2" s="1"/>
  <c r="D76" i="1"/>
  <c r="D24" i="2" s="1"/>
  <c r="D72" i="1"/>
  <c r="D74" i="1"/>
  <c r="D22" i="2" s="1"/>
  <c r="D73" i="1"/>
  <c r="D21" i="2" s="1"/>
  <c r="B84" i="1"/>
  <c r="B32" i="2" s="1"/>
  <c r="O49" i="1"/>
  <c r="O44" i="1" s="1"/>
  <c r="O45" i="1" s="1"/>
  <c r="O80" i="1" s="1"/>
  <c r="O28" i="2" s="1"/>
  <c r="P84" i="1"/>
  <c r="P32" i="2" s="1"/>
  <c r="K84" i="1"/>
  <c r="Q84" i="1"/>
  <c r="Q32" i="2" s="1"/>
  <c r="M84" i="1"/>
  <c r="N44" i="1"/>
  <c r="N45" i="1" s="1"/>
  <c r="N80" i="1" s="1"/>
  <c r="P48" i="1"/>
  <c r="P49" i="1" s="1"/>
  <c r="H49" i="1"/>
  <c r="H44" i="1" s="1"/>
  <c r="H45" i="1" s="1"/>
  <c r="H80" i="1" s="1"/>
  <c r="H28" i="2" s="1"/>
  <c r="L43" i="1"/>
  <c r="L44" i="1" s="1"/>
  <c r="L45" i="1" s="1"/>
  <c r="L80" i="1" s="1"/>
  <c r="L28" i="2" s="1"/>
  <c r="J55" i="1"/>
  <c r="J56" i="1" s="1"/>
  <c r="J57" i="1" s="1"/>
  <c r="J84" i="1" s="1"/>
  <c r="I55" i="1"/>
  <c r="I56" i="1" s="1"/>
  <c r="I57" i="1" s="1"/>
  <c r="I84" i="1" s="1"/>
  <c r="I32" i="2" s="1"/>
  <c r="H54" i="1"/>
  <c r="H55" i="1" s="1"/>
  <c r="G55" i="1"/>
  <c r="G56" i="1" s="1"/>
  <c r="G57" i="1" s="1"/>
  <c r="G84" i="1" s="1"/>
  <c r="G48" i="1"/>
  <c r="G49" i="1" s="1"/>
  <c r="G43" i="1"/>
  <c r="F44" i="1"/>
  <c r="F45" i="1" s="1"/>
  <c r="F80" i="1" s="1"/>
  <c r="F28" i="2" s="1"/>
  <c r="E55" i="1"/>
  <c r="E56" i="1" s="1"/>
  <c r="E57" i="1" s="1"/>
  <c r="E84" i="1" s="1"/>
  <c r="E32" i="2" s="1"/>
  <c r="E48" i="1"/>
  <c r="E49" i="1" s="1"/>
  <c r="D54" i="1"/>
  <c r="D55" i="1" s="1"/>
  <c r="D56" i="1" s="1"/>
  <c r="D57" i="1" s="1"/>
  <c r="D84" i="1" s="1"/>
  <c r="D49" i="1"/>
  <c r="D44" i="1" s="1"/>
  <c r="D45" i="1" s="1"/>
  <c r="D80" i="1" s="1"/>
  <c r="D28" i="2" s="1"/>
  <c r="C49" i="1"/>
  <c r="C45" i="1" s="1"/>
  <c r="C80" i="1" s="1"/>
  <c r="C28" i="2" s="1"/>
  <c r="B50" i="1"/>
  <c r="B51" i="1" s="1"/>
  <c r="B81" i="1" s="1"/>
  <c r="B29" i="2" s="1"/>
  <c r="B44" i="1"/>
  <c r="B45" i="1" s="1"/>
  <c r="B80" i="1" s="1"/>
  <c r="B28" i="2" s="1"/>
  <c r="N56" i="1"/>
  <c r="N57" i="1" s="1"/>
  <c r="N84" i="1" s="1"/>
  <c r="N50" i="1"/>
  <c r="N51" i="1" s="1"/>
  <c r="N81" i="1" s="1"/>
  <c r="N29" i="2" s="1"/>
  <c r="C56" i="1"/>
  <c r="C57" i="1" s="1"/>
  <c r="C84" i="1" s="1"/>
  <c r="F56" i="1"/>
  <c r="F57" i="1" s="1"/>
  <c r="F84" i="1" s="1"/>
  <c r="F50" i="1"/>
  <c r="F51" i="1" s="1"/>
  <c r="F81" i="1" s="1"/>
  <c r="F29" i="2" s="1"/>
  <c r="M32" i="2"/>
  <c r="L50" i="1"/>
  <c r="L51" i="1" s="1"/>
  <c r="L81" i="1" s="1"/>
  <c r="L29" i="2" s="1"/>
  <c r="L56" i="1"/>
  <c r="L57" i="1" s="1"/>
  <c r="L84" i="1" s="1"/>
  <c r="O56" i="1"/>
  <c r="O57" i="1" s="1"/>
  <c r="O84" i="1" s="1"/>
  <c r="O50" i="1"/>
  <c r="O51" i="1" s="1"/>
  <c r="O81" i="1" s="1"/>
  <c r="O29" i="2" s="1"/>
  <c r="I44" i="1"/>
  <c r="I50" i="1"/>
  <c r="I51" i="1" s="1"/>
  <c r="I81" i="1" s="1"/>
  <c r="I29" i="2" s="1"/>
  <c r="M50" i="1"/>
  <c r="M51" i="1" s="1"/>
  <c r="M81" i="1" s="1"/>
  <c r="M29" i="2" s="1"/>
  <c r="M44" i="1"/>
  <c r="M45" i="1" s="1"/>
  <c r="M80" i="1" s="1"/>
  <c r="Q44" i="1"/>
  <c r="Q45" i="1" s="1"/>
  <c r="Q80" i="1" s="1"/>
  <c r="Q28" i="2" s="1"/>
  <c r="Q50" i="1"/>
  <c r="Q51" i="1" s="1"/>
  <c r="Q81" i="1" s="1"/>
  <c r="Q29" i="2" s="1"/>
  <c r="K50" i="1"/>
  <c r="K51" i="1" s="1"/>
  <c r="K81" i="1" s="1"/>
  <c r="K29" i="2" s="1"/>
  <c r="K80" i="1"/>
  <c r="N28" i="2"/>
  <c r="K28" i="2"/>
  <c r="J80" i="1" l="1"/>
  <c r="J28" i="2" s="1"/>
  <c r="I80" i="1"/>
  <c r="I28" i="2" s="1"/>
  <c r="I45" i="1"/>
  <c r="O77" i="1"/>
  <c r="O25" i="2" s="1"/>
  <c r="N77" i="1"/>
  <c r="N25" i="2" s="1"/>
  <c r="M77" i="1"/>
  <c r="M25" i="2" s="1"/>
  <c r="L77" i="1"/>
  <c r="L25" i="2" s="1"/>
  <c r="L21" i="2"/>
  <c r="K77" i="1"/>
  <c r="K25" i="2" s="1"/>
  <c r="I77" i="1"/>
  <c r="I25" i="2" s="1"/>
  <c r="H77" i="1"/>
  <c r="H25" i="2" s="1"/>
  <c r="E77" i="1"/>
  <c r="E25" i="2" s="1"/>
  <c r="C77" i="1"/>
  <c r="C25" i="2" s="1"/>
  <c r="B77" i="1"/>
  <c r="B25" i="2" s="1"/>
  <c r="Q77" i="1"/>
  <c r="Q20" i="2"/>
  <c r="P77" i="1"/>
  <c r="K32" i="2"/>
  <c r="J20" i="2"/>
  <c r="J77" i="1"/>
  <c r="J25" i="2" s="1"/>
  <c r="G20" i="2"/>
  <c r="G77" i="1"/>
  <c r="G25" i="2" s="1"/>
  <c r="F22" i="2"/>
  <c r="F77" i="1"/>
  <c r="F25" i="2" s="1"/>
  <c r="E23" i="2"/>
  <c r="D77" i="1"/>
  <c r="D25" i="2" s="1"/>
  <c r="D20" i="2"/>
  <c r="J32" i="2"/>
  <c r="H42" i="2" s="1"/>
  <c r="P50" i="1"/>
  <c r="P51" i="1" s="1"/>
  <c r="P81" i="1" s="1"/>
  <c r="P44" i="1"/>
  <c r="P45" i="1" s="1"/>
  <c r="P80" i="1" s="1"/>
  <c r="P28" i="2" s="1"/>
  <c r="M28" i="2"/>
  <c r="C50" i="1"/>
  <c r="C51" i="1" s="1"/>
  <c r="C81" i="1" s="1"/>
  <c r="C29" i="2" s="1"/>
  <c r="J50" i="1"/>
  <c r="J51" i="1" s="1"/>
  <c r="J81" i="1" s="1"/>
  <c r="J29" i="2" s="1"/>
  <c r="H56" i="1"/>
  <c r="H57" i="1" s="1"/>
  <c r="H84" i="1" s="1"/>
  <c r="H50" i="1"/>
  <c r="H51" i="1" s="1"/>
  <c r="H81" i="1" s="1"/>
  <c r="H29" i="2" s="1"/>
  <c r="G50" i="1"/>
  <c r="G51" i="1" s="1"/>
  <c r="G81" i="1" s="1"/>
  <c r="G29" i="2" s="1"/>
  <c r="G44" i="1"/>
  <c r="G45" i="1" s="1"/>
  <c r="G80" i="1" s="1"/>
  <c r="G28" i="2" s="1"/>
  <c r="E44" i="1"/>
  <c r="E45" i="1" s="1"/>
  <c r="E80" i="1" s="1"/>
  <c r="E28" i="2" s="1"/>
  <c r="E50" i="1"/>
  <c r="E51" i="1" s="1"/>
  <c r="E81" i="1" s="1"/>
  <c r="D32" i="2"/>
  <c r="D50" i="1"/>
  <c r="D51" i="1" s="1"/>
  <c r="D81" i="1" s="1"/>
  <c r="D29" i="2" s="1"/>
  <c r="L32" i="2"/>
  <c r="N32" i="2"/>
  <c r="C32" i="2"/>
  <c r="O32" i="2"/>
  <c r="F32" i="2"/>
  <c r="H43" i="2" l="1"/>
  <c r="H40" i="2"/>
  <c r="C40" i="2"/>
  <c r="D40" i="2"/>
  <c r="C41" i="2"/>
  <c r="D41" i="2"/>
  <c r="D42" i="2"/>
  <c r="C42" i="2"/>
  <c r="O82" i="1"/>
  <c r="O30" i="2" s="1"/>
  <c r="N82" i="1"/>
  <c r="N30" i="2" s="1"/>
  <c r="M82" i="1"/>
  <c r="M30" i="2" s="1"/>
  <c r="L82" i="1"/>
  <c r="L79" i="1" s="1"/>
  <c r="K82" i="1"/>
  <c r="K30" i="2" s="1"/>
  <c r="I82" i="1"/>
  <c r="I30" i="2" s="1"/>
  <c r="E82" i="1"/>
  <c r="E30" i="2" s="1"/>
  <c r="C82" i="1"/>
  <c r="C30" i="2" s="1"/>
  <c r="B82" i="1"/>
  <c r="B30" i="2" s="1"/>
  <c r="Q25" i="2"/>
  <c r="Q82" i="1"/>
  <c r="P25" i="2"/>
  <c r="C43" i="2" s="1"/>
  <c r="P82" i="1"/>
  <c r="P30" i="2" s="1"/>
  <c r="J82" i="1"/>
  <c r="J30" i="2" s="1"/>
  <c r="G82" i="1"/>
  <c r="G30" i="2" s="1"/>
  <c r="F82" i="1"/>
  <c r="F30" i="2" s="1"/>
  <c r="D82" i="1"/>
  <c r="D30" i="2" s="1"/>
  <c r="P29" i="2"/>
  <c r="H32" i="2"/>
  <c r="H82" i="1"/>
  <c r="E29" i="2"/>
  <c r="H41" i="2" l="1"/>
  <c r="D43" i="2"/>
  <c r="F40" i="2"/>
  <c r="E40" i="2"/>
  <c r="P79" i="1"/>
  <c r="P86" i="1" s="1"/>
  <c r="P34" i="2" s="1"/>
  <c r="O79" i="1"/>
  <c r="O27" i="2" s="1"/>
  <c r="N79" i="1"/>
  <c r="N86" i="1" s="1"/>
  <c r="N34" i="2" s="1"/>
  <c r="M79" i="1"/>
  <c r="M27" i="2" s="1"/>
  <c r="L30" i="2"/>
  <c r="K79" i="1"/>
  <c r="K27" i="2" s="1"/>
  <c r="I79" i="1"/>
  <c r="I27" i="2" s="1"/>
  <c r="E79" i="1"/>
  <c r="E86" i="1" s="1"/>
  <c r="E34" i="2" s="1"/>
  <c r="D79" i="1"/>
  <c r="D86" i="1" s="1"/>
  <c r="D34" i="2" s="1"/>
  <c r="C79" i="1"/>
  <c r="C86" i="1" s="1"/>
  <c r="C34" i="2" s="1"/>
  <c r="B79" i="1"/>
  <c r="B27" i="2" s="1"/>
  <c r="Q30" i="2"/>
  <c r="F43" i="2" s="1"/>
  <c r="Q79" i="1"/>
  <c r="J79" i="1"/>
  <c r="J86" i="1" s="1"/>
  <c r="J34" i="2" s="1"/>
  <c r="G79" i="1"/>
  <c r="G27" i="2" s="1"/>
  <c r="F79" i="1"/>
  <c r="F27" i="2" s="1"/>
  <c r="H30" i="2"/>
  <c r="E41" i="2" s="1"/>
  <c r="H79" i="1"/>
  <c r="L27" i="2"/>
  <c r="L86" i="1"/>
  <c r="L34" i="2" s="1"/>
  <c r="E43" i="2" l="1"/>
  <c r="F41" i="2"/>
  <c r="F42" i="2"/>
  <c r="P27" i="2"/>
  <c r="O86" i="1"/>
  <c r="O34" i="2" s="1"/>
  <c r="N27" i="2"/>
  <c r="M86" i="1"/>
  <c r="M34" i="2" s="1"/>
  <c r="K86" i="1"/>
  <c r="K34" i="2" s="1"/>
  <c r="I86" i="1"/>
  <c r="I34" i="2" s="1"/>
  <c r="E27" i="2"/>
  <c r="D27" i="2"/>
  <c r="C27" i="2"/>
  <c r="B86" i="1"/>
  <c r="B34" i="2" s="1"/>
  <c r="Q27" i="2"/>
  <c r="Q86" i="1"/>
  <c r="Q34" i="2" s="1"/>
  <c r="J27" i="2"/>
  <c r="G86" i="1"/>
  <c r="G34" i="2" s="1"/>
  <c r="F86" i="1"/>
  <c r="F34" i="2" s="1"/>
  <c r="H86" i="1"/>
  <c r="H34" i="2" s="1"/>
  <c r="H27" i="2"/>
</calcChain>
</file>

<file path=xl/sharedStrings.xml><?xml version="1.0" encoding="utf-8"?>
<sst xmlns="http://schemas.openxmlformats.org/spreadsheetml/2006/main" count="5671" uniqueCount="170">
  <si>
    <t>Date (mm/dd/yy):</t>
  </si>
  <si>
    <t>First letter of Beaker Set ("Blank","C","F"):</t>
  </si>
  <si>
    <t>Second Letter of Beaker Set ("A","D","G"):</t>
  </si>
  <si>
    <t>Third Letter of Beaker Set ("B","E","H"):</t>
  </si>
  <si>
    <t>Sample No.</t>
  </si>
  <si>
    <t>Data ID#</t>
  </si>
  <si>
    <t>Lab #</t>
  </si>
  <si>
    <t>Series</t>
  </si>
  <si>
    <t>Horizon</t>
  </si>
  <si>
    <t>Depth</t>
  </si>
  <si>
    <t>0.020 + tare wt.</t>
  </si>
  <si>
    <t>tare wt.</t>
  </si>
  <si>
    <t>O.D. wt.</t>
  </si>
  <si>
    <t xml:space="preserve"> x 40</t>
  </si>
  <si>
    <t>0.005 + tare wt.</t>
  </si>
  <si>
    <t>-calgon + clay</t>
  </si>
  <si>
    <t>0.002 + tare wt.</t>
  </si>
  <si>
    <t>-.5862 (wt of calgon)</t>
  </si>
  <si>
    <t>O.D. Soil + tare wt.</t>
  </si>
  <si>
    <t>Can tare wt.</t>
  </si>
  <si>
    <t>wt O.D. soil</t>
  </si>
  <si>
    <t>VCS Fraction</t>
  </si>
  <si>
    <t>CS Fraction</t>
  </si>
  <si>
    <t>MS Fraction</t>
  </si>
  <si>
    <t>FS Fraction</t>
  </si>
  <si>
    <t>VFS Fraction</t>
  </si>
  <si>
    <t>Sand + Residual Silt</t>
  </si>
  <si>
    <t>Residual Silt</t>
  </si>
  <si>
    <t>%VCS</t>
  </si>
  <si>
    <t>%CS</t>
  </si>
  <si>
    <t>%MS</t>
  </si>
  <si>
    <t>%FS</t>
  </si>
  <si>
    <t>%VFS</t>
  </si>
  <si>
    <t>Total % Sand</t>
  </si>
  <si>
    <t>%CSI</t>
  </si>
  <si>
    <t>%MSI</t>
  </si>
  <si>
    <t>%FSI</t>
  </si>
  <si>
    <t>Total % Silt</t>
  </si>
  <si>
    <t>Total % Clay</t>
  </si>
  <si>
    <t>Textural Class</t>
  </si>
  <si>
    <t>Particle Size Analysis</t>
  </si>
  <si>
    <t>Fraction*</t>
  </si>
  <si>
    <t>VCS</t>
  </si>
  <si>
    <t>CS</t>
  </si>
  <si>
    <t>MS</t>
  </si>
  <si>
    <t>FS</t>
  </si>
  <si>
    <t>VFS</t>
  </si>
  <si>
    <t>CSI</t>
  </si>
  <si>
    <t>MSI</t>
  </si>
  <si>
    <t>FSI</t>
  </si>
  <si>
    <t>C</t>
  </si>
  <si>
    <t>Size (mm)</t>
  </si>
  <si>
    <t>1.000-2.000</t>
  </si>
  <si>
    <t>0.500-1.000</t>
  </si>
  <si>
    <t>0.250-0.500</t>
  </si>
  <si>
    <t>0.100-0.250</t>
  </si>
  <si>
    <t>0.050-0.100</t>
  </si>
  <si>
    <t>0.020-0.050</t>
  </si>
  <si>
    <t>0.005-0.020</t>
  </si>
  <si>
    <t>0.002-0.005</t>
  </si>
  <si>
    <t>&lt;0.002</t>
  </si>
  <si>
    <t>---</t>
  </si>
  <si>
    <t>Tare Wt.</t>
  </si>
  <si>
    <t>(g)</t>
  </si>
  <si>
    <t>Blank</t>
  </si>
  <si>
    <t>A</t>
  </si>
  <si>
    <t>B</t>
  </si>
  <si>
    <t>D</t>
  </si>
  <si>
    <t>E</t>
  </si>
  <si>
    <t>F</t>
  </si>
  <si>
    <t>G</t>
  </si>
  <si>
    <t>H</t>
  </si>
  <si>
    <t>Can</t>
  </si>
  <si>
    <t>% SAND</t>
  </si>
  <si>
    <t>%CLAY</t>
  </si>
  <si>
    <t>SI</t>
  </si>
  <si>
    <t>SI/SIL</t>
  </si>
  <si>
    <t>SIL</t>
  </si>
  <si>
    <t>SIL/SL</t>
  </si>
  <si>
    <t>SL</t>
  </si>
  <si>
    <t>SL/LS</t>
  </si>
  <si>
    <t>LS</t>
  </si>
  <si>
    <t>LS/S</t>
  </si>
  <si>
    <t>S</t>
  </si>
  <si>
    <t>SIL/L/SL</t>
  </si>
  <si>
    <t>L/SL</t>
  </si>
  <si>
    <t>L</t>
  </si>
  <si>
    <t>SIL/L</t>
  </si>
  <si>
    <t>L/SCL/SL</t>
  </si>
  <si>
    <t>SCL/SL</t>
  </si>
  <si>
    <t>SCL/L</t>
  </si>
  <si>
    <t>SCL</t>
  </si>
  <si>
    <t>SIL/SICL</t>
  </si>
  <si>
    <t>SICL</t>
  </si>
  <si>
    <t>SICL/CL/SIL</t>
  </si>
  <si>
    <t>SIL/CL</t>
  </si>
  <si>
    <t>CL/SIL/L</t>
  </si>
  <si>
    <t>CL/L</t>
  </si>
  <si>
    <t>CL/L/SCL</t>
  </si>
  <si>
    <t>SICL/CL</t>
  </si>
  <si>
    <t>CL</t>
  </si>
  <si>
    <t>CL/SCL</t>
  </si>
  <si>
    <t>CL/SCL/SC</t>
  </si>
  <si>
    <t>SCL/SC</t>
  </si>
  <si>
    <t>C/SC</t>
  </si>
  <si>
    <t>CL/SC</t>
  </si>
  <si>
    <t>SICL/SIC</t>
  </si>
  <si>
    <t>SIC/SICL</t>
  </si>
  <si>
    <t>SIC/SICL/CL/C</t>
  </si>
  <si>
    <t>C/CL</t>
  </si>
  <si>
    <t>C/CL/SC</t>
  </si>
  <si>
    <t>SIC</t>
  </si>
  <si>
    <t>SIC/C</t>
  </si>
  <si>
    <t>Sieve #</t>
  </si>
  <si>
    <t>County / Study</t>
  </si>
  <si>
    <t>County:</t>
  </si>
  <si>
    <t>Date:</t>
  </si>
  <si>
    <t>Sample Number</t>
  </si>
  <si>
    <t>TMX-C</t>
  </si>
  <si>
    <t>KFAp-3</t>
  </si>
  <si>
    <t>KFAp-4</t>
  </si>
  <si>
    <t>KFAp-5</t>
  </si>
  <si>
    <t>KFAp-6</t>
  </si>
  <si>
    <t>KFBt-2</t>
  </si>
  <si>
    <t>KFBt-4</t>
  </si>
  <si>
    <t>KFBt-3</t>
  </si>
  <si>
    <t>KBt-6</t>
  </si>
  <si>
    <t>NKAp-4</t>
  </si>
  <si>
    <t>NKAp-1</t>
  </si>
  <si>
    <t>NKBt-1</t>
  </si>
  <si>
    <t>NKBt-3</t>
  </si>
  <si>
    <t>NKBt-4</t>
  </si>
  <si>
    <t>NKBt-2</t>
  </si>
  <si>
    <t>NKAp-5</t>
  </si>
  <si>
    <t>NKAp-2</t>
  </si>
  <si>
    <t>252</t>
  </si>
  <si>
    <t>Shottower</t>
  </si>
  <si>
    <t>Bojac</t>
  </si>
  <si>
    <t>Ap</t>
  </si>
  <si>
    <t>Bt</t>
  </si>
  <si>
    <t>0-20 cm</t>
  </si>
  <si>
    <t>20-60 cm</t>
  </si>
  <si>
    <t>KFAp</t>
  </si>
  <si>
    <t>KFBt</t>
  </si>
  <si>
    <t>NKAp</t>
  </si>
  <si>
    <t>NKBt</t>
  </si>
  <si>
    <t>% Sand</t>
  </si>
  <si>
    <t>% Silt</t>
  </si>
  <si>
    <t>% Clay</t>
  </si>
  <si>
    <t>Stdev</t>
  </si>
  <si>
    <t>Loam</t>
  </si>
  <si>
    <t>Loamy Sand</t>
  </si>
  <si>
    <t>Fine Sand</t>
  </si>
  <si>
    <t>33.4±1.3</t>
  </si>
  <si>
    <t>85.9±0.5</t>
  </si>
  <si>
    <t>87.3±1.0</t>
  </si>
  <si>
    <t>43.6±1.7</t>
  </si>
  <si>
    <t>40.1±4.4</t>
  </si>
  <si>
    <t>9.9±2.7</t>
  </si>
  <si>
    <t>17.7±1.0</t>
  </si>
  <si>
    <t>26.4±4.1</t>
  </si>
  <si>
    <t>2.7±1.9</t>
  </si>
  <si>
    <t>38.6±1.7</t>
  </si>
  <si>
    <t>KFBt&gt;&gt; very colse to clay loam, but still loam?</t>
  </si>
  <si>
    <t>"Clay Ap"</t>
  </si>
  <si>
    <t>"Clay Bt"</t>
  </si>
  <si>
    <t>"Sand Ap"</t>
  </si>
  <si>
    <t>"Sand Bt"</t>
  </si>
  <si>
    <t>7.7±1.4</t>
  </si>
  <si>
    <t>6.4±1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</si>
</sst>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164" formatCode="0.0000"/>
    <numFmt numFmtId="165" formatCode="0.0"/>
    <numFmt numFmtId="166" formatCode="0.000"/>
    <numFmt numFmtId="167" formatCode="m/d/yy;@"/>
  </numFmts>
  <fonts count="1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</borders>
  <cellStyleXfs count="8">
    <xf numFmtId="0" fontId="0" fillId="0" borderId="0">
      <alignment vertical="top"/>
    </xf>
    <xf numFmtId="3" fontId="14" fillId="0" borderId="0" applyFont="0" applyFill="0" applyBorder="0" applyAlignment="0" applyProtection="0"/>
    <xf numFmtId="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1" applyNumberFormat="0" applyFont="0" applyFill="0" applyAlignment="0" applyProtection="0"/>
  </cellStyleXfs>
  <cellXfs count="110"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/>
    <xf numFmtId="0" fontId="0" fillId="0" borderId="0" xfId="0" applyAlignment="1">
      <alignment horizontal="centerContinuous"/>
    </xf>
    <xf numFmtId="2" fontId="0" fillId="0" borderId="0" xfId="0" applyNumberFormat="1" applyAlignment="1">
      <alignment horizontal="right"/>
    </xf>
    <xf numFmtId="2" fontId="0" fillId="0" borderId="0" xfId="0" applyNumberFormat="1" applyAlignment="1"/>
    <xf numFmtId="165" fontId="0" fillId="0" borderId="0" xfId="0" applyNumberFormat="1" applyAlignment="1"/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/>
    <xf numFmtId="164" fontId="0" fillId="0" borderId="0" xfId="0" applyNumberFormat="1" applyAlignment="1" applyProtection="1">
      <protection locked="0"/>
    </xf>
    <xf numFmtId="0" fontId="5" fillId="0" borderId="0" xfId="0" applyFont="1" applyAlignment="1"/>
    <xf numFmtId="0" fontId="0" fillId="0" borderId="0" xfId="0" applyBorder="1" applyAlignment="1"/>
    <xf numFmtId="164" fontId="0" fillId="0" borderId="0" xfId="0" applyNumberFormat="1" applyBorder="1" applyAlignment="1"/>
    <xf numFmtId="165" fontId="0" fillId="0" borderId="0" xfId="0" applyNumberFormat="1" applyBorder="1" applyAlignment="1"/>
    <xf numFmtId="0" fontId="0" fillId="0" borderId="0" xfId="0" quotePrefix="1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4" fillId="0" borderId="3" xfId="0" applyFont="1" applyBorder="1" applyAlignment="1" applyProtection="1"/>
    <xf numFmtId="0" fontId="4" fillId="0" borderId="3" xfId="0" applyFont="1" applyBorder="1" applyAlignment="1" applyProtection="1">
      <alignment horizontal="center"/>
    </xf>
    <xf numFmtId="0" fontId="0" fillId="0" borderId="0" xfId="0" applyAlignment="1" applyProtection="1"/>
    <xf numFmtId="166" fontId="5" fillId="0" borderId="3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5" fontId="0" fillId="0" borderId="3" xfId="0" applyNumberFormat="1" applyBorder="1" applyAlignment="1" applyProtection="1">
      <alignment horizontal="center"/>
    </xf>
    <xf numFmtId="165" fontId="0" fillId="0" borderId="0" xfId="0" applyNumberFormat="1" applyAlignment="1" applyProtection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164" fontId="0" fillId="0" borderId="0" xfId="0" applyNumberFormat="1" applyAlignment="1" applyProtection="1"/>
    <xf numFmtId="164" fontId="0" fillId="0" borderId="0" xfId="0" applyNumberFormat="1" applyAlignment="1" applyProtection="1">
      <alignment horizontal="right"/>
    </xf>
    <xf numFmtId="2" fontId="0" fillId="0" borderId="0" xfId="0" applyNumberFormat="1" applyAlignment="1" applyProtection="1"/>
    <xf numFmtId="165" fontId="0" fillId="0" borderId="4" xfId="0" applyNumberForma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66" fontId="0" fillId="0" borderId="3" xfId="0" applyNumberFormat="1" applyBorder="1" applyAlignment="1" applyProtection="1">
      <alignment horizontal="center"/>
    </xf>
    <xf numFmtId="2" fontId="0" fillId="0" borderId="3" xfId="0" quotePrefix="1" applyNumberForma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2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2" fontId="0" fillId="0" borderId="5" xfId="0" applyNumberFormat="1" applyBorder="1" applyAlignment="1" applyProtection="1">
      <alignment horizontal="center"/>
    </xf>
    <xf numFmtId="164" fontId="0" fillId="0" borderId="3" xfId="0" quotePrefix="1" applyNumberFormat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right"/>
    </xf>
    <xf numFmtId="164" fontId="0" fillId="0" borderId="7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4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166" fontId="5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49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49" fontId="6" fillId="0" borderId="0" xfId="0" applyNumberFormat="1" applyFont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167" fontId="0" fillId="0" borderId="2" xfId="0" applyNumberFormat="1" applyBorder="1" applyAlignment="1" applyProtection="1">
      <alignment horizontal="center"/>
      <protection locked="0"/>
    </xf>
    <xf numFmtId="14" fontId="8" fillId="0" borderId="0" xfId="0" applyNumberFormat="1" applyFont="1" applyAlignment="1">
      <alignment horizontal="left"/>
    </xf>
    <xf numFmtId="2" fontId="0" fillId="0" borderId="8" xfId="0" applyNumberFormat="1" applyBorder="1" applyAlignment="1" applyProtection="1">
      <alignment horizontal="center"/>
    </xf>
    <xf numFmtId="166" fontId="0" fillId="0" borderId="9" xfId="0" applyNumberFormat="1" applyBorder="1" applyAlignment="1" applyProtection="1">
      <alignment horizontal="center"/>
    </xf>
    <xf numFmtId="2" fontId="0" fillId="0" borderId="5" xfId="0" applyNumberFormat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14" fontId="14" fillId="0" borderId="2" xfId="0" applyNumberFormat="1" applyFont="1" applyBorder="1" applyAlignment="1" applyProtection="1">
      <alignment horizontal="center"/>
      <protection locked="0"/>
    </xf>
    <xf numFmtId="164" fontId="14" fillId="0" borderId="2" xfId="0" applyNumberFormat="1" applyFont="1" applyBorder="1" applyAlignment="1" applyProtection="1">
      <alignment horizontal="center"/>
      <protection locked="0"/>
    </xf>
    <xf numFmtId="49" fontId="14" fillId="0" borderId="3" xfId="0" applyNumberFormat="1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right"/>
    </xf>
    <xf numFmtId="0" fontId="14" fillId="0" borderId="5" xfId="0" applyFont="1" applyBorder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/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>
      <alignment vertical="top"/>
    </xf>
    <xf numFmtId="0" fontId="3" fillId="0" borderId="0" xfId="0" applyFont="1">
      <alignment vertical="top"/>
    </xf>
    <xf numFmtId="0" fontId="15" fillId="0" borderId="0" xfId="0" applyFont="1">
      <alignment vertical="top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6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>
      <alignment vertical="top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47</xdr:row>
      <xdr:rowOff>166803</xdr:rowOff>
    </xdr:from>
    <xdr:to>
      <xdr:col>22</xdr:col>
      <xdr:colOff>205740</xdr:colOff>
      <xdr:row>77</xdr:row>
      <xdr:rowOff>20285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9340" y="8259243"/>
          <a:ext cx="6492240" cy="4882682"/>
        </a:xfrm>
        <a:prstGeom prst="rect">
          <a:avLst/>
        </a:prstGeom>
      </xdr:spPr>
    </xdr:pic>
    <xdr:clientData/>
  </xdr:twoCellAnchor>
  <xdr:twoCellAnchor editAs="oneCell">
    <xdr:from>
      <xdr:col>3</xdr:col>
      <xdr:colOff>111162</xdr:colOff>
      <xdr:row>78</xdr:row>
      <xdr:rowOff>110714</xdr:rowOff>
    </xdr:from>
    <xdr:to>
      <xdr:col>15</xdr:col>
      <xdr:colOff>53755</xdr:colOff>
      <xdr:row>116</xdr:row>
      <xdr:rowOff>87855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0550" y="13593632"/>
          <a:ext cx="8611464" cy="6449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workbookViewId="0">
      <selection activeCell="I17" sqref="I17"/>
    </sheetView>
  </sheetViews>
  <sheetFormatPr defaultRowHeight="13.2" x14ac:dyDescent="0.25"/>
  <sheetData>
    <row r="1" spans="1:11" x14ac:dyDescent="0.25">
      <c r="B1" s="4"/>
    </row>
    <row r="2" spans="1:11" x14ac:dyDescent="0.25">
      <c r="B2" s="10" t="s">
        <v>62</v>
      </c>
      <c r="C2" s="2" t="s">
        <v>62</v>
      </c>
      <c r="D2" s="2" t="s">
        <v>62</v>
      </c>
      <c r="E2" s="2" t="s">
        <v>62</v>
      </c>
      <c r="F2" s="2" t="s">
        <v>62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</row>
    <row r="3" spans="1:11" x14ac:dyDescent="0.25">
      <c r="B3" s="4" t="s">
        <v>63</v>
      </c>
      <c r="C3" t="s">
        <v>63</v>
      </c>
      <c r="D3" t="s">
        <v>63</v>
      </c>
      <c r="E3" t="s">
        <v>63</v>
      </c>
      <c r="F3" t="s">
        <v>63</v>
      </c>
      <c r="G3" t="s">
        <v>63</v>
      </c>
      <c r="H3" t="s">
        <v>63</v>
      </c>
      <c r="I3" t="s">
        <v>63</v>
      </c>
      <c r="J3" t="s">
        <v>63</v>
      </c>
      <c r="K3" t="s">
        <v>63</v>
      </c>
    </row>
    <row r="4" spans="1:11" x14ac:dyDescent="0.25">
      <c r="B4" s="4"/>
    </row>
    <row r="5" spans="1:11" x14ac:dyDescent="0.25">
      <c r="A5" s="11"/>
      <c r="B5" s="22" t="s">
        <v>64</v>
      </c>
      <c r="C5" s="2" t="s">
        <v>65</v>
      </c>
      <c r="D5" s="2" t="s">
        <v>66</v>
      </c>
      <c r="E5" s="2" t="s">
        <v>50</v>
      </c>
      <c r="F5" s="2" t="s">
        <v>67</v>
      </c>
      <c r="G5" s="2" t="s">
        <v>68</v>
      </c>
      <c r="H5" s="2" t="s">
        <v>69</v>
      </c>
      <c r="I5" s="2" t="s">
        <v>70</v>
      </c>
      <c r="J5" s="2" t="s">
        <v>71</v>
      </c>
      <c r="K5" s="2" t="s">
        <v>72</v>
      </c>
    </row>
    <row r="6" spans="1:11" x14ac:dyDescent="0.25">
      <c r="A6">
        <v>1</v>
      </c>
      <c r="B6" s="4">
        <v>30.783999999999999</v>
      </c>
      <c r="C6" s="4">
        <v>29.4025</v>
      </c>
      <c r="D6" s="4">
        <v>29.952500000000001</v>
      </c>
      <c r="E6" s="4">
        <v>29.677700000000002</v>
      </c>
      <c r="F6" s="4">
        <v>30.344999999999999</v>
      </c>
      <c r="G6" s="4">
        <v>29.4955</v>
      </c>
      <c r="H6" s="4">
        <v>31.895600000000002</v>
      </c>
      <c r="I6" s="12">
        <v>30.274899999999999</v>
      </c>
      <c r="J6" s="4">
        <v>31.114999999999998</v>
      </c>
      <c r="K6" s="7">
        <v>20.32</v>
      </c>
    </row>
    <row r="7" spans="1:11" x14ac:dyDescent="0.25">
      <c r="A7">
        <v>2</v>
      </c>
      <c r="B7" s="4">
        <v>31.5975</v>
      </c>
      <c r="C7" s="4">
        <v>29.206700000000001</v>
      </c>
      <c r="D7" s="4">
        <v>30.780100000000001</v>
      </c>
      <c r="E7" s="4">
        <v>29.0562</v>
      </c>
      <c r="F7" s="12">
        <v>30.883099999999999</v>
      </c>
      <c r="G7" s="4">
        <v>28.0746</v>
      </c>
      <c r="H7" s="4">
        <v>29.416499999999999</v>
      </c>
      <c r="I7" s="4">
        <v>29.693899999999999</v>
      </c>
      <c r="J7" s="4">
        <v>31.779900000000001</v>
      </c>
      <c r="K7" s="7">
        <v>20.48</v>
      </c>
    </row>
    <row r="8" spans="1:11" x14ac:dyDescent="0.25">
      <c r="A8">
        <v>3</v>
      </c>
      <c r="B8" s="4">
        <v>29.174199999999999</v>
      </c>
      <c r="C8" s="4">
        <v>29.388300000000001</v>
      </c>
      <c r="D8" s="4">
        <v>29.110299999999999</v>
      </c>
      <c r="E8" s="4">
        <v>31.442799999999998</v>
      </c>
      <c r="F8" s="4">
        <v>29.682400000000001</v>
      </c>
      <c r="G8" s="4">
        <v>31.004200000000001</v>
      </c>
      <c r="H8" s="4">
        <v>30.2362</v>
      </c>
      <c r="I8" s="4">
        <v>28.7424</v>
      </c>
      <c r="J8" s="4">
        <v>32.382599999999996</v>
      </c>
      <c r="K8" s="7">
        <v>20.420000000000002</v>
      </c>
    </row>
    <row r="9" spans="1:11" x14ac:dyDescent="0.25">
      <c r="A9">
        <v>4</v>
      </c>
      <c r="B9" s="12">
        <v>28.315200000000001</v>
      </c>
      <c r="C9" s="4">
        <v>28.183800000000002</v>
      </c>
      <c r="D9" s="4">
        <v>27.7971</v>
      </c>
      <c r="E9" s="4">
        <v>31.039100000000001</v>
      </c>
      <c r="F9" s="4">
        <v>29.348099999999999</v>
      </c>
      <c r="G9" s="4">
        <v>28.373000000000001</v>
      </c>
      <c r="H9" s="4">
        <v>31.363800000000001</v>
      </c>
      <c r="I9" s="4">
        <v>28.885400000000001</v>
      </c>
      <c r="J9" s="4">
        <v>31.6249</v>
      </c>
      <c r="K9" s="7">
        <v>20.32</v>
      </c>
    </row>
    <row r="10" spans="1:11" x14ac:dyDescent="0.25">
      <c r="A10">
        <v>5</v>
      </c>
      <c r="B10" s="4">
        <v>29.296500000000002</v>
      </c>
      <c r="C10" s="4">
        <v>29.400700000000001</v>
      </c>
      <c r="D10" s="4">
        <v>30.181000000000001</v>
      </c>
      <c r="E10" s="4">
        <v>30.721800000000002</v>
      </c>
      <c r="F10" s="4">
        <v>28.2072</v>
      </c>
      <c r="G10" s="4">
        <v>29.491299999999999</v>
      </c>
      <c r="H10" s="4">
        <v>29.7334</v>
      </c>
      <c r="I10" s="12">
        <v>30.985399999999998</v>
      </c>
      <c r="J10" s="4">
        <v>30.7182</v>
      </c>
      <c r="K10" s="7">
        <v>20.57</v>
      </c>
    </row>
    <row r="11" spans="1:11" x14ac:dyDescent="0.25">
      <c r="A11">
        <v>6</v>
      </c>
      <c r="B11" s="4">
        <v>28.0624</v>
      </c>
      <c r="C11" s="4">
        <v>31.980699999999999</v>
      </c>
      <c r="D11" s="4">
        <v>28.1416</v>
      </c>
      <c r="E11" s="4">
        <v>29.089500000000001</v>
      </c>
      <c r="F11" s="4">
        <v>28.093800000000002</v>
      </c>
      <c r="G11" s="4">
        <v>29.200500000000002</v>
      </c>
      <c r="H11" s="4">
        <v>31.504100000000001</v>
      </c>
      <c r="I11" s="12">
        <v>31.9314</v>
      </c>
      <c r="J11" s="4">
        <v>29.314299999999999</v>
      </c>
      <c r="K11" s="7">
        <v>20.25</v>
      </c>
    </row>
    <row r="12" spans="1:11" x14ac:dyDescent="0.25">
      <c r="A12">
        <v>7</v>
      </c>
      <c r="B12" s="4">
        <v>30.431999999999999</v>
      </c>
      <c r="C12" s="4">
        <v>29.1389</v>
      </c>
      <c r="D12" s="4">
        <v>29.2712</v>
      </c>
      <c r="E12" s="4">
        <v>31.891100000000002</v>
      </c>
      <c r="F12" s="4">
        <v>27.804600000000001</v>
      </c>
      <c r="G12" s="4">
        <v>28.3262</v>
      </c>
      <c r="H12" s="4">
        <v>31.202400000000001</v>
      </c>
      <c r="I12" s="4">
        <v>31.768699999999999</v>
      </c>
      <c r="J12" s="4">
        <v>31.679500000000001</v>
      </c>
      <c r="K12" s="7">
        <v>20.440000000000001</v>
      </c>
    </row>
    <row r="13" spans="1:11" x14ac:dyDescent="0.25">
      <c r="A13">
        <v>8</v>
      </c>
      <c r="B13" s="4">
        <v>27.7837</v>
      </c>
      <c r="C13" s="4">
        <v>30.543700000000001</v>
      </c>
      <c r="D13" s="4">
        <v>29.3522</v>
      </c>
      <c r="E13" s="4">
        <v>32.188899999999997</v>
      </c>
      <c r="F13" s="4">
        <v>28.1721</v>
      </c>
      <c r="G13" s="4">
        <v>29.961300000000001</v>
      </c>
      <c r="H13" s="4">
        <v>29.101099999999999</v>
      </c>
      <c r="I13" s="4">
        <v>29.128599999999999</v>
      </c>
      <c r="J13" s="4">
        <v>30.921199999999999</v>
      </c>
      <c r="K13" s="7">
        <v>20.3</v>
      </c>
    </row>
    <row r="14" spans="1:11" x14ac:dyDescent="0.25">
      <c r="A14">
        <v>9</v>
      </c>
      <c r="B14" s="4">
        <v>31.3813</v>
      </c>
      <c r="C14" s="4">
        <v>29.201499999999999</v>
      </c>
      <c r="D14" s="4">
        <v>29.1706</v>
      </c>
      <c r="E14" s="4">
        <v>27.720700000000001</v>
      </c>
      <c r="F14" s="4">
        <v>29.0655</v>
      </c>
      <c r="G14" s="4">
        <v>26.448</v>
      </c>
      <c r="H14" s="4">
        <v>29.147200000000002</v>
      </c>
      <c r="I14" s="4">
        <v>29.2102</v>
      </c>
      <c r="J14" s="4">
        <v>30.918199999999999</v>
      </c>
      <c r="K14" s="7">
        <v>20.5</v>
      </c>
    </row>
    <row r="15" spans="1:11" x14ac:dyDescent="0.25">
      <c r="A15">
        <v>10</v>
      </c>
      <c r="B15" s="4">
        <v>28.316800000000001</v>
      </c>
      <c r="C15" s="4">
        <v>29.296600000000002</v>
      </c>
      <c r="D15" s="4">
        <v>30.328399999999998</v>
      </c>
      <c r="E15" s="4">
        <v>29.713200000000001</v>
      </c>
      <c r="F15" s="4">
        <v>32.239800000000002</v>
      </c>
      <c r="G15" s="4">
        <v>29.667300000000001</v>
      </c>
      <c r="H15" s="12">
        <v>26.848800000000001</v>
      </c>
      <c r="I15" s="4">
        <v>29.371200000000002</v>
      </c>
      <c r="J15" s="4">
        <v>27.065999999999999</v>
      </c>
      <c r="K15" s="7">
        <v>20.46</v>
      </c>
    </row>
    <row r="16" spans="1:11" x14ac:dyDescent="0.25">
      <c r="A16">
        <v>11</v>
      </c>
      <c r="B16" s="4">
        <v>30.549499999999998</v>
      </c>
      <c r="C16" s="12">
        <v>30.962299999999999</v>
      </c>
      <c r="D16" s="4">
        <v>31.744599999999998</v>
      </c>
      <c r="E16" s="4">
        <v>29.644200000000001</v>
      </c>
      <c r="F16" s="4">
        <v>29.499700000000001</v>
      </c>
      <c r="G16" s="4">
        <v>29.2775</v>
      </c>
      <c r="H16" s="4">
        <v>29.065999999999999</v>
      </c>
      <c r="I16" s="4">
        <v>27.739899999999999</v>
      </c>
      <c r="J16" s="4">
        <v>31.183299999999999</v>
      </c>
      <c r="K16" s="7">
        <v>20.190000000000001</v>
      </c>
    </row>
    <row r="17" spans="1:11" x14ac:dyDescent="0.25">
      <c r="A17">
        <v>12</v>
      </c>
      <c r="B17" s="4">
        <v>31.525300000000001</v>
      </c>
      <c r="C17" s="4">
        <v>29.032499999999999</v>
      </c>
      <c r="D17" s="4">
        <v>29.229600000000001</v>
      </c>
      <c r="E17" s="4">
        <v>30.271699999999999</v>
      </c>
      <c r="F17" s="4">
        <v>28.667899999999999</v>
      </c>
      <c r="G17" s="4">
        <v>28.136299999999999</v>
      </c>
      <c r="H17" s="4">
        <v>29.305800000000001</v>
      </c>
      <c r="I17" s="4">
        <v>30.0136</v>
      </c>
      <c r="J17" s="4">
        <v>28.949300000000001</v>
      </c>
      <c r="K17" s="7">
        <v>20.309999999999999</v>
      </c>
    </row>
    <row r="18" spans="1:11" x14ac:dyDescent="0.25">
      <c r="A18">
        <v>13</v>
      </c>
      <c r="B18" s="4">
        <v>31.145199999999999</v>
      </c>
      <c r="C18" s="4">
        <v>30.003</v>
      </c>
      <c r="D18" s="4">
        <v>29.397099999999998</v>
      </c>
      <c r="E18" s="12">
        <v>27.566700000000001</v>
      </c>
      <c r="F18" s="12">
        <v>31.465699999999998</v>
      </c>
      <c r="G18" s="4">
        <v>28.360700000000001</v>
      </c>
      <c r="H18" s="4">
        <v>30.721599999999999</v>
      </c>
      <c r="I18" s="12">
        <v>31.281600000000001</v>
      </c>
      <c r="J18" s="4">
        <v>30.291599999999999</v>
      </c>
      <c r="K18" s="7">
        <v>22.19</v>
      </c>
    </row>
    <row r="19" spans="1:11" x14ac:dyDescent="0.25">
      <c r="A19">
        <v>14</v>
      </c>
      <c r="B19" s="4">
        <v>30.5185</v>
      </c>
      <c r="C19" s="4">
        <v>29.4541</v>
      </c>
      <c r="D19" s="4">
        <v>29.35</v>
      </c>
      <c r="E19" s="4">
        <v>30.119399999999999</v>
      </c>
      <c r="F19" s="4">
        <v>29.309699999999999</v>
      </c>
      <c r="G19" s="4">
        <v>31.4133</v>
      </c>
      <c r="H19" s="4">
        <v>31.671399999999998</v>
      </c>
      <c r="I19" s="4">
        <v>31.385000000000002</v>
      </c>
      <c r="J19" s="4">
        <v>28.138300000000001</v>
      </c>
      <c r="K19" s="7">
        <v>20.36</v>
      </c>
    </row>
    <row r="20" spans="1:11" x14ac:dyDescent="0.25">
      <c r="A20">
        <v>15</v>
      </c>
      <c r="B20" s="4">
        <v>30.318200000000001</v>
      </c>
      <c r="C20" s="4">
        <v>29.2806</v>
      </c>
      <c r="D20" s="4">
        <v>31.304200000000002</v>
      </c>
      <c r="E20" s="4">
        <v>26.566199999999998</v>
      </c>
      <c r="F20" s="4">
        <v>31.678000000000001</v>
      </c>
      <c r="G20" s="4">
        <v>30.074200000000001</v>
      </c>
      <c r="H20" s="4">
        <v>32.310600000000001</v>
      </c>
      <c r="I20" s="4">
        <v>30.317799999999998</v>
      </c>
      <c r="J20" s="4">
        <v>32.312800000000003</v>
      </c>
      <c r="K20" s="7">
        <v>20.25</v>
      </c>
    </row>
    <row r="21" spans="1:11" x14ac:dyDescent="0.25">
      <c r="A21">
        <v>16</v>
      </c>
      <c r="B21" s="4">
        <v>30.446300000000001</v>
      </c>
      <c r="C21" s="4">
        <v>27.6966</v>
      </c>
      <c r="D21" s="4">
        <v>32.577199999999998</v>
      </c>
      <c r="E21" s="4">
        <v>31.646899999999999</v>
      </c>
      <c r="F21" s="4">
        <v>29.1615</v>
      </c>
      <c r="G21" s="4">
        <v>28.040099999999999</v>
      </c>
      <c r="H21" s="4">
        <v>31.1676</v>
      </c>
      <c r="I21" s="4">
        <v>26.435099999999998</v>
      </c>
      <c r="J21">
        <v>30.888000000000002</v>
      </c>
      <c r="K21" s="7">
        <v>20.48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Y103"/>
  <sheetViews>
    <sheetView topLeftCell="A49" workbookViewId="0">
      <selection activeCell="C15" sqref="C15"/>
    </sheetView>
  </sheetViews>
  <sheetFormatPr defaultRowHeight="13.2" x14ac:dyDescent="0.25"/>
  <sheetData>
    <row r="1" spans="1:103" x14ac:dyDescent="0.25">
      <c r="B1" s="13"/>
      <c r="C1" s="13" t="s">
        <v>73</v>
      </c>
      <c r="D1" s="13" t="s">
        <v>73</v>
      </c>
      <c r="E1" s="13" t="s">
        <v>73</v>
      </c>
      <c r="F1" s="13" t="s">
        <v>73</v>
      </c>
      <c r="G1" s="13" t="s">
        <v>73</v>
      </c>
      <c r="H1" s="13" t="s">
        <v>73</v>
      </c>
      <c r="I1" s="13" t="s">
        <v>73</v>
      </c>
      <c r="J1" s="13" t="s">
        <v>73</v>
      </c>
      <c r="K1" s="13" t="s">
        <v>73</v>
      </c>
      <c r="L1" s="13" t="s">
        <v>73</v>
      </c>
      <c r="M1" s="13" t="s">
        <v>73</v>
      </c>
      <c r="N1" s="13" t="s">
        <v>73</v>
      </c>
      <c r="O1" s="13" t="s">
        <v>73</v>
      </c>
      <c r="P1" s="13" t="s">
        <v>73</v>
      </c>
      <c r="Q1" s="13" t="s">
        <v>73</v>
      </c>
      <c r="R1" s="13" t="s">
        <v>73</v>
      </c>
      <c r="S1" s="13" t="s">
        <v>73</v>
      </c>
      <c r="T1" s="13" t="s">
        <v>73</v>
      </c>
      <c r="U1" s="13" t="s">
        <v>73</v>
      </c>
      <c r="V1" s="13" t="s">
        <v>73</v>
      </c>
      <c r="W1" s="13" t="s">
        <v>73</v>
      </c>
      <c r="X1" s="13" t="s">
        <v>73</v>
      </c>
      <c r="Y1" s="13" t="s">
        <v>73</v>
      </c>
      <c r="Z1" s="13" t="s">
        <v>73</v>
      </c>
      <c r="AA1" s="13" t="s">
        <v>73</v>
      </c>
      <c r="AB1" s="13" t="s">
        <v>73</v>
      </c>
      <c r="AC1" s="13" t="s">
        <v>73</v>
      </c>
      <c r="AD1" s="13" t="s">
        <v>73</v>
      </c>
      <c r="AE1" s="13" t="s">
        <v>73</v>
      </c>
      <c r="AF1" s="13" t="s">
        <v>73</v>
      </c>
      <c r="AG1" s="13" t="s">
        <v>73</v>
      </c>
      <c r="AH1" s="13" t="s">
        <v>73</v>
      </c>
      <c r="AI1" s="13" t="s">
        <v>73</v>
      </c>
      <c r="AJ1" s="13" t="s">
        <v>73</v>
      </c>
      <c r="AK1" s="13" t="s">
        <v>73</v>
      </c>
      <c r="AL1" s="13" t="s">
        <v>73</v>
      </c>
      <c r="AM1" s="13" t="s">
        <v>73</v>
      </c>
      <c r="AN1" s="13" t="s">
        <v>73</v>
      </c>
      <c r="AO1" s="13" t="s">
        <v>73</v>
      </c>
      <c r="AP1" s="13" t="s">
        <v>73</v>
      </c>
      <c r="AQ1" s="13" t="s">
        <v>73</v>
      </c>
      <c r="AR1" s="13" t="s">
        <v>73</v>
      </c>
      <c r="AS1" s="13" t="s">
        <v>73</v>
      </c>
      <c r="AT1" s="13" t="s">
        <v>73</v>
      </c>
      <c r="AU1" s="13" t="s">
        <v>73</v>
      </c>
      <c r="AV1" s="13" t="s">
        <v>73</v>
      </c>
      <c r="AW1" s="13" t="s">
        <v>73</v>
      </c>
      <c r="AX1" s="13" t="s">
        <v>73</v>
      </c>
      <c r="AY1" s="13" t="s">
        <v>73</v>
      </c>
      <c r="AZ1" s="13" t="s">
        <v>73</v>
      </c>
      <c r="BA1" s="13" t="s">
        <v>73</v>
      </c>
      <c r="BB1" s="13" t="s">
        <v>73</v>
      </c>
      <c r="BC1" s="13" t="s">
        <v>73</v>
      </c>
      <c r="BD1" s="13" t="s">
        <v>73</v>
      </c>
      <c r="BE1" s="13" t="s">
        <v>73</v>
      </c>
      <c r="BF1" s="13" t="s">
        <v>73</v>
      </c>
      <c r="BG1" s="13" t="s">
        <v>73</v>
      </c>
      <c r="BH1" s="13" t="s">
        <v>73</v>
      </c>
      <c r="BI1" s="13" t="s">
        <v>73</v>
      </c>
      <c r="BJ1" s="13" t="s">
        <v>73</v>
      </c>
      <c r="BK1" s="13" t="s">
        <v>73</v>
      </c>
      <c r="BL1" s="13" t="s">
        <v>73</v>
      </c>
      <c r="BM1" s="13" t="s">
        <v>73</v>
      </c>
      <c r="BN1" s="13" t="s">
        <v>73</v>
      </c>
      <c r="BO1" s="13" t="s">
        <v>73</v>
      </c>
      <c r="BP1" s="13" t="s">
        <v>73</v>
      </c>
      <c r="BQ1" s="13" t="s">
        <v>73</v>
      </c>
      <c r="BR1" s="13" t="s">
        <v>73</v>
      </c>
      <c r="BS1" s="13" t="s">
        <v>73</v>
      </c>
      <c r="BT1" s="13" t="s">
        <v>73</v>
      </c>
      <c r="BU1" s="13" t="s">
        <v>73</v>
      </c>
      <c r="BV1" s="13" t="s">
        <v>73</v>
      </c>
      <c r="BW1" s="13" t="s">
        <v>73</v>
      </c>
      <c r="BX1" s="13" t="s">
        <v>73</v>
      </c>
      <c r="BY1" s="13" t="s">
        <v>73</v>
      </c>
      <c r="BZ1" s="13" t="s">
        <v>73</v>
      </c>
      <c r="CA1" s="13" t="s">
        <v>73</v>
      </c>
      <c r="CB1" s="13" t="s">
        <v>73</v>
      </c>
      <c r="CC1" s="13" t="s">
        <v>73</v>
      </c>
      <c r="CD1" s="13" t="s">
        <v>73</v>
      </c>
      <c r="CE1" s="13" t="s">
        <v>73</v>
      </c>
      <c r="CF1" s="13" t="s">
        <v>73</v>
      </c>
      <c r="CG1" s="13" t="s">
        <v>73</v>
      </c>
      <c r="CH1" s="13" t="s">
        <v>73</v>
      </c>
      <c r="CI1" s="13" t="s">
        <v>73</v>
      </c>
      <c r="CJ1" s="13" t="s">
        <v>73</v>
      </c>
      <c r="CK1" s="13" t="s">
        <v>73</v>
      </c>
      <c r="CL1" s="13" t="s">
        <v>73</v>
      </c>
      <c r="CM1" s="13" t="s">
        <v>73</v>
      </c>
      <c r="CN1" s="13" t="s">
        <v>73</v>
      </c>
      <c r="CO1" s="13" t="s">
        <v>73</v>
      </c>
      <c r="CP1" s="13" t="s">
        <v>73</v>
      </c>
      <c r="CQ1" s="13" t="s">
        <v>73</v>
      </c>
      <c r="CR1" s="13" t="s">
        <v>73</v>
      </c>
      <c r="CS1" s="13" t="s">
        <v>73</v>
      </c>
      <c r="CT1" s="13" t="s">
        <v>73</v>
      </c>
      <c r="CU1" s="13" t="s">
        <v>73</v>
      </c>
      <c r="CV1" s="13" t="s">
        <v>73</v>
      </c>
      <c r="CW1" s="13" t="s">
        <v>73</v>
      </c>
      <c r="CX1" s="13" t="s">
        <v>73</v>
      </c>
      <c r="CY1" s="13" t="s">
        <v>73</v>
      </c>
    </row>
    <row r="2" spans="1:103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</row>
    <row r="3" spans="1:103" x14ac:dyDescent="0.25">
      <c r="A3" t="s">
        <v>74</v>
      </c>
      <c r="B3">
        <v>0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76</v>
      </c>
      <c r="X3" t="s">
        <v>77</v>
      </c>
      <c r="Y3" t="s">
        <v>77</v>
      </c>
      <c r="Z3" t="s">
        <v>77</v>
      </c>
      <c r="AA3" t="s">
        <v>77</v>
      </c>
      <c r="AB3" t="s">
        <v>77</v>
      </c>
      <c r="AC3" t="s">
        <v>77</v>
      </c>
      <c r="AD3" t="s">
        <v>77</v>
      </c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 t="s">
        <v>77</v>
      </c>
      <c r="AL3" t="s">
        <v>77</v>
      </c>
      <c r="AM3" t="s">
        <v>77</v>
      </c>
      <c r="AN3" t="s">
        <v>77</v>
      </c>
      <c r="AO3" t="s">
        <v>77</v>
      </c>
      <c r="AP3" t="s">
        <v>77</v>
      </c>
      <c r="AQ3" t="s">
        <v>77</v>
      </c>
      <c r="AR3" t="s">
        <v>77</v>
      </c>
      <c r="AS3" t="s">
        <v>77</v>
      </c>
      <c r="AT3" t="s">
        <v>77</v>
      </c>
      <c r="AU3" t="s">
        <v>77</v>
      </c>
      <c r="AV3" t="s">
        <v>77</v>
      </c>
      <c r="AW3" t="s">
        <v>77</v>
      </c>
      <c r="AX3" t="s">
        <v>77</v>
      </c>
      <c r="AY3" t="s">
        <v>77</v>
      </c>
      <c r="AZ3" t="s">
        <v>77</v>
      </c>
      <c r="BA3" t="s">
        <v>78</v>
      </c>
      <c r="BB3" t="s">
        <v>79</v>
      </c>
      <c r="BC3" t="s">
        <v>79</v>
      </c>
      <c r="BD3" t="s">
        <v>79</v>
      </c>
      <c r="BE3" t="s">
        <v>79</v>
      </c>
      <c r="BF3" t="s">
        <v>79</v>
      </c>
      <c r="BG3" t="s">
        <v>79</v>
      </c>
      <c r="BH3" t="s">
        <v>79</v>
      </c>
      <c r="BI3" t="s">
        <v>79</v>
      </c>
      <c r="BJ3" t="s">
        <v>79</v>
      </c>
      <c r="BK3" t="s">
        <v>79</v>
      </c>
      <c r="BL3" t="s">
        <v>79</v>
      </c>
      <c r="BM3" t="s">
        <v>79</v>
      </c>
      <c r="BN3" t="s">
        <v>79</v>
      </c>
      <c r="BO3" t="s">
        <v>79</v>
      </c>
      <c r="BP3" t="s">
        <v>79</v>
      </c>
      <c r="BQ3" t="s">
        <v>79</v>
      </c>
      <c r="BR3" t="s">
        <v>79</v>
      </c>
      <c r="BS3" t="s">
        <v>79</v>
      </c>
      <c r="BT3" t="s">
        <v>79</v>
      </c>
      <c r="BU3" t="s">
        <v>80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82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</row>
    <row r="4" spans="1:103" x14ac:dyDescent="0.25">
      <c r="A4" t="s">
        <v>74</v>
      </c>
      <c r="B4">
        <v>1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75</v>
      </c>
      <c r="V4" t="s">
        <v>76</v>
      </c>
      <c r="W4" t="s">
        <v>76</v>
      </c>
      <c r="X4" t="s">
        <v>77</v>
      </c>
      <c r="Y4" t="s">
        <v>77</v>
      </c>
      <c r="Z4" t="s">
        <v>77</v>
      </c>
      <c r="AA4" t="s">
        <v>77</v>
      </c>
      <c r="AB4" t="s">
        <v>77</v>
      </c>
      <c r="AC4" t="s">
        <v>77</v>
      </c>
      <c r="AD4" t="s">
        <v>77</v>
      </c>
      <c r="AE4" t="s">
        <v>77</v>
      </c>
      <c r="AF4" t="s">
        <v>77</v>
      </c>
      <c r="AG4" t="s">
        <v>77</v>
      </c>
      <c r="AH4" t="s">
        <v>77</v>
      </c>
      <c r="AI4" t="s">
        <v>77</v>
      </c>
      <c r="AJ4" t="s">
        <v>77</v>
      </c>
      <c r="AK4" t="s">
        <v>77</v>
      </c>
      <c r="AL4" t="s">
        <v>77</v>
      </c>
      <c r="AM4" t="s">
        <v>77</v>
      </c>
      <c r="AN4" t="s">
        <v>77</v>
      </c>
      <c r="AO4" t="s">
        <v>77</v>
      </c>
      <c r="AP4" t="s">
        <v>77</v>
      </c>
      <c r="AQ4" t="s">
        <v>77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77</v>
      </c>
      <c r="AY4" t="s">
        <v>77</v>
      </c>
      <c r="AZ4" t="s">
        <v>77</v>
      </c>
      <c r="BA4" t="s">
        <v>78</v>
      </c>
      <c r="BB4" t="s">
        <v>79</v>
      </c>
      <c r="BC4" t="s">
        <v>79</v>
      </c>
      <c r="BD4" t="s">
        <v>79</v>
      </c>
      <c r="BE4" t="s">
        <v>79</v>
      </c>
      <c r="BF4" t="s">
        <v>79</v>
      </c>
      <c r="BG4" t="s">
        <v>79</v>
      </c>
      <c r="BH4" t="s">
        <v>79</v>
      </c>
      <c r="BI4" t="s">
        <v>79</v>
      </c>
      <c r="BJ4" t="s">
        <v>79</v>
      </c>
      <c r="BK4" t="s">
        <v>79</v>
      </c>
      <c r="BL4" t="s">
        <v>79</v>
      </c>
      <c r="BM4" t="s">
        <v>79</v>
      </c>
      <c r="BN4" t="s">
        <v>79</v>
      </c>
      <c r="BO4" t="s">
        <v>79</v>
      </c>
      <c r="BP4" t="s">
        <v>79</v>
      </c>
      <c r="BQ4" t="s">
        <v>79</v>
      </c>
      <c r="BR4" t="s">
        <v>79</v>
      </c>
      <c r="BS4" t="s">
        <v>79</v>
      </c>
      <c r="BT4" t="s">
        <v>79</v>
      </c>
      <c r="BU4" t="s">
        <v>80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82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</row>
    <row r="5" spans="1:103" x14ac:dyDescent="0.25">
      <c r="A5" t="s">
        <v>74</v>
      </c>
      <c r="B5">
        <v>2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76</v>
      </c>
      <c r="V5" t="s">
        <v>77</v>
      </c>
      <c r="W5" t="s">
        <v>77</v>
      </c>
      <c r="X5" t="s">
        <v>77</v>
      </c>
      <c r="Y5" t="s">
        <v>77</v>
      </c>
      <c r="Z5" t="s">
        <v>77</v>
      </c>
      <c r="AA5" t="s">
        <v>77</v>
      </c>
      <c r="AB5" t="s">
        <v>77</v>
      </c>
      <c r="AC5" t="s">
        <v>77</v>
      </c>
      <c r="AD5" t="s">
        <v>77</v>
      </c>
      <c r="AE5" t="s">
        <v>77</v>
      </c>
      <c r="AF5" t="s">
        <v>77</v>
      </c>
      <c r="AG5" t="s">
        <v>77</v>
      </c>
      <c r="AH5" t="s">
        <v>77</v>
      </c>
      <c r="AI5" t="s">
        <v>77</v>
      </c>
      <c r="AJ5" t="s">
        <v>77</v>
      </c>
      <c r="AK5" t="s">
        <v>77</v>
      </c>
      <c r="AL5" t="s">
        <v>77</v>
      </c>
      <c r="AM5" t="s">
        <v>77</v>
      </c>
      <c r="AN5" t="s">
        <v>77</v>
      </c>
      <c r="AO5" t="s">
        <v>77</v>
      </c>
      <c r="AP5" t="s">
        <v>77</v>
      </c>
      <c r="AQ5" t="s">
        <v>77</v>
      </c>
      <c r="AR5" t="s">
        <v>77</v>
      </c>
      <c r="AS5" t="s">
        <v>77</v>
      </c>
      <c r="AT5" t="s">
        <v>77</v>
      </c>
      <c r="AU5" t="s">
        <v>77</v>
      </c>
      <c r="AV5" t="s">
        <v>77</v>
      </c>
      <c r="AW5" t="s">
        <v>77</v>
      </c>
      <c r="AX5" t="s">
        <v>77</v>
      </c>
      <c r="AY5" t="s">
        <v>77</v>
      </c>
      <c r="AZ5" t="s">
        <v>78</v>
      </c>
      <c r="BA5" t="s">
        <v>79</v>
      </c>
      <c r="BB5" t="s">
        <v>79</v>
      </c>
      <c r="BC5" t="s">
        <v>79</v>
      </c>
      <c r="BD5" t="s">
        <v>79</v>
      </c>
      <c r="BE5" t="s">
        <v>79</v>
      </c>
      <c r="BF5" t="s">
        <v>79</v>
      </c>
      <c r="BG5" t="s">
        <v>79</v>
      </c>
      <c r="BH5" t="s">
        <v>79</v>
      </c>
      <c r="BI5" t="s">
        <v>79</v>
      </c>
      <c r="BJ5" t="s">
        <v>79</v>
      </c>
      <c r="BK5" t="s">
        <v>79</v>
      </c>
      <c r="BL5" t="s">
        <v>79</v>
      </c>
      <c r="BM5" t="s">
        <v>79</v>
      </c>
      <c r="BN5" t="s">
        <v>79</v>
      </c>
      <c r="BO5" t="s">
        <v>79</v>
      </c>
      <c r="BP5" t="s">
        <v>79</v>
      </c>
      <c r="BQ5" t="s">
        <v>79</v>
      </c>
      <c r="BR5" t="s">
        <v>79</v>
      </c>
      <c r="BS5" t="s">
        <v>79</v>
      </c>
      <c r="BT5" t="s">
        <v>79</v>
      </c>
      <c r="BU5" t="s">
        <v>79</v>
      </c>
      <c r="BV5" t="s">
        <v>80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82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</row>
    <row r="6" spans="1:103" x14ac:dyDescent="0.25">
      <c r="A6" t="s">
        <v>74</v>
      </c>
      <c r="B6">
        <v>3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75</v>
      </c>
      <c r="T6" t="s">
        <v>76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 t="s">
        <v>77</v>
      </c>
      <c r="AB6" t="s">
        <v>77</v>
      </c>
      <c r="AC6" t="s">
        <v>77</v>
      </c>
      <c r="AD6" t="s">
        <v>77</v>
      </c>
      <c r="AE6" t="s">
        <v>77</v>
      </c>
      <c r="AF6" t="s">
        <v>77</v>
      </c>
      <c r="AG6" t="s">
        <v>77</v>
      </c>
      <c r="AH6" t="s">
        <v>77</v>
      </c>
      <c r="AI6" t="s">
        <v>77</v>
      </c>
      <c r="AJ6" t="s">
        <v>77</v>
      </c>
      <c r="AK6" t="s">
        <v>77</v>
      </c>
      <c r="AL6" t="s">
        <v>77</v>
      </c>
      <c r="AM6" t="s">
        <v>77</v>
      </c>
      <c r="AN6" t="s">
        <v>77</v>
      </c>
      <c r="AO6" t="s">
        <v>77</v>
      </c>
      <c r="AP6" t="s">
        <v>77</v>
      </c>
      <c r="AQ6" t="s">
        <v>77</v>
      </c>
      <c r="AR6" t="s">
        <v>77</v>
      </c>
      <c r="AS6" t="s">
        <v>77</v>
      </c>
      <c r="AT6" t="s">
        <v>77</v>
      </c>
      <c r="AU6" t="s">
        <v>77</v>
      </c>
      <c r="AV6" t="s">
        <v>77</v>
      </c>
      <c r="AW6" t="s">
        <v>77</v>
      </c>
      <c r="AX6" t="s">
        <v>77</v>
      </c>
      <c r="AY6" t="s">
        <v>78</v>
      </c>
      <c r="AZ6" t="s">
        <v>79</v>
      </c>
      <c r="BA6" t="s">
        <v>79</v>
      </c>
      <c r="BB6" t="s">
        <v>79</v>
      </c>
      <c r="BC6" t="s">
        <v>79</v>
      </c>
      <c r="BD6" t="s">
        <v>79</v>
      </c>
      <c r="BE6" t="s">
        <v>79</v>
      </c>
      <c r="BF6" t="s">
        <v>79</v>
      </c>
      <c r="BG6" t="s">
        <v>79</v>
      </c>
      <c r="BH6" t="s">
        <v>79</v>
      </c>
      <c r="BI6" t="s">
        <v>79</v>
      </c>
      <c r="BJ6" t="s">
        <v>79</v>
      </c>
      <c r="BK6" t="s">
        <v>79</v>
      </c>
      <c r="BL6" t="s">
        <v>79</v>
      </c>
      <c r="BM6" t="s">
        <v>79</v>
      </c>
      <c r="BN6" t="s">
        <v>79</v>
      </c>
      <c r="BO6" t="s">
        <v>79</v>
      </c>
      <c r="BP6" t="s">
        <v>79</v>
      </c>
      <c r="BQ6" t="s">
        <v>79</v>
      </c>
      <c r="BR6" t="s">
        <v>79</v>
      </c>
      <c r="BS6" t="s">
        <v>79</v>
      </c>
      <c r="BT6" t="s">
        <v>79</v>
      </c>
      <c r="BU6" t="s">
        <v>79</v>
      </c>
      <c r="BV6" t="s">
        <v>79</v>
      </c>
      <c r="BW6" t="s">
        <v>80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</row>
    <row r="7" spans="1:103" x14ac:dyDescent="0.25">
      <c r="A7" t="s">
        <v>74</v>
      </c>
      <c r="B7">
        <v>4</v>
      </c>
      <c r="C7" t="s">
        <v>75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76</v>
      </c>
      <c r="T7" t="s">
        <v>77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77</v>
      </c>
      <c r="AA7" t="s">
        <v>77</v>
      </c>
      <c r="AB7" t="s">
        <v>77</v>
      </c>
      <c r="AC7" t="s">
        <v>77</v>
      </c>
      <c r="AD7" t="s">
        <v>77</v>
      </c>
      <c r="AE7" t="s">
        <v>77</v>
      </c>
      <c r="AF7" t="s">
        <v>77</v>
      </c>
      <c r="AG7" t="s">
        <v>77</v>
      </c>
      <c r="AH7" t="s">
        <v>77</v>
      </c>
      <c r="AI7" t="s">
        <v>77</v>
      </c>
      <c r="AJ7" t="s">
        <v>77</v>
      </c>
      <c r="AK7" t="s">
        <v>77</v>
      </c>
      <c r="AL7" t="s">
        <v>77</v>
      </c>
      <c r="AM7" t="s">
        <v>77</v>
      </c>
      <c r="AN7" t="s">
        <v>77</v>
      </c>
      <c r="AO7" t="s">
        <v>77</v>
      </c>
      <c r="AP7" t="s">
        <v>77</v>
      </c>
      <c r="AQ7" t="s">
        <v>77</v>
      </c>
      <c r="AR7" t="s">
        <v>77</v>
      </c>
      <c r="AS7" t="s">
        <v>77</v>
      </c>
      <c r="AT7" t="s">
        <v>77</v>
      </c>
      <c r="AU7" t="s">
        <v>77</v>
      </c>
      <c r="AV7" t="s">
        <v>77</v>
      </c>
      <c r="AW7" t="s">
        <v>77</v>
      </c>
      <c r="AX7" t="s">
        <v>78</v>
      </c>
      <c r="AY7" t="s">
        <v>79</v>
      </c>
      <c r="AZ7" t="s">
        <v>79</v>
      </c>
      <c r="BA7" t="s">
        <v>79</v>
      </c>
      <c r="BB7" t="s">
        <v>79</v>
      </c>
      <c r="BC7" t="s">
        <v>79</v>
      </c>
      <c r="BD7" t="s">
        <v>79</v>
      </c>
      <c r="BE7" t="s">
        <v>79</v>
      </c>
      <c r="BF7" t="s">
        <v>79</v>
      </c>
      <c r="BG7" t="s">
        <v>79</v>
      </c>
      <c r="BH7" t="s">
        <v>79</v>
      </c>
      <c r="BI7" t="s">
        <v>79</v>
      </c>
      <c r="BJ7" t="s">
        <v>79</v>
      </c>
      <c r="BK7" t="s">
        <v>79</v>
      </c>
      <c r="BL7" t="s">
        <v>79</v>
      </c>
      <c r="BM7" t="s">
        <v>79</v>
      </c>
      <c r="BN7" t="s">
        <v>79</v>
      </c>
      <c r="BO7" t="s">
        <v>79</v>
      </c>
      <c r="BP7" t="s">
        <v>79</v>
      </c>
      <c r="BQ7" t="s">
        <v>79</v>
      </c>
      <c r="BR7" t="s">
        <v>79</v>
      </c>
      <c r="BS7" t="s">
        <v>79</v>
      </c>
      <c r="BT7" t="s">
        <v>79</v>
      </c>
      <c r="BU7" t="s">
        <v>79</v>
      </c>
      <c r="BV7" t="s">
        <v>79</v>
      </c>
      <c r="BW7" t="s">
        <v>79</v>
      </c>
      <c r="BX7" t="s">
        <v>80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82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</row>
    <row r="8" spans="1:103" x14ac:dyDescent="0.25">
      <c r="A8" t="s">
        <v>74</v>
      </c>
      <c r="B8">
        <v>5</v>
      </c>
      <c r="C8" t="s">
        <v>75</v>
      </c>
      <c r="D8" t="s">
        <v>75</v>
      </c>
      <c r="E8" t="s">
        <v>75</v>
      </c>
      <c r="F8" t="s">
        <v>75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76</v>
      </c>
      <c r="S8" t="s">
        <v>77</v>
      </c>
      <c r="T8" t="s">
        <v>77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 t="s">
        <v>77</v>
      </c>
      <c r="AB8" t="s">
        <v>77</v>
      </c>
      <c r="AC8" t="s">
        <v>77</v>
      </c>
      <c r="AD8" t="s">
        <v>77</v>
      </c>
      <c r="AE8" t="s">
        <v>77</v>
      </c>
      <c r="AF8" t="s">
        <v>77</v>
      </c>
      <c r="AG8" t="s">
        <v>77</v>
      </c>
      <c r="AH8" t="s">
        <v>77</v>
      </c>
      <c r="AI8" t="s">
        <v>77</v>
      </c>
      <c r="AJ8" t="s">
        <v>77</v>
      </c>
      <c r="AK8" t="s">
        <v>77</v>
      </c>
      <c r="AL8" t="s">
        <v>77</v>
      </c>
      <c r="AM8" t="s">
        <v>77</v>
      </c>
      <c r="AN8" t="s">
        <v>77</v>
      </c>
      <c r="AO8" t="s">
        <v>77</v>
      </c>
      <c r="AP8" t="s">
        <v>77</v>
      </c>
      <c r="AQ8" t="s">
        <v>77</v>
      </c>
      <c r="AR8" t="s">
        <v>77</v>
      </c>
      <c r="AS8" t="s">
        <v>77</v>
      </c>
      <c r="AT8" t="s">
        <v>77</v>
      </c>
      <c r="AU8" t="s">
        <v>77</v>
      </c>
      <c r="AV8" t="s">
        <v>77</v>
      </c>
      <c r="AW8" t="s">
        <v>78</v>
      </c>
      <c r="AX8" t="s">
        <v>79</v>
      </c>
      <c r="AY8" t="s">
        <v>79</v>
      </c>
      <c r="AZ8" t="s">
        <v>79</v>
      </c>
      <c r="BA8" t="s">
        <v>79</v>
      </c>
      <c r="BB8" t="s">
        <v>79</v>
      </c>
      <c r="BC8" t="s">
        <v>79</v>
      </c>
      <c r="BD8" t="s">
        <v>79</v>
      </c>
      <c r="BE8" t="s">
        <v>79</v>
      </c>
      <c r="BF8" t="s">
        <v>79</v>
      </c>
      <c r="BG8" t="s">
        <v>79</v>
      </c>
      <c r="BH8" t="s">
        <v>79</v>
      </c>
      <c r="BI8" t="s">
        <v>79</v>
      </c>
      <c r="BJ8" t="s">
        <v>79</v>
      </c>
      <c r="BK8" t="s">
        <v>79</v>
      </c>
      <c r="BL8" t="s">
        <v>79</v>
      </c>
      <c r="BM8" t="s">
        <v>79</v>
      </c>
      <c r="BN8" t="s">
        <v>79</v>
      </c>
      <c r="BO8" t="s">
        <v>79</v>
      </c>
      <c r="BP8" t="s">
        <v>79</v>
      </c>
      <c r="BQ8" t="s">
        <v>79</v>
      </c>
      <c r="BR8" t="s">
        <v>79</v>
      </c>
      <c r="BS8" t="s">
        <v>79</v>
      </c>
      <c r="BT8" t="s">
        <v>79</v>
      </c>
      <c r="BU8" t="s">
        <v>79</v>
      </c>
      <c r="BV8" t="s">
        <v>79</v>
      </c>
      <c r="BW8" t="s">
        <v>79</v>
      </c>
      <c r="BX8" t="s">
        <v>79</v>
      </c>
      <c r="BY8" t="s">
        <v>80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</row>
    <row r="9" spans="1:103" x14ac:dyDescent="0.25">
      <c r="A9" t="s">
        <v>74</v>
      </c>
      <c r="B9">
        <v>6</v>
      </c>
      <c r="C9" t="s">
        <v>75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76</v>
      </c>
      <c r="R9" t="s">
        <v>77</v>
      </c>
      <c r="S9" t="s">
        <v>77</v>
      </c>
      <c r="T9" t="s">
        <v>77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B9" t="s">
        <v>77</v>
      </c>
      <c r="AC9" t="s">
        <v>77</v>
      </c>
      <c r="AD9" t="s">
        <v>77</v>
      </c>
      <c r="AE9" t="s">
        <v>77</v>
      </c>
      <c r="AF9" t="s">
        <v>77</v>
      </c>
      <c r="AG9" t="s">
        <v>77</v>
      </c>
      <c r="AH9" t="s">
        <v>77</v>
      </c>
      <c r="AI9" t="s">
        <v>77</v>
      </c>
      <c r="AJ9" t="s">
        <v>77</v>
      </c>
      <c r="AK9" t="s">
        <v>77</v>
      </c>
      <c r="AL9" t="s">
        <v>77</v>
      </c>
      <c r="AM9" t="s">
        <v>77</v>
      </c>
      <c r="AN9" t="s">
        <v>77</v>
      </c>
      <c r="AO9" t="s">
        <v>77</v>
      </c>
      <c r="AP9" t="s">
        <v>77</v>
      </c>
      <c r="AQ9" t="s">
        <v>77</v>
      </c>
      <c r="AR9" t="s">
        <v>77</v>
      </c>
      <c r="AS9" t="s">
        <v>77</v>
      </c>
      <c r="AT9" t="s">
        <v>77</v>
      </c>
      <c r="AU9" t="s">
        <v>77</v>
      </c>
      <c r="AV9" t="s">
        <v>78</v>
      </c>
      <c r="AW9" t="s">
        <v>79</v>
      </c>
      <c r="AX9" t="s">
        <v>79</v>
      </c>
      <c r="AY9" t="s">
        <v>79</v>
      </c>
      <c r="AZ9" t="s">
        <v>79</v>
      </c>
      <c r="BA9" t="s">
        <v>79</v>
      </c>
      <c r="BB9" t="s">
        <v>79</v>
      </c>
      <c r="BC9" t="s">
        <v>79</v>
      </c>
      <c r="BD9" t="s">
        <v>79</v>
      </c>
      <c r="BE9" t="s">
        <v>79</v>
      </c>
      <c r="BF9" t="s">
        <v>79</v>
      </c>
      <c r="BG9" t="s">
        <v>79</v>
      </c>
      <c r="BH9" t="s">
        <v>79</v>
      </c>
      <c r="BI9" t="s">
        <v>79</v>
      </c>
      <c r="BJ9" t="s">
        <v>79</v>
      </c>
      <c r="BK9" t="s">
        <v>79</v>
      </c>
      <c r="BL9" t="s">
        <v>79</v>
      </c>
      <c r="BM9" t="s">
        <v>79</v>
      </c>
      <c r="BN9" t="s">
        <v>79</v>
      </c>
      <c r="BO9" t="s">
        <v>79</v>
      </c>
      <c r="BP9" t="s">
        <v>79</v>
      </c>
      <c r="BQ9" t="s">
        <v>79</v>
      </c>
      <c r="BR9" t="s">
        <v>79</v>
      </c>
      <c r="BS9" t="s">
        <v>79</v>
      </c>
      <c r="BT9" t="s">
        <v>79</v>
      </c>
      <c r="BU9" t="s">
        <v>79</v>
      </c>
      <c r="BV9" t="s">
        <v>79</v>
      </c>
      <c r="BW9" t="s">
        <v>79</v>
      </c>
      <c r="BX9" t="s">
        <v>79</v>
      </c>
      <c r="BY9" t="s">
        <v>79</v>
      </c>
      <c r="BZ9" t="s">
        <v>80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82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</row>
    <row r="10" spans="1:103" x14ac:dyDescent="0.25">
      <c r="A10" t="s">
        <v>74</v>
      </c>
      <c r="B10">
        <v>7</v>
      </c>
      <c r="C10" t="s">
        <v>75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76</v>
      </c>
      <c r="Q10" t="s">
        <v>77</v>
      </c>
      <c r="R10" t="s">
        <v>77</v>
      </c>
      <c r="S10" t="s">
        <v>77</v>
      </c>
      <c r="T10" t="s">
        <v>77</v>
      </c>
      <c r="U10" t="s">
        <v>77</v>
      </c>
      <c r="V10" t="s">
        <v>77</v>
      </c>
      <c r="W10" t="s">
        <v>77</v>
      </c>
      <c r="X10" t="s">
        <v>77</v>
      </c>
      <c r="Y10" t="s">
        <v>77</v>
      </c>
      <c r="Z10" t="s">
        <v>77</v>
      </c>
      <c r="AA10" t="s">
        <v>77</v>
      </c>
      <c r="AB10" t="s">
        <v>77</v>
      </c>
      <c r="AC10" t="s">
        <v>77</v>
      </c>
      <c r="AD10" t="s">
        <v>77</v>
      </c>
      <c r="AE10" t="s">
        <v>77</v>
      </c>
      <c r="AF10" t="s">
        <v>77</v>
      </c>
      <c r="AG10" t="s">
        <v>77</v>
      </c>
      <c r="AH10" t="s">
        <v>77</v>
      </c>
      <c r="AI10" t="s">
        <v>77</v>
      </c>
      <c r="AJ10" t="s">
        <v>77</v>
      </c>
      <c r="AK10" t="s">
        <v>77</v>
      </c>
      <c r="AL10" t="s">
        <v>77</v>
      </c>
      <c r="AM10" t="s">
        <v>77</v>
      </c>
      <c r="AN10" t="s">
        <v>77</v>
      </c>
      <c r="AO10" t="s">
        <v>77</v>
      </c>
      <c r="AP10" t="s">
        <v>77</v>
      </c>
      <c r="AQ10" t="s">
        <v>77</v>
      </c>
      <c r="AR10" t="s">
        <v>77</v>
      </c>
      <c r="AS10" t="s">
        <v>77</v>
      </c>
      <c r="AT10" t="s">
        <v>84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79</v>
      </c>
      <c r="BE10" t="s">
        <v>79</v>
      </c>
      <c r="BF10" t="s">
        <v>79</v>
      </c>
      <c r="BG10" t="s">
        <v>79</v>
      </c>
      <c r="BH10" t="s">
        <v>79</v>
      </c>
      <c r="BI10" t="s">
        <v>79</v>
      </c>
      <c r="BJ10" t="s">
        <v>79</v>
      </c>
      <c r="BK10" t="s">
        <v>79</v>
      </c>
      <c r="BL10" t="s">
        <v>79</v>
      </c>
      <c r="BM10" t="s">
        <v>79</v>
      </c>
      <c r="BN10" t="s">
        <v>79</v>
      </c>
      <c r="BO10" t="s">
        <v>79</v>
      </c>
      <c r="BP10" t="s">
        <v>79</v>
      </c>
      <c r="BQ10" t="s">
        <v>79</v>
      </c>
      <c r="BR10" t="s">
        <v>79</v>
      </c>
      <c r="BS10" t="s">
        <v>79</v>
      </c>
      <c r="BT10" t="s">
        <v>79</v>
      </c>
      <c r="BU10" t="s">
        <v>79</v>
      </c>
      <c r="BV10" t="s">
        <v>79</v>
      </c>
      <c r="BW10" t="s">
        <v>79</v>
      </c>
      <c r="BX10" t="s">
        <v>79</v>
      </c>
      <c r="BY10" t="s">
        <v>79</v>
      </c>
      <c r="BZ10" t="s">
        <v>79</v>
      </c>
      <c r="CA10" t="s">
        <v>80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</row>
    <row r="11" spans="1:103" x14ac:dyDescent="0.25">
      <c r="A11" t="s">
        <v>74</v>
      </c>
      <c r="B11">
        <v>8</v>
      </c>
      <c r="C11" t="s">
        <v>75</v>
      </c>
      <c r="D11" t="s">
        <v>75</v>
      </c>
      <c r="E11" t="s">
        <v>75</v>
      </c>
      <c r="F11" t="s">
        <v>75</v>
      </c>
      <c r="G11" t="s">
        <v>75</v>
      </c>
      <c r="H11" t="s">
        <v>75</v>
      </c>
      <c r="I11" t="s">
        <v>75</v>
      </c>
      <c r="J11" t="s">
        <v>75</v>
      </c>
      <c r="K11" t="s">
        <v>75</v>
      </c>
      <c r="L11" t="s">
        <v>75</v>
      </c>
      <c r="M11" t="s">
        <v>75</v>
      </c>
      <c r="N11" t="s">
        <v>75</v>
      </c>
      <c r="O11" t="s">
        <v>76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77</v>
      </c>
      <c r="V11" t="s">
        <v>77</v>
      </c>
      <c r="W11" t="s">
        <v>77</v>
      </c>
      <c r="X11" t="s">
        <v>77</v>
      </c>
      <c r="Y11" t="s">
        <v>77</v>
      </c>
      <c r="Z11" t="s">
        <v>77</v>
      </c>
      <c r="AA11" t="s">
        <v>77</v>
      </c>
      <c r="AB11" t="s">
        <v>77</v>
      </c>
      <c r="AC11" t="s">
        <v>77</v>
      </c>
      <c r="AD11" t="s">
        <v>77</v>
      </c>
      <c r="AE11" t="s">
        <v>77</v>
      </c>
      <c r="AF11" t="s">
        <v>77</v>
      </c>
      <c r="AG11" t="s">
        <v>77</v>
      </c>
      <c r="AH11" t="s">
        <v>77</v>
      </c>
      <c r="AI11" t="s">
        <v>77</v>
      </c>
      <c r="AJ11" t="s">
        <v>77</v>
      </c>
      <c r="AK11" t="s">
        <v>77</v>
      </c>
      <c r="AL11" t="s">
        <v>77</v>
      </c>
      <c r="AM11" t="s">
        <v>77</v>
      </c>
      <c r="AN11" t="s">
        <v>77</v>
      </c>
      <c r="AO11" t="s">
        <v>77</v>
      </c>
      <c r="AP11" t="s">
        <v>77</v>
      </c>
      <c r="AQ11" t="s">
        <v>77</v>
      </c>
      <c r="AR11" t="s">
        <v>77</v>
      </c>
      <c r="AS11" t="s">
        <v>77</v>
      </c>
      <c r="AT11" t="s">
        <v>78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85</v>
      </c>
      <c r="BD11" t="s">
        <v>79</v>
      </c>
      <c r="BE11" t="s">
        <v>79</v>
      </c>
      <c r="BF11" t="s">
        <v>79</v>
      </c>
      <c r="BG11" t="s">
        <v>79</v>
      </c>
      <c r="BH11" t="s">
        <v>79</v>
      </c>
      <c r="BI11" t="s">
        <v>79</v>
      </c>
      <c r="BJ11" t="s">
        <v>79</v>
      </c>
      <c r="BK11" t="s">
        <v>79</v>
      </c>
      <c r="BL11" t="s">
        <v>79</v>
      </c>
      <c r="BM11" t="s">
        <v>79</v>
      </c>
      <c r="BN11" t="s">
        <v>79</v>
      </c>
      <c r="BO11" t="s">
        <v>79</v>
      </c>
      <c r="BP11" t="s">
        <v>79</v>
      </c>
      <c r="BQ11" t="s">
        <v>79</v>
      </c>
      <c r="BR11" t="s">
        <v>79</v>
      </c>
      <c r="BS11" t="s">
        <v>79</v>
      </c>
      <c r="BT11" t="s">
        <v>79</v>
      </c>
      <c r="BU11" t="s">
        <v>79</v>
      </c>
      <c r="BV11" t="s">
        <v>79</v>
      </c>
      <c r="BW11" t="s">
        <v>79</v>
      </c>
      <c r="BX11" t="s">
        <v>79</v>
      </c>
      <c r="BY11" t="s">
        <v>79</v>
      </c>
      <c r="BZ11" t="s">
        <v>79</v>
      </c>
      <c r="CA11" t="s">
        <v>79</v>
      </c>
      <c r="CB11" t="s">
        <v>80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82</v>
      </c>
      <c r="CO11" t="s">
        <v>83</v>
      </c>
      <c r="CP11" t="s">
        <v>83</v>
      </c>
      <c r="CQ11" t="s">
        <v>83</v>
      </c>
    </row>
    <row r="12" spans="1:103" x14ac:dyDescent="0.25">
      <c r="A12" t="s">
        <v>74</v>
      </c>
      <c r="B12">
        <v>9</v>
      </c>
      <c r="C12" t="s">
        <v>75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76</v>
      </c>
      <c r="O12" t="s">
        <v>77</v>
      </c>
      <c r="P12" t="s">
        <v>77</v>
      </c>
      <c r="Q12" t="s">
        <v>77</v>
      </c>
      <c r="R12" t="s">
        <v>77</v>
      </c>
      <c r="S12" t="s">
        <v>77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77</v>
      </c>
      <c r="AA12" t="s">
        <v>77</v>
      </c>
      <c r="AB12" t="s">
        <v>77</v>
      </c>
      <c r="AC12" t="s">
        <v>77</v>
      </c>
      <c r="AD12" t="s">
        <v>77</v>
      </c>
      <c r="AE12" t="s">
        <v>77</v>
      </c>
      <c r="AF12" t="s">
        <v>77</v>
      </c>
      <c r="AG12" t="s">
        <v>77</v>
      </c>
      <c r="AH12" t="s">
        <v>77</v>
      </c>
      <c r="AI12" t="s">
        <v>77</v>
      </c>
      <c r="AJ12" t="s">
        <v>77</v>
      </c>
      <c r="AK12" t="s">
        <v>77</v>
      </c>
      <c r="AL12" t="s">
        <v>77</v>
      </c>
      <c r="AM12" t="s">
        <v>77</v>
      </c>
      <c r="AN12" t="s">
        <v>77</v>
      </c>
      <c r="AO12" t="s">
        <v>77</v>
      </c>
      <c r="AP12" t="s">
        <v>77</v>
      </c>
      <c r="AQ12" t="s">
        <v>77</v>
      </c>
      <c r="AR12" t="s">
        <v>77</v>
      </c>
      <c r="AS12" t="s">
        <v>78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85</v>
      </c>
      <c r="BD12" t="s">
        <v>79</v>
      </c>
      <c r="BE12" t="s">
        <v>79</v>
      </c>
      <c r="BF12" t="s">
        <v>79</v>
      </c>
      <c r="BG12" t="s">
        <v>79</v>
      </c>
      <c r="BH12" t="s">
        <v>79</v>
      </c>
      <c r="BI12" t="s">
        <v>79</v>
      </c>
      <c r="BJ12" t="s">
        <v>79</v>
      </c>
      <c r="BK12" t="s">
        <v>79</v>
      </c>
      <c r="BL12" t="s">
        <v>79</v>
      </c>
      <c r="BM12" t="s">
        <v>79</v>
      </c>
      <c r="BN12" t="s">
        <v>79</v>
      </c>
      <c r="BO12" t="s">
        <v>79</v>
      </c>
      <c r="BP12" t="s">
        <v>79</v>
      </c>
      <c r="BQ12" t="s">
        <v>79</v>
      </c>
      <c r="BR12" t="s">
        <v>79</v>
      </c>
      <c r="BS12" t="s">
        <v>79</v>
      </c>
      <c r="BT12" t="s">
        <v>79</v>
      </c>
      <c r="BU12" t="s">
        <v>79</v>
      </c>
      <c r="BV12" t="s">
        <v>79</v>
      </c>
      <c r="BW12" t="s">
        <v>79</v>
      </c>
      <c r="BX12" t="s">
        <v>79</v>
      </c>
      <c r="BY12" t="s">
        <v>79</v>
      </c>
      <c r="BZ12" t="s">
        <v>79</v>
      </c>
      <c r="CA12" t="s">
        <v>79</v>
      </c>
      <c r="CB12" t="s">
        <v>79</v>
      </c>
      <c r="CC12" t="s">
        <v>80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83</v>
      </c>
      <c r="CP12" t="s">
        <v>83</v>
      </c>
    </row>
    <row r="13" spans="1:103" x14ac:dyDescent="0.25">
      <c r="A13" t="s">
        <v>74</v>
      </c>
      <c r="B13">
        <v>10</v>
      </c>
      <c r="C13" t="s">
        <v>75</v>
      </c>
      <c r="D13" t="s">
        <v>75</v>
      </c>
      <c r="E13" t="s">
        <v>75</v>
      </c>
      <c r="F13" t="s">
        <v>75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76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77</v>
      </c>
      <c r="V13" t="s">
        <v>77</v>
      </c>
      <c r="W13" t="s">
        <v>77</v>
      </c>
      <c r="X13" t="s">
        <v>77</v>
      </c>
      <c r="Y13" t="s">
        <v>77</v>
      </c>
      <c r="Z13" t="s">
        <v>77</v>
      </c>
      <c r="AA13" t="s">
        <v>77</v>
      </c>
      <c r="AB13" t="s">
        <v>77</v>
      </c>
      <c r="AC13" t="s">
        <v>77</v>
      </c>
      <c r="AD13" t="s">
        <v>77</v>
      </c>
      <c r="AE13" t="s">
        <v>77</v>
      </c>
      <c r="AF13" t="s">
        <v>77</v>
      </c>
      <c r="AG13" t="s">
        <v>77</v>
      </c>
      <c r="AH13" t="s">
        <v>77</v>
      </c>
      <c r="AI13" t="s">
        <v>77</v>
      </c>
      <c r="AJ13" t="s">
        <v>77</v>
      </c>
      <c r="AK13" t="s">
        <v>77</v>
      </c>
      <c r="AL13" t="s">
        <v>77</v>
      </c>
      <c r="AM13" t="s">
        <v>77</v>
      </c>
      <c r="AN13" t="s">
        <v>77</v>
      </c>
      <c r="AO13" t="s">
        <v>77</v>
      </c>
      <c r="AP13" t="s">
        <v>77</v>
      </c>
      <c r="AQ13" t="s">
        <v>77</v>
      </c>
      <c r="AR13" t="s">
        <v>78</v>
      </c>
      <c r="AS13" t="s">
        <v>86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85</v>
      </c>
      <c r="BD13" t="s">
        <v>79</v>
      </c>
      <c r="BE13" t="s">
        <v>79</v>
      </c>
      <c r="BF13" t="s">
        <v>79</v>
      </c>
      <c r="BG13" t="s">
        <v>79</v>
      </c>
      <c r="BH13" t="s">
        <v>79</v>
      </c>
      <c r="BI13" t="s">
        <v>79</v>
      </c>
      <c r="BJ13" t="s">
        <v>79</v>
      </c>
      <c r="BK13" t="s">
        <v>79</v>
      </c>
      <c r="BL13" t="s">
        <v>79</v>
      </c>
      <c r="BM13" t="s">
        <v>79</v>
      </c>
      <c r="BN13" t="s">
        <v>79</v>
      </c>
      <c r="BO13" t="s">
        <v>79</v>
      </c>
      <c r="BP13" t="s">
        <v>79</v>
      </c>
      <c r="BQ13" t="s">
        <v>79</v>
      </c>
      <c r="BR13" t="s">
        <v>79</v>
      </c>
      <c r="BS13" t="s">
        <v>79</v>
      </c>
      <c r="BT13" t="s">
        <v>79</v>
      </c>
      <c r="BU13" t="s">
        <v>79</v>
      </c>
      <c r="BV13" t="s">
        <v>79</v>
      </c>
      <c r="BW13" t="s">
        <v>79</v>
      </c>
      <c r="BX13" t="s">
        <v>79</v>
      </c>
      <c r="BY13" t="s">
        <v>79</v>
      </c>
      <c r="BZ13" t="s">
        <v>79</v>
      </c>
      <c r="CA13" t="s">
        <v>79</v>
      </c>
      <c r="CB13" t="s">
        <v>79</v>
      </c>
      <c r="CC13" t="s">
        <v>79</v>
      </c>
      <c r="CD13" t="s">
        <v>80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82</v>
      </c>
    </row>
    <row r="14" spans="1:103" x14ac:dyDescent="0.25">
      <c r="A14" t="s">
        <v>74</v>
      </c>
      <c r="B14">
        <v>11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76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78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85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</row>
    <row r="15" spans="1:103" x14ac:dyDescent="0.25">
      <c r="A15" t="s">
        <v>74</v>
      </c>
      <c r="B15">
        <v>12</v>
      </c>
      <c r="C15" t="s">
        <v>76</v>
      </c>
      <c r="D15" t="s">
        <v>76</v>
      </c>
      <c r="E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77</v>
      </c>
      <c r="M15" t="s">
        <v>77</v>
      </c>
      <c r="N15" t="s">
        <v>77</v>
      </c>
      <c r="O15" t="s">
        <v>77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87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85</v>
      </c>
      <c r="BD15" t="s">
        <v>79</v>
      </c>
      <c r="BE15" t="s">
        <v>79</v>
      </c>
      <c r="BF15" t="s">
        <v>79</v>
      </c>
      <c r="BG15" t="s">
        <v>79</v>
      </c>
      <c r="BH15" t="s">
        <v>79</v>
      </c>
      <c r="BI15" t="s">
        <v>79</v>
      </c>
      <c r="BJ15" t="s">
        <v>79</v>
      </c>
      <c r="BK15" t="s">
        <v>79</v>
      </c>
      <c r="BL15" t="s">
        <v>79</v>
      </c>
      <c r="BM15" t="s">
        <v>79</v>
      </c>
      <c r="BN15" t="s">
        <v>79</v>
      </c>
      <c r="BO15" t="s">
        <v>79</v>
      </c>
      <c r="BP15" t="s">
        <v>79</v>
      </c>
      <c r="BQ15" t="s">
        <v>79</v>
      </c>
      <c r="BR15" t="s">
        <v>79</v>
      </c>
      <c r="BS15" t="s">
        <v>79</v>
      </c>
      <c r="BT15" t="s">
        <v>79</v>
      </c>
      <c r="BU15" t="s">
        <v>79</v>
      </c>
      <c r="BV15" t="s">
        <v>79</v>
      </c>
      <c r="BW15" t="s">
        <v>79</v>
      </c>
      <c r="BX15" t="s">
        <v>79</v>
      </c>
      <c r="BY15" t="s">
        <v>79</v>
      </c>
      <c r="BZ15" t="s">
        <v>79</v>
      </c>
      <c r="CA15" t="s">
        <v>79</v>
      </c>
      <c r="CB15" t="s">
        <v>79</v>
      </c>
      <c r="CC15" t="s">
        <v>79</v>
      </c>
      <c r="CD15" t="s">
        <v>79</v>
      </c>
      <c r="CE15" t="s">
        <v>79</v>
      </c>
      <c r="CF15" t="s">
        <v>80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</row>
    <row r="16" spans="1:103" x14ac:dyDescent="0.25">
      <c r="A16" t="s">
        <v>74</v>
      </c>
      <c r="B16">
        <v>13</v>
      </c>
      <c r="C16" t="s">
        <v>77</v>
      </c>
      <c r="D16" t="s">
        <v>77</v>
      </c>
      <c r="E16" t="s">
        <v>77</v>
      </c>
      <c r="F16" t="s">
        <v>77</v>
      </c>
      <c r="G16" t="s">
        <v>77</v>
      </c>
      <c r="H16" t="s">
        <v>77</v>
      </c>
      <c r="I16" t="s">
        <v>77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77</v>
      </c>
      <c r="V16" t="s">
        <v>77</v>
      </c>
      <c r="W16" t="s">
        <v>77</v>
      </c>
      <c r="X16" t="s">
        <v>77</v>
      </c>
      <c r="Y16" t="s">
        <v>77</v>
      </c>
      <c r="Z16" t="s">
        <v>77</v>
      </c>
      <c r="AA16" t="s">
        <v>77</v>
      </c>
      <c r="AB16" t="s">
        <v>77</v>
      </c>
      <c r="AC16" t="s">
        <v>77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 t="s">
        <v>77</v>
      </c>
      <c r="AL16" t="s">
        <v>77</v>
      </c>
      <c r="AM16" t="s">
        <v>77</v>
      </c>
      <c r="AN16" t="s">
        <v>77</v>
      </c>
      <c r="AO16" t="s">
        <v>87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85</v>
      </c>
      <c r="BD16" t="s">
        <v>79</v>
      </c>
      <c r="BE16" t="s">
        <v>79</v>
      </c>
      <c r="BF16" t="s">
        <v>79</v>
      </c>
      <c r="BG16" t="s">
        <v>79</v>
      </c>
      <c r="BH16" t="s">
        <v>79</v>
      </c>
      <c r="BI16" t="s">
        <v>79</v>
      </c>
      <c r="BJ16" t="s">
        <v>79</v>
      </c>
      <c r="BK16" t="s">
        <v>79</v>
      </c>
      <c r="BL16" t="s">
        <v>79</v>
      </c>
      <c r="BM16" t="s">
        <v>79</v>
      </c>
      <c r="BN16" t="s">
        <v>79</v>
      </c>
      <c r="BO16" t="s">
        <v>79</v>
      </c>
      <c r="BP16" t="s">
        <v>79</v>
      </c>
      <c r="BQ16" t="s">
        <v>79</v>
      </c>
      <c r="BR16" t="s">
        <v>79</v>
      </c>
      <c r="BS16" t="s">
        <v>79</v>
      </c>
      <c r="BT16" t="s">
        <v>79</v>
      </c>
      <c r="BU16" t="s">
        <v>79</v>
      </c>
      <c r="BV16" t="s">
        <v>79</v>
      </c>
      <c r="BW16" t="s">
        <v>79</v>
      </c>
      <c r="BX16" t="s">
        <v>79</v>
      </c>
      <c r="BY16" t="s">
        <v>79</v>
      </c>
      <c r="BZ16" t="s">
        <v>79</v>
      </c>
      <c r="CA16" t="s">
        <v>79</v>
      </c>
      <c r="CB16" t="s">
        <v>79</v>
      </c>
      <c r="CC16" t="s">
        <v>79</v>
      </c>
      <c r="CD16" t="s">
        <v>79</v>
      </c>
      <c r="CE16" t="s">
        <v>79</v>
      </c>
      <c r="CF16" t="s">
        <v>79</v>
      </c>
      <c r="CG16" t="s">
        <v>80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</row>
    <row r="17" spans="1:89" x14ac:dyDescent="0.25">
      <c r="A17" t="s">
        <v>74</v>
      </c>
      <c r="B17">
        <v>14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t="s">
        <v>77</v>
      </c>
      <c r="I17" t="s">
        <v>77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  <c r="T17" t="s">
        <v>77</v>
      </c>
      <c r="U17" t="s">
        <v>77</v>
      </c>
      <c r="V17" t="s">
        <v>77</v>
      </c>
      <c r="W17" t="s">
        <v>77</v>
      </c>
      <c r="X17" t="s">
        <v>77</v>
      </c>
      <c r="Y17" t="s">
        <v>77</v>
      </c>
      <c r="Z17" t="s">
        <v>77</v>
      </c>
      <c r="AA17" t="s">
        <v>77</v>
      </c>
      <c r="AB17" t="s">
        <v>77</v>
      </c>
      <c r="AC17" t="s">
        <v>77</v>
      </c>
      <c r="AD17" t="s">
        <v>77</v>
      </c>
      <c r="AE17" t="s">
        <v>77</v>
      </c>
      <c r="AF17" t="s">
        <v>77</v>
      </c>
      <c r="AG17" t="s">
        <v>77</v>
      </c>
      <c r="AH17" t="s">
        <v>77</v>
      </c>
      <c r="AI17" t="s">
        <v>77</v>
      </c>
      <c r="AJ17" t="s">
        <v>77</v>
      </c>
      <c r="AK17" t="s">
        <v>77</v>
      </c>
      <c r="AL17" t="s">
        <v>77</v>
      </c>
      <c r="AM17" t="s">
        <v>77</v>
      </c>
      <c r="AN17" t="s">
        <v>87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85</v>
      </c>
      <c r="BD17" t="s">
        <v>79</v>
      </c>
      <c r="BE17" t="s">
        <v>79</v>
      </c>
      <c r="BF17" t="s">
        <v>79</v>
      </c>
      <c r="BG17" t="s">
        <v>79</v>
      </c>
      <c r="BH17" t="s">
        <v>79</v>
      </c>
      <c r="BI17" t="s">
        <v>79</v>
      </c>
      <c r="BJ17" t="s">
        <v>79</v>
      </c>
      <c r="BK17" t="s">
        <v>79</v>
      </c>
      <c r="BL17" t="s">
        <v>79</v>
      </c>
      <c r="BM17" t="s">
        <v>79</v>
      </c>
      <c r="BN17" t="s">
        <v>79</v>
      </c>
      <c r="BO17" t="s">
        <v>79</v>
      </c>
      <c r="BP17" t="s">
        <v>79</v>
      </c>
      <c r="BQ17" t="s">
        <v>79</v>
      </c>
      <c r="BR17" t="s">
        <v>79</v>
      </c>
      <c r="BS17" t="s">
        <v>79</v>
      </c>
      <c r="BT17" t="s">
        <v>79</v>
      </c>
      <c r="BU17" t="s">
        <v>79</v>
      </c>
      <c r="BV17" t="s">
        <v>79</v>
      </c>
      <c r="BW17" t="s">
        <v>79</v>
      </c>
      <c r="BX17" t="s">
        <v>79</v>
      </c>
      <c r="BY17" t="s">
        <v>79</v>
      </c>
      <c r="BZ17" t="s">
        <v>79</v>
      </c>
      <c r="CA17" t="s">
        <v>79</v>
      </c>
      <c r="CB17" t="s">
        <v>79</v>
      </c>
      <c r="CC17" t="s">
        <v>79</v>
      </c>
      <c r="CD17" t="s">
        <v>79</v>
      </c>
      <c r="CE17" t="s">
        <v>79</v>
      </c>
      <c r="CF17" t="s">
        <v>79</v>
      </c>
      <c r="CG17" t="s">
        <v>79</v>
      </c>
      <c r="CH17" t="s">
        <v>80</v>
      </c>
      <c r="CI17" t="s">
        <v>81</v>
      </c>
      <c r="CJ17" t="s">
        <v>81</v>
      </c>
      <c r="CK17" t="s">
        <v>81</v>
      </c>
    </row>
    <row r="18" spans="1:89" x14ac:dyDescent="0.25">
      <c r="A18" t="s">
        <v>74</v>
      </c>
      <c r="B18">
        <v>15</v>
      </c>
      <c r="C18" t="s">
        <v>77</v>
      </c>
      <c r="D18" t="s">
        <v>77</v>
      </c>
      <c r="E18" t="s">
        <v>77</v>
      </c>
      <c r="F18" t="s">
        <v>77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  <c r="O18" t="s">
        <v>77</v>
      </c>
      <c r="P18" t="s">
        <v>77</v>
      </c>
      <c r="Q18" t="s">
        <v>77</v>
      </c>
      <c r="R18" t="s">
        <v>77</v>
      </c>
      <c r="S18" t="s">
        <v>77</v>
      </c>
      <c r="T18" t="s">
        <v>77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 t="s">
        <v>77</v>
      </c>
      <c r="AB18" t="s">
        <v>77</v>
      </c>
      <c r="AC18" t="s">
        <v>77</v>
      </c>
      <c r="AD18" t="s">
        <v>77</v>
      </c>
      <c r="AE18" t="s">
        <v>77</v>
      </c>
      <c r="AF18" t="s">
        <v>77</v>
      </c>
      <c r="AG18" t="s">
        <v>77</v>
      </c>
      <c r="AH18" t="s">
        <v>77</v>
      </c>
      <c r="AI18" t="s">
        <v>77</v>
      </c>
      <c r="AJ18" t="s">
        <v>77</v>
      </c>
      <c r="AK18" t="s">
        <v>77</v>
      </c>
      <c r="AL18" t="s">
        <v>77</v>
      </c>
      <c r="AM18" t="s">
        <v>87</v>
      </c>
      <c r="AN18" t="s">
        <v>86</v>
      </c>
      <c r="AO18" t="s">
        <v>86</v>
      </c>
      <c r="AP18" t="s">
        <v>86</v>
      </c>
      <c r="AQ18" t="s">
        <v>86</v>
      </c>
      <c r="AR18" t="s">
        <v>86</v>
      </c>
      <c r="AS18" t="s">
        <v>86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85</v>
      </c>
      <c r="BD18" t="s">
        <v>79</v>
      </c>
      <c r="BE18" t="s">
        <v>79</v>
      </c>
      <c r="BF18" t="s">
        <v>79</v>
      </c>
      <c r="BG18" t="s">
        <v>79</v>
      </c>
      <c r="BH18" t="s">
        <v>79</v>
      </c>
      <c r="BI18" t="s">
        <v>79</v>
      </c>
      <c r="BJ18" t="s">
        <v>79</v>
      </c>
      <c r="BK18" t="s">
        <v>79</v>
      </c>
      <c r="BL18" t="s">
        <v>79</v>
      </c>
      <c r="BM18" t="s">
        <v>79</v>
      </c>
      <c r="BN18" t="s">
        <v>79</v>
      </c>
      <c r="BO18" t="s">
        <v>79</v>
      </c>
      <c r="BP18" t="s">
        <v>79</v>
      </c>
      <c r="BQ18" t="s">
        <v>79</v>
      </c>
      <c r="BR18" t="s">
        <v>79</v>
      </c>
      <c r="BS18" t="s">
        <v>79</v>
      </c>
      <c r="BT18" t="s">
        <v>79</v>
      </c>
      <c r="BU18" t="s">
        <v>79</v>
      </c>
      <c r="BV18" t="s">
        <v>79</v>
      </c>
      <c r="BW18" t="s">
        <v>79</v>
      </c>
      <c r="BX18" t="s">
        <v>79</v>
      </c>
      <c r="BY18" t="s">
        <v>79</v>
      </c>
      <c r="BZ18" t="s">
        <v>79</v>
      </c>
      <c r="CA18" t="s">
        <v>79</v>
      </c>
      <c r="CB18" t="s">
        <v>79</v>
      </c>
      <c r="CC18" t="s">
        <v>79</v>
      </c>
      <c r="CD18" t="s">
        <v>79</v>
      </c>
      <c r="CE18" t="s">
        <v>79</v>
      </c>
      <c r="CF18" t="s">
        <v>79</v>
      </c>
      <c r="CG18" t="s">
        <v>79</v>
      </c>
      <c r="CH18" t="s">
        <v>79</v>
      </c>
      <c r="CI18" t="s">
        <v>80</v>
      </c>
      <c r="CJ18" t="s">
        <v>81</v>
      </c>
    </row>
    <row r="19" spans="1:89" x14ac:dyDescent="0.25">
      <c r="A19" t="s">
        <v>74</v>
      </c>
      <c r="B19">
        <v>16</v>
      </c>
      <c r="C19" t="s">
        <v>77</v>
      </c>
      <c r="D19" t="s">
        <v>77</v>
      </c>
      <c r="E19" t="s">
        <v>77</v>
      </c>
      <c r="F19" t="s">
        <v>77</v>
      </c>
      <c r="G19" t="s">
        <v>77</v>
      </c>
      <c r="H19" t="s">
        <v>77</v>
      </c>
      <c r="I19" t="s">
        <v>77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  <c r="O19" t="s">
        <v>77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77</v>
      </c>
      <c r="W19" t="s">
        <v>77</v>
      </c>
      <c r="X19" t="s">
        <v>77</v>
      </c>
      <c r="Y19" t="s">
        <v>77</v>
      </c>
      <c r="Z19" t="s">
        <v>77</v>
      </c>
      <c r="AA19" t="s">
        <v>77</v>
      </c>
      <c r="AB19" t="s">
        <v>77</v>
      </c>
      <c r="AC19" t="s">
        <v>77</v>
      </c>
      <c r="AD19" t="s">
        <v>77</v>
      </c>
      <c r="AE19" t="s">
        <v>77</v>
      </c>
      <c r="AF19" t="s">
        <v>77</v>
      </c>
      <c r="AG19" t="s">
        <v>77</v>
      </c>
      <c r="AH19" t="s">
        <v>77</v>
      </c>
      <c r="AI19" t="s">
        <v>77</v>
      </c>
      <c r="AJ19" t="s">
        <v>77</v>
      </c>
      <c r="AK19" t="s">
        <v>77</v>
      </c>
      <c r="AL19" t="s">
        <v>87</v>
      </c>
      <c r="AM19" t="s">
        <v>86</v>
      </c>
      <c r="AN19" t="s">
        <v>86</v>
      </c>
      <c r="AO19" t="s">
        <v>86</v>
      </c>
      <c r="AP19" t="s">
        <v>86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85</v>
      </c>
      <c r="BD19" t="s">
        <v>79</v>
      </c>
      <c r="BE19" t="s">
        <v>79</v>
      </c>
      <c r="BF19" t="s">
        <v>79</v>
      </c>
      <c r="BG19" t="s">
        <v>79</v>
      </c>
      <c r="BH19" t="s">
        <v>79</v>
      </c>
      <c r="BI19" t="s">
        <v>79</v>
      </c>
      <c r="BJ19" t="s">
        <v>79</v>
      </c>
      <c r="BK19" t="s">
        <v>79</v>
      </c>
      <c r="BL19" t="s">
        <v>79</v>
      </c>
      <c r="BM19" t="s">
        <v>79</v>
      </c>
      <c r="BN19" t="s">
        <v>79</v>
      </c>
      <c r="BO19" t="s">
        <v>79</v>
      </c>
      <c r="BP19" t="s">
        <v>79</v>
      </c>
      <c r="BQ19" t="s">
        <v>79</v>
      </c>
      <c r="BR19" t="s">
        <v>79</v>
      </c>
      <c r="BS19" t="s">
        <v>79</v>
      </c>
      <c r="BT19" t="s">
        <v>79</v>
      </c>
      <c r="BU19" t="s">
        <v>79</v>
      </c>
      <c r="BV19" t="s">
        <v>79</v>
      </c>
      <c r="BW19" t="s">
        <v>79</v>
      </c>
      <c r="BX19" t="s">
        <v>79</v>
      </c>
      <c r="BY19" t="s">
        <v>79</v>
      </c>
      <c r="BZ19" t="s">
        <v>79</v>
      </c>
      <c r="CA19" t="s">
        <v>79</v>
      </c>
      <c r="CB19" t="s">
        <v>79</v>
      </c>
      <c r="CC19" t="s">
        <v>79</v>
      </c>
      <c r="CD19" t="s">
        <v>79</v>
      </c>
      <c r="CE19" t="s">
        <v>79</v>
      </c>
      <c r="CF19" t="s">
        <v>79</v>
      </c>
      <c r="CG19" t="s">
        <v>79</v>
      </c>
      <c r="CH19" t="s">
        <v>79</v>
      </c>
      <c r="CI19" t="s">
        <v>79</v>
      </c>
    </row>
    <row r="20" spans="1:89" x14ac:dyDescent="0.25">
      <c r="A20" t="s">
        <v>74</v>
      </c>
      <c r="B20">
        <v>17</v>
      </c>
      <c r="C20" t="s">
        <v>77</v>
      </c>
      <c r="D20" t="s">
        <v>77</v>
      </c>
      <c r="E20" t="s">
        <v>77</v>
      </c>
      <c r="F20" t="s">
        <v>77</v>
      </c>
      <c r="G20" t="s">
        <v>77</v>
      </c>
      <c r="H20" t="s">
        <v>77</v>
      </c>
      <c r="I20" t="s">
        <v>77</v>
      </c>
      <c r="J20" t="s">
        <v>77</v>
      </c>
      <c r="K20" t="s">
        <v>77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77</v>
      </c>
      <c r="R20" t="s">
        <v>77</v>
      </c>
      <c r="S20" t="s">
        <v>77</v>
      </c>
      <c r="T20" t="s">
        <v>77</v>
      </c>
      <c r="U20" t="s">
        <v>77</v>
      </c>
      <c r="V20" t="s">
        <v>77</v>
      </c>
      <c r="W20" t="s">
        <v>77</v>
      </c>
      <c r="X20" t="s">
        <v>77</v>
      </c>
      <c r="Y20" t="s">
        <v>77</v>
      </c>
      <c r="Z20" t="s">
        <v>77</v>
      </c>
      <c r="AA20" t="s">
        <v>77</v>
      </c>
      <c r="AB20" t="s">
        <v>77</v>
      </c>
      <c r="AC20" t="s">
        <v>77</v>
      </c>
      <c r="AD20" t="s">
        <v>77</v>
      </c>
      <c r="AE20" t="s">
        <v>77</v>
      </c>
      <c r="AF20" t="s">
        <v>77</v>
      </c>
      <c r="AG20" t="s">
        <v>77</v>
      </c>
      <c r="AH20" t="s">
        <v>77</v>
      </c>
      <c r="AI20" t="s">
        <v>77</v>
      </c>
      <c r="AJ20" t="s">
        <v>77</v>
      </c>
      <c r="AK20" t="s">
        <v>87</v>
      </c>
      <c r="AL20" t="s">
        <v>86</v>
      </c>
      <c r="AM20" t="s">
        <v>86</v>
      </c>
      <c r="AN20" t="s">
        <v>86</v>
      </c>
      <c r="AO20" t="s">
        <v>86</v>
      </c>
      <c r="AP20" t="s">
        <v>86</v>
      </c>
      <c r="AQ20" t="s">
        <v>86</v>
      </c>
      <c r="AR20" t="s">
        <v>86</v>
      </c>
      <c r="AS20" t="s">
        <v>86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85</v>
      </c>
      <c r="BD20" t="s">
        <v>79</v>
      </c>
      <c r="BE20" t="s">
        <v>79</v>
      </c>
      <c r="BF20" t="s">
        <v>79</v>
      </c>
      <c r="BG20" t="s">
        <v>79</v>
      </c>
      <c r="BH20" t="s">
        <v>79</v>
      </c>
      <c r="BI20" t="s">
        <v>79</v>
      </c>
      <c r="BJ20" t="s">
        <v>79</v>
      </c>
      <c r="BK20" t="s">
        <v>79</v>
      </c>
      <c r="BL20" t="s">
        <v>79</v>
      </c>
      <c r="BM20" t="s">
        <v>79</v>
      </c>
      <c r="BN20" t="s">
        <v>79</v>
      </c>
      <c r="BO20" t="s">
        <v>79</v>
      </c>
      <c r="BP20" t="s">
        <v>79</v>
      </c>
      <c r="BQ20" t="s">
        <v>79</v>
      </c>
      <c r="BR20" t="s">
        <v>79</v>
      </c>
      <c r="BS20" t="s">
        <v>79</v>
      </c>
      <c r="BT20" t="s">
        <v>79</v>
      </c>
      <c r="BU20" t="s">
        <v>79</v>
      </c>
      <c r="BV20" t="s">
        <v>79</v>
      </c>
      <c r="BW20" t="s">
        <v>79</v>
      </c>
      <c r="BX20" t="s">
        <v>79</v>
      </c>
      <c r="BY20" t="s">
        <v>79</v>
      </c>
      <c r="BZ20" t="s">
        <v>79</v>
      </c>
      <c r="CA20" t="s">
        <v>79</v>
      </c>
      <c r="CB20" t="s">
        <v>79</v>
      </c>
      <c r="CC20" t="s">
        <v>79</v>
      </c>
      <c r="CD20" t="s">
        <v>79</v>
      </c>
      <c r="CE20" t="s">
        <v>79</v>
      </c>
      <c r="CF20" t="s">
        <v>79</v>
      </c>
      <c r="CG20" t="s">
        <v>79</v>
      </c>
      <c r="CH20" t="s">
        <v>79</v>
      </c>
    </row>
    <row r="21" spans="1:89" x14ac:dyDescent="0.25">
      <c r="A21" t="s">
        <v>74</v>
      </c>
      <c r="B21">
        <v>18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  <c r="O21" t="s">
        <v>77</v>
      </c>
      <c r="P21" t="s">
        <v>77</v>
      </c>
      <c r="Q21" t="s">
        <v>77</v>
      </c>
      <c r="R21" t="s">
        <v>77</v>
      </c>
      <c r="S21" t="s">
        <v>77</v>
      </c>
      <c r="T21" t="s">
        <v>77</v>
      </c>
      <c r="U21" t="s">
        <v>77</v>
      </c>
      <c r="V21" t="s">
        <v>77</v>
      </c>
      <c r="W21" t="s">
        <v>77</v>
      </c>
      <c r="X21" t="s">
        <v>77</v>
      </c>
      <c r="Y21" t="s">
        <v>77</v>
      </c>
      <c r="Z21" t="s">
        <v>77</v>
      </c>
      <c r="AA21" t="s">
        <v>77</v>
      </c>
      <c r="AB21" t="s">
        <v>77</v>
      </c>
      <c r="AC21" t="s">
        <v>77</v>
      </c>
      <c r="AD21" t="s">
        <v>77</v>
      </c>
      <c r="AE21" t="s">
        <v>77</v>
      </c>
      <c r="AF21" t="s">
        <v>77</v>
      </c>
      <c r="AG21" t="s">
        <v>77</v>
      </c>
      <c r="AH21" t="s">
        <v>77</v>
      </c>
      <c r="AI21" t="s">
        <v>77</v>
      </c>
      <c r="AJ21" t="s">
        <v>87</v>
      </c>
      <c r="AK21" t="s">
        <v>86</v>
      </c>
      <c r="AL21" t="s">
        <v>86</v>
      </c>
      <c r="AM21" t="s">
        <v>86</v>
      </c>
      <c r="AN21" t="s">
        <v>86</v>
      </c>
      <c r="AO21" t="s">
        <v>86</v>
      </c>
      <c r="AP21" t="s">
        <v>86</v>
      </c>
      <c r="AQ21" t="s">
        <v>86</v>
      </c>
      <c r="AR21" t="s">
        <v>86</v>
      </c>
      <c r="AS21" t="s">
        <v>86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85</v>
      </c>
      <c r="BD21" t="s">
        <v>79</v>
      </c>
      <c r="BE21" t="s">
        <v>79</v>
      </c>
      <c r="BF21" t="s">
        <v>79</v>
      </c>
      <c r="BG21" t="s">
        <v>79</v>
      </c>
      <c r="BH21" t="s">
        <v>79</v>
      </c>
      <c r="BI21" t="s">
        <v>79</v>
      </c>
      <c r="BJ21" t="s">
        <v>79</v>
      </c>
      <c r="BK21" t="s">
        <v>79</v>
      </c>
      <c r="BL21" t="s">
        <v>79</v>
      </c>
      <c r="BM21" t="s">
        <v>79</v>
      </c>
      <c r="BN21" t="s">
        <v>79</v>
      </c>
      <c r="BO21" t="s">
        <v>79</v>
      </c>
      <c r="BP21" t="s">
        <v>79</v>
      </c>
      <c r="BQ21" t="s">
        <v>79</v>
      </c>
      <c r="BR21" t="s">
        <v>79</v>
      </c>
      <c r="BS21" t="s">
        <v>79</v>
      </c>
      <c r="BT21" t="s">
        <v>79</v>
      </c>
      <c r="BU21" t="s">
        <v>79</v>
      </c>
      <c r="BV21" t="s">
        <v>79</v>
      </c>
      <c r="BW21" t="s">
        <v>79</v>
      </c>
      <c r="BX21" t="s">
        <v>79</v>
      </c>
      <c r="BY21" t="s">
        <v>79</v>
      </c>
      <c r="BZ21" t="s">
        <v>79</v>
      </c>
      <c r="CA21" t="s">
        <v>79</v>
      </c>
      <c r="CB21" t="s">
        <v>79</v>
      </c>
      <c r="CC21" t="s">
        <v>79</v>
      </c>
      <c r="CD21" t="s">
        <v>79</v>
      </c>
      <c r="CE21" t="s">
        <v>79</v>
      </c>
      <c r="CF21" t="s">
        <v>79</v>
      </c>
      <c r="CG21" t="s">
        <v>79</v>
      </c>
    </row>
    <row r="22" spans="1:89" x14ac:dyDescent="0.25">
      <c r="A22" t="s">
        <v>74</v>
      </c>
      <c r="B22">
        <v>19</v>
      </c>
      <c r="C22" t="s">
        <v>77</v>
      </c>
      <c r="D22" t="s">
        <v>77</v>
      </c>
      <c r="E22" t="s">
        <v>77</v>
      </c>
      <c r="F22" t="s">
        <v>77</v>
      </c>
      <c r="G22" t="s">
        <v>77</v>
      </c>
      <c r="H22" t="s">
        <v>77</v>
      </c>
      <c r="I22" t="s">
        <v>77</v>
      </c>
      <c r="J22" t="s">
        <v>77</v>
      </c>
      <c r="K22" t="s">
        <v>77</v>
      </c>
      <c r="L22" t="s">
        <v>77</v>
      </c>
      <c r="M22" t="s">
        <v>77</v>
      </c>
      <c r="N22" t="s">
        <v>77</v>
      </c>
      <c r="O22" t="s">
        <v>77</v>
      </c>
      <c r="P22" t="s">
        <v>77</v>
      </c>
      <c r="Q22" t="s">
        <v>77</v>
      </c>
      <c r="R22" t="s">
        <v>77</v>
      </c>
      <c r="S22" t="s">
        <v>77</v>
      </c>
      <c r="T22" t="s">
        <v>77</v>
      </c>
      <c r="U22" t="s">
        <v>77</v>
      </c>
      <c r="V22" t="s">
        <v>77</v>
      </c>
      <c r="W22" t="s">
        <v>77</v>
      </c>
      <c r="X22" t="s">
        <v>77</v>
      </c>
      <c r="Y22" t="s">
        <v>77</v>
      </c>
      <c r="Z22" t="s">
        <v>77</v>
      </c>
      <c r="AA22" t="s">
        <v>77</v>
      </c>
      <c r="AB22" t="s">
        <v>77</v>
      </c>
      <c r="AC22" t="s">
        <v>77</v>
      </c>
      <c r="AD22" t="s">
        <v>77</v>
      </c>
      <c r="AE22" t="s">
        <v>77</v>
      </c>
      <c r="AF22" t="s">
        <v>77</v>
      </c>
      <c r="AG22" t="s">
        <v>77</v>
      </c>
      <c r="AH22" t="s">
        <v>77</v>
      </c>
      <c r="AI22" t="s">
        <v>87</v>
      </c>
      <c r="AJ22" t="s">
        <v>86</v>
      </c>
      <c r="AK22" t="s">
        <v>86</v>
      </c>
      <c r="AL22" t="s">
        <v>86</v>
      </c>
      <c r="AM22" t="s">
        <v>86</v>
      </c>
      <c r="AN22" t="s">
        <v>86</v>
      </c>
      <c r="AO22" t="s">
        <v>86</v>
      </c>
      <c r="AP22" t="s">
        <v>86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85</v>
      </c>
      <c r="BD22" t="s">
        <v>79</v>
      </c>
      <c r="BE22" t="s">
        <v>79</v>
      </c>
      <c r="BF22" t="s">
        <v>79</v>
      </c>
      <c r="BG22" t="s">
        <v>79</v>
      </c>
      <c r="BH22" t="s">
        <v>79</v>
      </c>
      <c r="BI22" t="s">
        <v>79</v>
      </c>
      <c r="BJ22" t="s">
        <v>79</v>
      </c>
      <c r="BK22" t="s">
        <v>79</v>
      </c>
      <c r="BL22" t="s">
        <v>79</v>
      </c>
      <c r="BM22" t="s">
        <v>79</v>
      </c>
      <c r="BN22" t="s">
        <v>79</v>
      </c>
      <c r="BO22" t="s">
        <v>79</v>
      </c>
      <c r="BP22" t="s">
        <v>79</v>
      </c>
      <c r="BQ22" t="s">
        <v>79</v>
      </c>
      <c r="BR22" t="s">
        <v>79</v>
      </c>
      <c r="BS22" t="s">
        <v>79</v>
      </c>
      <c r="BT22" t="s">
        <v>79</v>
      </c>
      <c r="BU22" t="s">
        <v>79</v>
      </c>
      <c r="BV22" t="s">
        <v>79</v>
      </c>
      <c r="BW22" t="s">
        <v>79</v>
      </c>
      <c r="BX22" t="s">
        <v>79</v>
      </c>
      <c r="BY22" t="s">
        <v>79</v>
      </c>
      <c r="BZ22" t="s">
        <v>79</v>
      </c>
      <c r="CA22" t="s">
        <v>79</v>
      </c>
      <c r="CB22" t="s">
        <v>79</v>
      </c>
      <c r="CC22" t="s">
        <v>79</v>
      </c>
      <c r="CD22" t="s">
        <v>79</v>
      </c>
      <c r="CE22" t="s">
        <v>79</v>
      </c>
      <c r="CF22" t="s">
        <v>79</v>
      </c>
    </row>
    <row r="23" spans="1:89" x14ac:dyDescent="0.25">
      <c r="A23" t="s">
        <v>74</v>
      </c>
      <c r="B23">
        <v>20</v>
      </c>
      <c r="C23" t="s">
        <v>77</v>
      </c>
      <c r="D23" t="s">
        <v>77</v>
      </c>
      <c r="E23" t="s">
        <v>77</v>
      </c>
      <c r="F23" t="s">
        <v>77</v>
      </c>
      <c r="G23" t="s">
        <v>77</v>
      </c>
      <c r="H23" t="s">
        <v>77</v>
      </c>
      <c r="I23" t="s">
        <v>77</v>
      </c>
      <c r="J23" t="s">
        <v>77</v>
      </c>
      <c r="K23" t="s">
        <v>77</v>
      </c>
      <c r="L23" t="s">
        <v>77</v>
      </c>
      <c r="M23" t="s">
        <v>77</v>
      </c>
      <c r="N23" t="s">
        <v>77</v>
      </c>
      <c r="O23" t="s">
        <v>77</v>
      </c>
      <c r="P23" t="s">
        <v>77</v>
      </c>
      <c r="Q23" t="s">
        <v>77</v>
      </c>
      <c r="R23" t="s">
        <v>77</v>
      </c>
      <c r="S23" t="s">
        <v>77</v>
      </c>
      <c r="T23" t="s">
        <v>77</v>
      </c>
      <c r="U23" t="s">
        <v>77</v>
      </c>
      <c r="V23" t="s">
        <v>77</v>
      </c>
      <c r="W23" t="s">
        <v>77</v>
      </c>
      <c r="X23" t="s">
        <v>77</v>
      </c>
      <c r="Y23" t="s">
        <v>77</v>
      </c>
      <c r="Z23" t="s">
        <v>77</v>
      </c>
      <c r="AA23" t="s">
        <v>77</v>
      </c>
      <c r="AB23" t="s">
        <v>77</v>
      </c>
      <c r="AC23" t="s">
        <v>77</v>
      </c>
      <c r="AD23" t="s">
        <v>77</v>
      </c>
      <c r="AE23" t="s">
        <v>77</v>
      </c>
      <c r="AF23" t="s">
        <v>77</v>
      </c>
      <c r="AG23" t="s">
        <v>77</v>
      </c>
      <c r="AH23" t="s">
        <v>87</v>
      </c>
      <c r="AI23" t="s">
        <v>86</v>
      </c>
      <c r="AJ23" t="s">
        <v>86</v>
      </c>
      <c r="AK23" t="s">
        <v>86</v>
      </c>
      <c r="AL23" t="s">
        <v>86</v>
      </c>
      <c r="AM23" t="s">
        <v>86</v>
      </c>
      <c r="AN23" t="s">
        <v>86</v>
      </c>
      <c r="AO23" t="s">
        <v>86</v>
      </c>
      <c r="AP23" t="s">
        <v>86</v>
      </c>
      <c r="AQ23" t="s">
        <v>86</v>
      </c>
      <c r="AR23" t="s">
        <v>86</v>
      </c>
      <c r="AS23" t="s">
        <v>86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88</v>
      </c>
      <c r="BD23" t="s">
        <v>89</v>
      </c>
      <c r="BE23" t="s">
        <v>89</v>
      </c>
      <c r="BF23" t="s">
        <v>89</v>
      </c>
      <c r="BG23" t="s">
        <v>89</v>
      </c>
      <c r="BH23" t="s">
        <v>89</v>
      </c>
      <c r="BI23" t="s">
        <v>89</v>
      </c>
      <c r="BJ23" t="s">
        <v>89</v>
      </c>
      <c r="BK23" t="s">
        <v>89</v>
      </c>
      <c r="BL23" t="s">
        <v>89</v>
      </c>
      <c r="BM23" t="s">
        <v>89</v>
      </c>
      <c r="BN23" t="s">
        <v>89</v>
      </c>
      <c r="BO23" t="s">
        <v>89</v>
      </c>
      <c r="BP23" t="s">
        <v>89</v>
      </c>
      <c r="BQ23" t="s">
        <v>89</v>
      </c>
      <c r="BR23" t="s">
        <v>89</v>
      </c>
      <c r="BS23" t="s">
        <v>89</v>
      </c>
      <c r="BT23" t="s">
        <v>89</v>
      </c>
      <c r="BU23" t="s">
        <v>89</v>
      </c>
      <c r="BV23" t="s">
        <v>89</v>
      </c>
      <c r="BW23" t="s">
        <v>89</v>
      </c>
      <c r="BX23" t="s">
        <v>89</v>
      </c>
      <c r="BY23" t="s">
        <v>89</v>
      </c>
      <c r="BZ23" t="s">
        <v>89</v>
      </c>
      <c r="CA23" t="s">
        <v>89</v>
      </c>
      <c r="CB23" t="s">
        <v>89</v>
      </c>
      <c r="CC23" t="s">
        <v>89</v>
      </c>
      <c r="CD23" t="s">
        <v>89</v>
      </c>
      <c r="CE23" t="s">
        <v>89</v>
      </c>
    </row>
    <row r="24" spans="1:89" x14ac:dyDescent="0.25">
      <c r="A24" t="s">
        <v>74</v>
      </c>
      <c r="B24">
        <v>21</v>
      </c>
      <c r="C24" t="s">
        <v>77</v>
      </c>
      <c r="D24" t="s">
        <v>77</v>
      </c>
      <c r="E24" t="s">
        <v>77</v>
      </c>
      <c r="F24" t="s">
        <v>77</v>
      </c>
      <c r="G24" t="s">
        <v>77</v>
      </c>
      <c r="H24" t="s">
        <v>77</v>
      </c>
      <c r="I24" t="s">
        <v>77</v>
      </c>
      <c r="J24" t="s">
        <v>77</v>
      </c>
      <c r="K24" t="s">
        <v>77</v>
      </c>
      <c r="L24" t="s">
        <v>77</v>
      </c>
      <c r="M24" t="s">
        <v>77</v>
      </c>
      <c r="N24" t="s">
        <v>77</v>
      </c>
      <c r="O24" t="s">
        <v>77</v>
      </c>
      <c r="P24" t="s">
        <v>77</v>
      </c>
      <c r="Q24" t="s">
        <v>77</v>
      </c>
      <c r="R24" t="s">
        <v>77</v>
      </c>
      <c r="S24" t="s">
        <v>77</v>
      </c>
      <c r="T24" t="s">
        <v>77</v>
      </c>
      <c r="U24" t="s">
        <v>77</v>
      </c>
      <c r="V24" t="s">
        <v>77</v>
      </c>
      <c r="W24" t="s">
        <v>77</v>
      </c>
      <c r="X24" t="s">
        <v>77</v>
      </c>
      <c r="Y24" t="s">
        <v>77</v>
      </c>
      <c r="Z24" t="s">
        <v>77</v>
      </c>
      <c r="AA24" t="s">
        <v>77</v>
      </c>
      <c r="AB24" t="s">
        <v>77</v>
      </c>
      <c r="AC24" t="s">
        <v>77</v>
      </c>
      <c r="AD24" t="s">
        <v>77</v>
      </c>
      <c r="AE24" t="s">
        <v>77</v>
      </c>
      <c r="AF24" t="s">
        <v>77</v>
      </c>
      <c r="AG24" t="s">
        <v>87</v>
      </c>
      <c r="AH24" t="s">
        <v>86</v>
      </c>
      <c r="AI24" t="s">
        <v>86</v>
      </c>
      <c r="AJ24" t="s">
        <v>86</v>
      </c>
      <c r="AK24" t="s">
        <v>86</v>
      </c>
      <c r="AL24" t="s">
        <v>86</v>
      </c>
      <c r="AM24" t="s">
        <v>86</v>
      </c>
      <c r="AN24" t="s">
        <v>86</v>
      </c>
      <c r="AO24" t="s">
        <v>86</v>
      </c>
      <c r="AP24" t="s">
        <v>86</v>
      </c>
      <c r="AQ24" t="s">
        <v>86</v>
      </c>
      <c r="AR24" t="s">
        <v>86</v>
      </c>
      <c r="AS24" t="s">
        <v>86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90</v>
      </c>
      <c r="BD24" t="s">
        <v>91</v>
      </c>
      <c r="BE24" t="s">
        <v>91</v>
      </c>
      <c r="BF24" t="s">
        <v>91</v>
      </c>
      <c r="BG24" t="s">
        <v>91</v>
      </c>
      <c r="BH24" t="s">
        <v>91</v>
      </c>
      <c r="BI24" t="s">
        <v>91</v>
      </c>
      <c r="BJ24" t="s">
        <v>91</v>
      </c>
      <c r="BK24" t="s">
        <v>91</v>
      </c>
      <c r="BL24" t="s">
        <v>91</v>
      </c>
      <c r="BM24" t="s">
        <v>91</v>
      </c>
      <c r="BN24" t="s">
        <v>91</v>
      </c>
      <c r="BO24" t="s">
        <v>91</v>
      </c>
      <c r="BP24" t="s">
        <v>91</v>
      </c>
      <c r="BQ24" t="s">
        <v>91</v>
      </c>
      <c r="BR24" t="s">
        <v>91</v>
      </c>
      <c r="BS24" t="s">
        <v>91</v>
      </c>
      <c r="BT24" t="s">
        <v>91</v>
      </c>
      <c r="BU24" t="s">
        <v>91</v>
      </c>
      <c r="BV24" t="s">
        <v>91</v>
      </c>
      <c r="BW24" t="s">
        <v>91</v>
      </c>
      <c r="BX24" t="s">
        <v>91</v>
      </c>
      <c r="BY24" t="s">
        <v>91</v>
      </c>
      <c r="BZ24" t="s">
        <v>91</v>
      </c>
      <c r="CA24" t="s">
        <v>91</v>
      </c>
      <c r="CB24" t="s">
        <v>91</v>
      </c>
      <c r="CC24" t="s">
        <v>91</v>
      </c>
      <c r="CD24" t="s">
        <v>91</v>
      </c>
    </row>
    <row r="25" spans="1:89" x14ac:dyDescent="0.25">
      <c r="A25" t="s">
        <v>74</v>
      </c>
      <c r="B25">
        <v>22</v>
      </c>
      <c r="C25" t="s">
        <v>77</v>
      </c>
      <c r="D25" t="s">
        <v>77</v>
      </c>
      <c r="E25" t="s">
        <v>77</v>
      </c>
      <c r="F25" t="s">
        <v>77</v>
      </c>
      <c r="G25" t="s">
        <v>77</v>
      </c>
      <c r="H25" t="s">
        <v>77</v>
      </c>
      <c r="I25" t="s">
        <v>77</v>
      </c>
      <c r="J25" t="s">
        <v>77</v>
      </c>
      <c r="K25" t="s">
        <v>77</v>
      </c>
      <c r="L25" t="s">
        <v>77</v>
      </c>
      <c r="M25" t="s">
        <v>77</v>
      </c>
      <c r="N25" t="s">
        <v>77</v>
      </c>
      <c r="O25" t="s">
        <v>77</v>
      </c>
      <c r="P25" t="s">
        <v>77</v>
      </c>
      <c r="Q25" t="s">
        <v>77</v>
      </c>
      <c r="R25" t="s">
        <v>77</v>
      </c>
      <c r="S25" t="s">
        <v>77</v>
      </c>
      <c r="T25" t="s">
        <v>77</v>
      </c>
      <c r="U25" t="s">
        <v>77</v>
      </c>
      <c r="V25" t="s">
        <v>77</v>
      </c>
      <c r="W25" t="s">
        <v>77</v>
      </c>
      <c r="X25" t="s">
        <v>77</v>
      </c>
      <c r="Y25" t="s">
        <v>77</v>
      </c>
      <c r="Z25" t="s">
        <v>77</v>
      </c>
      <c r="AA25" t="s">
        <v>77</v>
      </c>
      <c r="AB25" t="s">
        <v>77</v>
      </c>
      <c r="AC25" t="s">
        <v>77</v>
      </c>
      <c r="AD25" t="s">
        <v>77</v>
      </c>
      <c r="AE25" t="s">
        <v>77</v>
      </c>
      <c r="AF25" t="s">
        <v>87</v>
      </c>
      <c r="AG25" t="s">
        <v>86</v>
      </c>
      <c r="AH25" t="s">
        <v>86</v>
      </c>
      <c r="AI25" t="s">
        <v>86</v>
      </c>
      <c r="AJ25" t="s">
        <v>86</v>
      </c>
      <c r="AK25" t="s">
        <v>86</v>
      </c>
      <c r="AL25" t="s">
        <v>86</v>
      </c>
      <c r="AM25" t="s">
        <v>86</v>
      </c>
      <c r="AN25" t="s">
        <v>86</v>
      </c>
      <c r="AO25" t="s">
        <v>86</v>
      </c>
      <c r="AP25" t="s">
        <v>86</v>
      </c>
      <c r="AQ25" t="s">
        <v>86</v>
      </c>
      <c r="AR25" t="s">
        <v>86</v>
      </c>
      <c r="AS25" t="s">
        <v>86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90</v>
      </c>
      <c r="BC25" t="s">
        <v>91</v>
      </c>
      <c r="BD25" t="s">
        <v>91</v>
      </c>
      <c r="BE25" t="s">
        <v>91</v>
      </c>
      <c r="BF25" t="s">
        <v>91</v>
      </c>
      <c r="BG25" t="s">
        <v>91</v>
      </c>
      <c r="BH25" t="s">
        <v>91</v>
      </c>
      <c r="BI25" t="s">
        <v>91</v>
      </c>
      <c r="BJ25" t="s">
        <v>91</v>
      </c>
      <c r="BK25" t="s">
        <v>91</v>
      </c>
      <c r="BL25" t="s">
        <v>91</v>
      </c>
      <c r="BM25" t="s">
        <v>91</v>
      </c>
      <c r="BN25" t="s">
        <v>91</v>
      </c>
      <c r="BO25" t="s">
        <v>91</v>
      </c>
      <c r="BP25" t="s">
        <v>91</v>
      </c>
      <c r="BQ25" t="s">
        <v>91</v>
      </c>
      <c r="BR25" t="s">
        <v>91</v>
      </c>
      <c r="BS25" t="s">
        <v>91</v>
      </c>
      <c r="BT25" t="s">
        <v>91</v>
      </c>
      <c r="BU25" t="s">
        <v>91</v>
      </c>
      <c r="BV25" t="s">
        <v>91</v>
      </c>
      <c r="BW25" t="s">
        <v>91</v>
      </c>
      <c r="BX25" t="s">
        <v>91</v>
      </c>
      <c r="BY25" t="s">
        <v>91</v>
      </c>
      <c r="BZ25" t="s">
        <v>91</v>
      </c>
      <c r="CA25" t="s">
        <v>91</v>
      </c>
      <c r="CB25" t="s">
        <v>91</v>
      </c>
      <c r="CC25" t="s">
        <v>91</v>
      </c>
    </row>
    <row r="26" spans="1:89" x14ac:dyDescent="0.25">
      <c r="A26" t="s">
        <v>74</v>
      </c>
      <c r="B26">
        <v>23</v>
      </c>
      <c r="C26" t="s">
        <v>77</v>
      </c>
      <c r="D26" t="s">
        <v>77</v>
      </c>
      <c r="E26" t="s">
        <v>77</v>
      </c>
      <c r="F26" t="s">
        <v>77</v>
      </c>
      <c r="G26" t="s">
        <v>77</v>
      </c>
      <c r="H26" t="s">
        <v>77</v>
      </c>
      <c r="I26" t="s">
        <v>77</v>
      </c>
      <c r="J26" t="s">
        <v>77</v>
      </c>
      <c r="K26" t="s">
        <v>77</v>
      </c>
      <c r="L26" t="s">
        <v>77</v>
      </c>
      <c r="M26" t="s">
        <v>77</v>
      </c>
      <c r="N26" t="s">
        <v>77</v>
      </c>
      <c r="O26" t="s">
        <v>77</v>
      </c>
      <c r="P26" t="s">
        <v>77</v>
      </c>
      <c r="Q26" t="s">
        <v>77</v>
      </c>
      <c r="R26" t="s">
        <v>77</v>
      </c>
      <c r="S26" t="s">
        <v>77</v>
      </c>
      <c r="T26" t="s">
        <v>77</v>
      </c>
      <c r="U26" t="s">
        <v>77</v>
      </c>
      <c r="V26" t="s">
        <v>77</v>
      </c>
      <c r="W26" t="s">
        <v>77</v>
      </c>
      <c r="X26" t="s">
        <v>77</v>
      </c>
      <c r="Y26" t="s">
        <v>77</v>
      </c>
      <c r="Z26" t="s">
        <v>77</v>
      </c>
      <c r="AA26" t="s">
        <v>77</v>
      </c>
      <c r="AB26" t="s">
        <v>77</v>
      </c>
      <c r="AC26" t="s">
        <v>77</v>
      </c>
      <c r="AD26" t="s">
        <v>77</v>
      </c>
      <c r="AE26" t="s">
        <v>87</v>
      </c>
      <c r="AF26" t="s">
        <v>86</v>
      </c>
      <c r="AG26" t="s">
        <v>86</v>
      </c>
      <c r="AH26" t="s">
        <v>86</v>
      </c>
      <c r="AI26" t="s">
        <v>86</v>
      </c>
      <c r="AJ26" t="s">
        <v>86</v>
      </c>
      <c r="AK26" t="s">
        <v>86</v>
      </c>
      <c r="AL26" t="s">
        <v>86</v>
      </c>
      <c r="AM26" t="s">
        <v>86</v>
      </c>
      <c r="AN26" t="s">
        <v>86</v>
      </c>
      <c r="AO26" t="s">
        <v>86</v>
      </c>
      <c r="AP26" t="s">
        <v>86</v>
      </c>
      <c r="AQ26" t="s">
        <v>86</v>
      </c>
      <c r="AR26" t="s">
        <v>86</v>
      </c>
      <c r="AS26" t="s">
        <v>86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90</v>
      </c>
      <c r="BB26" t="s">
        <v>91</v>
      </c>
      <c r="BC26" t="s">
        <v>91</v>
      </c>
      <c r="BD26" t="s">
        <v>91</v>
      </c>
      <c r="BE26" t="s">
        <v>91</v>
      </c>
      <c r="BF26" t="s">
        <v>91</v>
      </c>
      <c r="BG26" t="s">
        <v>91</v>
      </c>
      <c r="BH26" t="s">
        <v>91</v>
      </c>
      <c r="BI26" t="s">
        <v>91</v>
      </c>
      <c r="BJ26" t="s">
        <v>91</v>
      </c>
      <c r="BK26" t="s">
        <v>91</v>
      </c>
      <c r="BL26" t="s">
        <v>91</v>
      </c>
      <c r="BM26" t="s">
        <v>91</v>
      </c>
      <c r="BN26" t="s">
        <v>91</v>
      </c>
      <c r="BO26" t="s">
        <v>91</v>
      </c>
      <c r="BP26" t="s">
        <v>91</v>
      </c>
      <c r="BQ26" t="s">
        <v>91</v>
      </c>
      <c r="BR26" t="s">
        <v>91</v>
      </c>
      <c r="BS26" t="s">
        <v>91</v>
      </c>
      <c r="BT26" t="s">
        <v>91</v>
      </c>
      <c r="BU26" t="s">
        <v>91</v>
      </c>
      <c r="BV26" t="s">
        <v>91</v>
      </c>
      <c r="BW26" t="s">
        <v>91</v>
      </c>
      <c r="BX26" t="s">
        <v>91</v>
      </c>
      <c r="BY26" t="s">
        <v>91</v>
      </c>
      <c r="BZ26" t="s">
        <v>91</v>
      </c>
      <c r="CA26" t="s">
        <v>91</v>
      </c>
      <c r="CB26" t="s">
        <v>91</v>
      </c>
    </row>
    <row r="27" spans="1:89" x14ac:dyDescent="0.25">
      <c r="A27" t="s">
        <v>74</v>
      </c>
      <c r="B27">
        <v>24</v>
      </c>
      <c r="C27" t="s">
        <v>77</v>
      </c>
      <c r="D27" t="s">
        <v>77</v>
      </c>
      <c r="E27" t="s">
        <v>77</v>
      </c>
      <c r="F27" t="s">
        <v>77</v>
      </c>
      <c r="G27" t="s">
        <v>77</v>
      </c>
      <c r="H27" t="s">
        <v>77</v>
      </c>
      <c r="I27" t="s">
        <v>77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  <c r="O27" t="s">
        <v>77</v>
      </c>
      <c r="P27" t="s">
        <v>77</v>
      </c>
      <c r="Q27" t="s">
        <v>77</v>
      </c>
      <c r="R27" t="s">
        <v>77</v>
      </c>
      <c r="S27" t="s">
        <v>77</v>
      </c>
      <c r="T27" t="s">
        <v>77</v>
      </c>
      <c r="U27" t="s">
        <v>77</v>
      </c>
      <c r="V27" t="s">
        <v>77</v>
      </c>
      <c r="W27" t="s">
        <v>77</v>
      </c>
      <c r="X27" t="s">
        <v>77</v>
      </c>
      <c r="Y27" t="s">
        <v>77</v>
      </c>
      <c r="Z27" t="s">
        <v>77</v>
      </c>
      <c r="AA27" t="s">
        <v>77</v>
      </c>
      <c r="AB27" t="s">
        <v>77</v>
      </c>
      <c r="AC27" t="s">
        <v>77</v>
      </c>
      <c r="AD27" t="s">
        <v>87</v>
      </c>
      <c r="AE27" t="s">
        <v>86</v>
      </c>
      <c r="AF27" t="s">
        <v>86</v>
      </c>
      <c r="AG27" t="s">
        <v>86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86</v>
      </c>
      <c r="AO27" t="s">
        <v>86</v>
      </c>
      <c r="AP27" t="s">
        <v>86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90</v>
      </c>
      <c r="BA27" t="s">
        <v>91</v>
      </c>
      <c r="BB27" t="s">
        <v>91</v>
      </c>
      <c r="BC27" t="s">
        <v>91</v>
      </c>
      <c r="BD27" t="s">
        <v>91</v>
      </c>
      <c r="BE27" t="s">
        <v>91</v>
      </c>
      <c r="BF27" t="s">
        <v>91</v>
      </c>
      <c r="BG27" t="s">
        <v>91</v>
      </c>
      <c r="BH27" t="s">
        <v>91</v>
      </c>
      <c r="BI27" t="s">
        <v>91</v>
      </c>
      <c r="BJ27" t="s">
        <v>91</v>
      </c>
      <c r="BK27" t="s">
        <v>91</v>
      </c>
      <c r="BL27" t="s">
        <v>91</v>
      </c>
      <c r="BM27" t="s">
        <v>91</v>
      </c>
      <c r="BN27" t="s">
        <v>91</v>
      </c>
      <c r="BO27" t="s">
        <v>91</v>
      </c>
      <c r="BP27" t="s">
        <v>91</v>
      </c>
      <c r="BQ27" t="s">
        <v>91</v>
      </c>
      <c r="BR27" t="s">
        <v>91</v>
      </c>
      <c r="BS27" t="s">
        <v>91</v>
      </c>
      <c r="BT27" t="s">
        <v>91</v>
      </c>
      <c r="BU27" t="s">
        <v>91</v>
      </c>
      <c r="BV27" t="s">
        <v>91</v>
      </c>
      <c r="BW27" t="s">
        <v>91</v>
      </c>
      <c r="BX27" t="s">
        <v>91</v>
      </c>
      <c r="BY27" t="s">
        <v>91</v>
      </c>
      <c r="BZ27" t="s">
        <v>91</v>
      </c>
      <c r="CA27" t="s">
        <v>91</v>
      </c>
    </row>
    <row r="28" spans="1:89" x14ac:dyDescent="0.25">
      <c r="A28" t="s">
        <v>74</v>
      </c>
      <c r="B28">
        <v>25</v>
      </c>
      <c r="C28" t="s">
        <v>77</v>
      </c>
      <c r="D28" t="s">
        <v>77</v>
      </c>
      <c r="E28" t="s">
        <v>77</v>
      </c>
      <c r="F28" t="s">
        <v>77</v>
      </c>
      <c r="G28" t="s">
        <v>77</v>
      </c>
      <c r="H28" t="s">
        <v>77</v>
      </c>
      <c r="I28" t="s">
        <v>77</v>
      </c>
      <c r="J28" t="s">
        <v>77</v>
      </c>
      <c r="K28" t="s">
        <v>77</v>
      </c>
      <c r="L28" t="s">
        <v>77</v>
      </c>
      <c r="M28" t="s">
        <v>77</v>
      </c>
      <c r="N28" t="s">
        <v>77</v>
      </c>
      <c r="O28" t="s">
        <v>77</v>
      </c>
      <c r="P28" t="s">
        <v>77</v>
      </c>
      <c r="Q28" t="s">
        <v>77</v>
      </c>
      <c r="R28" t="s">
        <v>77</v>
      </c>
      <c r="S28" t="s">
        <v>77</v>
      </c>
      <c r="T28" t="s">
        <v>77</v>
      </c>
      <c r="U28" t="s">
        <v>77</v>
      </c>
      <c r="V28" t="s">
        <v>77</v>
      </c>
      <c r="W28" t="s">
        <v>77</v>
      </c>
      <c r="X28" t="s">
        <v>77</v>
      </c>
      <c r="Y28" t="s">
        <v>77</v>
      </c>
      <c r="Z28" t="s">
        <v>77</v>
      </c>
      <c r="AA28" t="s">
        <v>77</v>
      </c>
      <c r="AB28" t="s">
        <v>77</v>
      </c>
      <c r="AC28" t="s">
        <v>87</v>
      </c>
      <c r="AD28" t="s">
        <v>86</v>
      </c>
      <c r="AE28" t="s">
        <v>86</v>
      </c>
      <c r="AF28" t="s">
        <v>86</v>
      </c>
      <c r="AG28" t="s">
        <v>86</v>
      </c>
      <c r="AH28" t="s">
        <v>86</v>
      </c>
      <c r="AI28" t="s">
        <v>86</v>
      </c>
      <c r="AJ28" t="s">
        <v>86</v>
      </c>
      <c r="AK28" t="s">
        <v>86</v>
      </c>
      <c r="AL28" t="s">
        <v>86</v>
      </c>
      <c r="AM28" t="s">
        <v>86</v>
      </c>
      <c r="AN28" t="s">
        <v>86</v>
      </c>
      <c r="AO28" t="s">
        <v>86</v>
      </c>
      <c r="AP28" t="s">
        <v>86</v>
      </c>
      <c r="AQ28" t="s">
        <v>86</v>
      </c>
      <c r="AR28" t="s">
        <v>86</v>
      </c>
      <c r="AS28" t="s">
        <v>86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90</v>
      </c>
      <c r="AZ28" t="s">
        <v>91</v>
      </c>
      <c r="BA28" t="s">
        <v>91</v>
      </c>
      <c r="BB28" t="s">
        <v>91</v>
      </c>
      <c r="BC28" t="s">
        <v>91</v>
      </c>
      <c r="BD28" t="s">
        <v>91</v>
      </c>
      <c r="BE28" t="s">
        <v>91</v>
      </c>
      <c r="BF28" t="s">
        <v>91</v>
      </c>
      <c r="BG28" t="s">
        <v>91</v>
      </c>
      <c r="BH28" t="s">
        <v>91</v>
      </c>
      <c r="BI28" t="s">
        <v>91</v>
      </c>
      <c r="BJ28" t="s">
        <v>91</v>
      </c>
      <c r="BK28" t="s">
        <v>91</v>
      </c>
      <c r="BL28" t="s">
        <v>91</v>
      </c>
      <c r="BM28" t="s">
        <v>91</v>
      </c>
      <c r="BN28" t="s">
        <v>91</v>
      </c>
      <c r="BO28" t="s">
        <v>91</v>
      </c>
      <c r="BP28" t="s">
        <v>91</v>
      </c>
      <c r="BQ28" t="s">
        <v>91</v>
      </c>
      <c r="BR28" t="s">
        <v>91</v>
      </c>
      <c r="BS28" t="s">
        <v>91</v>
      </c>
      <c r="BT28" t="s">
        <v>91</v>
      </c>
      <c r="BU28" t="s">
        <v>91</v>
      </c>
      <c r="BV28" t="s">
        <v>91</v>
      </c>
      <c r="BW28" t="s">
        <v>91</v>
      </c>
      <c r="BX28" t="s">
        <v>91</v>
      </c>
      <c r="BY28" t="s">
        <v>91</v>
      </c>
      <c r="BZ28" t="s">
        <v>91</v>
      </c>
    </row>
    <row r="29" spans="1:89" x14ac:dyDescent="0.25">
      <c r="A29" t="s">
        <v>74</v>
      </c>
      <c r="B29">
        <v>26</v>
      </c>
      <c r="C29" t="s">
        <v>77</v>
      </c>
      <c r="D29" t="s">
        <v>77</v>
      </c>
      <c r="E29" t="s">
        <v>77</v>
      </c>
      <c r="F29" t="s">
        <v>77</v>
      </c>
      <c r="G29" t="s">
        <v>77</v>
      </c>
      <c r="H29" t="s">
        <v>77</v>
      </c>
      <c r="I29" t="s">
        <v>77</v>
      </c>
      <c r="J29" t="s">
        <v>77</v>
      </c>
      <c r="K29" t="s">
        <v>77</v>
      </c>
      <c r="L29" t="s">
        <v>77</v>
      </c>
      <c r="M29" t="s">
        <v>77</v>
      </c>
      <c r="N29" t="s">
        <v>77</v>
      </c>
      <c r="O29" t="s">
        <v>77</v>
      </c>
      <c r="P29" t="s">
        <v>77</v>
      </c>
      <c r="Q29" t="s">
        <v>77</v>
      </c>
      <c r="R29" t="s">
        <v>77</v>
      </c>
      <c r="S29" t="s">
        <v>77</v>
      </c>
      <c r="T29" t="s">
        <v>77</v>
      </c>
      <c r="U29" t="s">
        <v>77</v>
      </c>
      <c r="V29" t="s">
        <v>77</v>
      </c>
      <c r="W29" t="s">
        <v>77</v>
      </c>
      <c r="X29" t="s">
        <v>77</v>
      </c>
      <c r="Y29" t="s">
        <v>77</v>
      </c>
      <c r="Z29" t="s">
        <v>77</v>
      </c>
      <c r="AA29" t="s">
        <v>77</v>
      </c>
      <c r="AB29" t="s">
        <v>87</v>
      </c>
      <c r="AC29" t="s">
        <v>86</v>
      </c>
      <c r="AD29" t="s">
        <v>86</v>
      </c>
      <c r="AE29" t="s">
        <v>86</v>
      </c>
      <c r="AF29" t="s">
        <v>86</v>
      </c>
      <c r="AG29" t="s">
        <v>86</v>
      </c>
      <c r="AH29" t="s">
        <v>86</v>
      </c>
      <c r="AI29" t="s">
        <v>86</v>
      </c>
      <c r="AJ29" t="s">
        <v>86</v>
      </c>
      <c r="AK29" t="s">
        <v>86</v>
      </c>
      <c r="AL29" t="s">
        <v>86</v>
      </c>
      <c r="AM29" t="s">
        <v>86</v>
      </c>
      <c r="AN29" t="s">
        <v>86</v>
      </c>
      <c r="AO29" t="s">
        <v>86</v>
      </c>
      <c r="AP29" t="s">
        <v>86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90</v>
      </c>
      <c r="AY29" t="s">
        <v>91</v>
      </c>
      <c r="AZ29" t="s">
        <v>91</v>
      </c>
      <c r="BA29" t="s">
        <v>91</v>
      </c>
      <c r="BB29" t="s">
        <v>91</v>
      </c>
      <c r="BC29" t="s">
        <v>91</v>
      </c>
      <c r="BD29" t="s">
        <v>91</v>
      </c>
      <c r="BE29" t="s">
        <v>91</v>
      </c>
      <c r="BF29" t="s">
        <v>91</v>
      </c>
      <c r="BG29" t="s">
        <v>91</v>
      </c>
      <c r="BH29" t="s">
        <v>91</v>
      </c>
      <c r="BI29" t="s">
        <v>91</v>
      </c>
      <c r="BJ29" t="s">
        <v>91</v>
      </c>
      <c r="BK29" t="s">
        <v>91</v>
      </c>
      <c r="BL29" t="s">
        <v>91</v>
      </c>
      <c r="BM29" t="s">
        <v>91</v>
      </c>
      <c r="BN29" t="s">
        <v>91</v>
      </c>
      <c r="BO29" t="s">
        <v>91</v>
      </c>
      <c r="BP29" t="s">
        <v>91</v>
      </c>
      <c r="BQ29" t="s">
        <v>91</v>
      </c>
      <c r="BR29" t="s">
        <v>91</v>
      </c>
      <c r="BS29" t="s">
        <v>91</v>
      </c>
      <c r="BT29" t="s">
        <v>91</v>
      </c>
      <c r="BU29" t="s">
        <v>91</v>
      </c>
      <c r="BV29" t="s">
        <v>91</v>
      </c>
      <c r="BW29" t="s">
        <v>91</v>
      </c>
      <c r="BX29" t="s">
        <v>91</v>
      </c>
      <c r="BY29" t="s">
        <v>91</v>
      </c>
    </row>
    <row r="30" spans="1:89" x14ac:dyDescent="0.25">
      <c r="A30" t="s">
        <v>74</v>
      </c>
      <c r="B30">
        <v>27</v>
      </c>
      <c r="C30" t="s">
        <v>77</v>
      </c>
      <c r="D30" t="s">
        <v>77</v>
      </c>
      <c r="E30" t="s">
        <v>77</v>
      </c>
      <c r="F30" t="s">
        <v>77</v>
      </c>
      <c r="G30" t="s">
        <v>77</v>
      </c>
      <c r="H30" t="s">
        <v>77</v>
      </c>
      <c r="I30" t="s">
        <v>77</v>
      </c>
      <c r="J30" t="s">
        <v>77</v>
      </c>
      <c r="K30" t="s">
        <v>77</v>
      </c>
      <c r="L30" t="s">
        <v>77</v>
      </c>
      <c r="M30" t="s">
        <v>77</v>
      </c>
      <c r="N30" t="s">
        <v>77</v>
      </c>
      <c r="O30" t="s">
        <v>77</v>
      </c>
      <c r="P30" t="s">
        <v>77</v>
      </c>
      <c r="Q30" t="s">
        <v>77</v>
      </c>
      <c r="R30" t="s">
        <v>77</v>
      </c>
      <c r="S30" t="s">
        <v>77</v>
      </c>
      <c r="T30" t="s">
        <v>77</v>
      </c>
      <c r="U30" t="s">
        <v>77</v>
      </c>
      <c r="V30" t="s">
        <v>77</v>
      </c>
      <c r="W30" t="s">
        <v>77</v>
      </c>
      <c r="X30" t="s">
        <v>77</v>
      </c>
      <c r="Y30" t="s">
        <v>77</v>
      </c>
      <c r="Z30" t="s">
        <v>77</v>
      </c>
      <c r="AA30" t="s">
        <v>87</v>
      </c>
      <c r="AB30" t="s">
        <v>86</v>
      </c>
      <c r="AC30" t="s">
        <v>86</v>
      </c>
      <c r="AD30" t="s">
        <v>86</v>
      </c>
      <c r="AE30" t="s">
        <v>86</v>
      </c>
      <c r="AF30" t="s">
        <v>86</v>
      </c>
      <c r="AG30" t="s">
        <v>86</v>
      </c>
      <c r="AH30" t="s">
        <v>86</v>
      </c>
      <c r="AI30" t="s">
        <v>86</v>
      </c>
      <c r="AJ30" t="s">
        <v>86</v>
      </c>
      <c r="AK30" t="s">
        <v>86</v>
      </c>
      <c r="AL30" t="s">
        <v>86</v>
      </c>
      <c r="AM30" t="s">
        <v>86</v>
      </c>
      <c r="AN30" t="s">
        <v>86</v>
      </c>
      <c r="AO30" t="s">
        <v>86</v>
      </c>
      <c r="AP30" t="s">
        <v>86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90</v>
      </c>
      <c r="AX30" t="s">
        <v>91</v>
      </c>
      <c r="AY30" t="s">
        <v>91</v>
      </c>
      <c r="AZ30" t="s">
        <v>91</v>
      </c>
      <c r="BA30" t="s">
        <v>91</v>
      </c>
      <c r="BB30" t="s">
        <v>91</v>
      </c>
      <c r="BC30" t="s">
        <v>91</v>
      </c>
      <c r="BD30" t="s">
        <v>91</v>
      </c>
      <c r="BE30" t="s">
        <v>91</v>
      </c>
      <c r="BF30" t="s">
        <v>91</v>
      </c>
      <c r="BG30" t="s">
        <v>91</v>
      </c>
      <c r="BH30" t="s">
        <v>91</v>
      </c>
      <c r="BI30" t="s">
        <v>91</v>
      </c>
      <c r="BJ30" t="s">
        <v>91</v>
      </c>
      <c r="BK30" t="s">
        <v>91</v>
      </c>
      <c r="BL30" t="s">
        <v>91</v>
      </c>
      <c r="BM30" t="s">
        <v>91</v>
      </c>
      <c r="BN30" t="s">
        <v>91</v>
      </c>
      <c r="BO30" t="s">
        <v>91</v>
      </c>
      <c r="BP30" t="s">
        <v>91</v>
      </c>
      <c r="BQ30" t="s">
        <v>91</v>
      </c>
      <c r="BR30" t="s">
        <v>91</v>
      </c>
      <c r="BS30" t="s">
        <v>91</v>
      </c>
      <c r="BT30" t="s">
        <v>91</v>
      </c>
      <c r="BU30" t="s">
        <v>91</v>
      </c>
      <c r="BV30" t="s">
        <v>91</v>
      </c>
      <c r="BW30" t="s">
        <v>91</v>
      </c>
      <c r="BX30" t="s">
        <v>91</v>
      </c>
    </row>
    <row r="31" spans="1:89" x14ac:dyDescent="0.25">
      <c r="A31" t="s">
        <v>74</v>
      </c>
      <c r="B31">
        <v>28</v>
      </c>
      <c r="C31" t="s">
        <v>92</v>
      </c>
      <c r="D31" t="s">
        <v>93</v>
      </c>
      <c r="E31" t="s">
        <v>93</v>
      </c>
      <c r="F31" t="s">
        <v>93</v>
      </c>
      <c r="G31" t="s">
        <v>93</v>
      </c>
      <c r="H31" t="s">
        <v>93</v>
      </c>
      <c r="I31" t="s">
        <v>93</v>
      </c>
      <c r="J31" t="s">
        <v>93</v>
      </c>
      <c r="K31" t="s">
        <v>93</v>
      </c>
      <c r="L31" t="s">
        <v>93</v>
      </c>
      <c r="M31" t="s">
        <v>93</v>
      </c>
      <c r="N31" t="s">
        <v>93</v>
      </c>
      <c r="O31" t="s">
        <v>93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93</v>
      </c>
      <c r="W31" t="s">
        <v>94</v>
      </c>
      <c r="X31" t="s">
        <v>95</v>
      </c>
      <c r="Y31" t="s">
        <v>93</v>
      </c>
      <c r="Z31" t="s">
        <v>96</v>
      </c>
      <c r="AA31" t="s">
        <v>97</v>
      </c>
      <c r="AB31" t="s">
        <v>97</v>
      </c>
      <c r="AC31" t="s">
        <v>97</v>
      </c>
      <c r="AD31" t="s">
        <v>97</v>
      </c>
      <c r="AE31" t="s">
        <v>97</v>
      </c>
      <c r="AF31" t="s">
        <v>97</v>
      </c>
      <c r="AG31" t="s">
        <v>97</v>
      </c>
      <c r="AH31" t="s">
        <v>97</v>
      </c>
      <c r="AI31" t="s">
        <v>97</v>
      </c>
      <c r="AJ31" t="s">
        <v>97</v>
      </c>
      <c r="AK31" t="s">
        <v>97</v>
      </c>
      <c r="AL31" t="s">
        <v>97</v>
      </c>
      <c r="AM31" t="s">
        <v>97</v>
      </c>
      <c r="AN31" t="s">
        <v>97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98</v>
      </c>
      <c r="AW31" t="s">
        <v>91</v>
      </c>
      <c r="AX31" t="s">
        <v>91</v>
      </c>
      <c r="AY31" t="s">
        <v>91</v>
      </c>
      <c r="AZ31" t="s">
        <v>91</v>
      </c>
      <c r="BA31" t="s">
        <v>91</v>
      </c>
      <c r="BB31" t="s">
        <v>91</v>
      </c>
      <c r="BC31" t="s">
        <v>91</v>
      </c>
      <c r="BD31" t="s">
        <v>91</v>
      </c>
      <c r="BE31" t="s">
        <v>91</v>
      </c>
      <c r="BF31" t="s">
        <v>91</v>
      </c>
      <c r="BG31" t="s">
        <v>91</v>
      </c>
      <c r="BH31" t="s">
        <v>91</v>
      </c>
      <c r="BI31" t="s">
        <v>91</v>
      </c>
      <c r="BJ31" t="s">
        <v>91</v>
      </c>
      <c r="BK31" t="s">
        <v>91</v>
      </c>
      <c r="BL31" t="s">
        <v>91</v>
      </c>
      <c r="BM31" t="s">
        <v>91</v>
      </c>
      <c r="BN31" t="s">
        <v>91</v>
      </c>
      <c r="BO31" t="s">
        <v>91</v>
      </c>
      <c r="BP31" t="s">
        <v>91</v>
      </c>
      <c r="BQ31" t="s">
        <v>91</v>
      </c>
      <c r="BR31" t="s">
        <v>91</v>
      </c>
      <c r="BS31" t="s">
        <v>91</v>
      </c>
      <c r="BT31" t="s">
        <v>91</v>
      </c>
      <c r="BU31" t="s">
        <v>91</v>
      </c>
      <c r="BV31" t="s">
        <v>91</v>
      </c>
      <c r="BW31" t="s">
        <v>91</v>
      </c>
    </row>
    <row r="32" spans="1:89" x14ac:dyDescent="0.25">
      <c r="A32" t="s">
        <v>74</v>
      </c>
      <c r="B32">
        <v>29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 t="s">
        <v>93</v>
      </c>
      <c r="I32" t="s">
        <v>93</v>
      </c>
      <c r="J32" t="s">
        <v>93</v>
      </c>
      <c r="K32" t="s">
        <v>93</v>
      </c>
      <c r="L32" t="s">
        <v>93</v>
      </c>
      <c r="M32" t="s">
        <v>93</v>
      </c>
      <c r="N32" t="s">
        <v>93</v>
      </c>
      <c r="O32" t="s">
        <v>93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99</v>
      </c>
      <c r="X32" t="s">
        <v>100</v>
      </c>
      <c r="Y32" t="s">
        <v>100</v>
      </c>
      <c r="Z32" t="s">
        <v>100</v>
      </c>
      <c r="AA32" t="s">
        <v>100</v>
      </c>
      <c r="AB32" t="s">
        <v>100</v>
      </c>
      <c r="AC32" t="s">
        <v>100</v>
      </c>
      <c r="AD32" t="s">
        <v>100</v>
      </c>
      <c r="AE32" t="s">
        <v>100</v>
      </c>
      <c r="AF32" t="s">
        <v>100</v>
      </c>
      <c r="AG32" t="s">
        <v>100</v>
      </c>
      <c r="AH32" t="s">
        <v>100</v>
      </c>
      <c r="AI32" t="s">
        <v>100</v>
      </c>
      <c r="AJ32" t="s">
        <v>100</v>
      </c>
      <c r="AK32" t="s">
        <v>100</v>
      </c>
      <c r="AL32" t="s">
        <v>100</v>
      </c>
      <c r="AM32" t="s">
        <v>100</v>
      </c>
      <c r="AN32" t="s">
        <v>100</v>
      </c>
      <c r="AO32" t="s">
        <v>100</v>
      </c>
      <c r="AP32" t="s">
        <v>100</v>
      </c>
      <c r="AQ32" t="s">
        <v>100</v>
      </c>
      <c r="AR32" t="s">
        <v>100</v>
      </c>
      <c r="AS32" t="s">
        <v>100</v>
      </c>
      <c r="AT32" t="s">
        <v>100</v>
      </c>
      <c r="AU32" t="s">
        <v>100</v>
      </c>
      <c r="AV32" t="s">
        <v>101</v>
      </c>
      <c r="AW32" t="s">
        <v>91</v>
      </c>
      <c r="AX32" t="s">
        <v>91</v>
      </c>
      <c r="AY32" t="s">
        <v>91</v>
      </c>
      <c r="AZ32" t="s">
        <v>91</v>
      </c>
      <c r="BA32" t="s">
        <v>91</v>
      </c>
      <c r="BB32" t="s">
        <v>91</v>
      </c>
      <c r="BC32" t="s">
        <v>91</v>
      </c>
      <c r="BD32" t="s">
        <v>91</v>
      </c>
      <c r="BE32" t="s">
        <v>91</v>
      </c>
      <c r="BF32" t="s">
        <v>91</v>
      </c>
      <c r="BG32" t="s">
        <v>91</v>
      </c>
      <c r="BH32" t="s">
        <v>91</v>
      </c>
      <c r="BI32" t="s">
        <v>91</v>
      </c>
      <c r="BJ32" t="s">
        <v>91</v>
      </c>
      <c r="BK32" t="s">
        <v>91</v>
      </c>
      <c r="BL32" t="s">
        <v>91</v>
      </c>
      <c r="BM32" t="s">
        <v>91</v>
      </c>
      <c r="BN32" t="s">
        <v>91</v>
      </c>
      <c r="BO32" t="s">
        <v>91</v>
      </c>
      <c r="BP32" t="s">
        <v>91</v>
      </c>
      <c r="BQ32" t="s">
        <v>91</v>
      </c>
      <c r="BR32" t="s">
        <v>91</v>
      </c>
      <c r="BS32" t="s">
        <v>91</v>
      </c>
      <c r="BT32" t="s">
        <v>91</v>
      </c>
      <c r="BU32" t="s">
        <v>91</v>
      </c>
      <c r="BV32" t="s">
        <v>91</v>
      </c>
    </row>
    <row r="33" spans="1:73" x14ac:dyDescent="0.25">
      <c r="A33" t="s">
        <v>74</v>
      </c>
      <c r="B33">
        <v>30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 t="s">
        <v>93</v>
      </c>
      <c r="I33" t="s">
        <v>93</v>
      </c>
      <c r="J33" t="s">
        <v>93</v>
      </c>
      <c r="K33" t="s">
        <v>93</v>
      </c>
      <c r="L33" t="s">
        <v>93</v>
      </c>
      <c r="M33" t="s">
        <v>93</v>
      </c>
      <c r="N33" t="s">
        <v>93</v>
      </c>
      <c r="O33" t="s">
        <v>93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99</v>
      </c>
      <c r="X33" t="s">
        <v>100</v>
      </c>
      <c r="Y33" t="s">
        <v>100</v>
      </c>
      <c r="Z33" t="s">
        <v>100</v>
      </c>
      <c r="AA33" t="s">
        <v>100</v>
      </c>
      <c r="AB33" t="s">
        <v>100</v>
      </c>
      <c r="AC33" t="s">
        <v>100</v>
      </c>
      <c r="AD33" t="s">
        <v>100</v>
      </c>
      <c r="AE33" t="s">
        <v>100</v>
      </c>
      <c r="AF33" t="s">
        <v>100</v>
      </c>
      <c r="AG33" t="s">
        <v>100</v>
      </c>
      <c r="AH33" t="s">
        <v>100</v>
      </c>
      <c r="AI33" t="s">
        <v>100</v>
      </c>
      <c r="AJ33" t="s">
        <v>100</v>
      </c>
      <c r="AK33" t="s">
        <v>100</v>
      </c>
      <c r="AL33" t="s">
        <v>100</v>
      </c>
      <c r="AM33" t="s">
        <v>100</v>
      </c>
      <c r="AN33" t="s">
        <v>100</v>
      </c>
      <c r="AO33" t="s">
        <v>100</v>
      </c>
      <c r="AP33" t="s">
        <v>100</v>
      </c>
      <c r="AQ33" t="s">
        <v>100</v>
      </c>
      <c r="AR33" t="s">
        <v>100</v>
      </c>
      <c r="AS33" t="s">
        <v>100</v>
      </c>
      <c r="AT33" t="s">
        <v>100</v>
      </c>
      <c r="AU33" t="s">
        <v>100</v>
      </c>
      <c r="AV33" t="s">
        <v>101</v>
      </c>
      <c r="AW33" t="s">
        <v>91</v>
      </c>
      <c r="AX33" t="s">
        <v>91</v>
      </c>
      <c r="AY33" t="s">
        <v>91</v>
      </c>
      <c r="AZ33" t="s">
        <v>91</v>
      </c>
      <c r="BA33" t="s">
        <v>91</v>
      </c>
      <c r="BB33" t="s">
        <v>91</v>
      </c>
      <c r="BC33" t="s">
        <v>91</v>
      </c>
      <c r="BD33" t="s">
        <v>91</v>
      </c>
      <c r="BE33" t="s">
        <v>91</v>
      </c>
      <c r="BF33" t="s">
        <v>91</v>
      </c>
      <c r="BG33" t="s">
        <v>91</v>
      </c>
      <c r="BH33" t="s">
        <v>91</v>
      </c>
      <c r="BI33" t="s">
        <v>91</v>
      </c>
      <c r="BJ33" t="s">
        <v>91</v>
      </c>
      <c r="BK33" t="s">
        <v>91</v>
      </c>
      <c r="BL33" t="s">
        <v>91</v>
      </c>
      <c r="BM33" t="s">
        <v>91</v>
      </c>
      <c r="BN33" t="s">
        <v>91</v>
      </c>
      <c r="BO33" t="s">
        <v>91</v>
      </c>
      <c r="BP33" t="s">
        <v>91</v>
      </c>
      <c r="BQ33" t="s">
        <v>91</v>
      </c>
      <c r="BR33" t="s">
        <v>91</v>
      </c>
      <c r="BS33" t="s">
        <v>91</v>
      </c>
      <c r="BT33" t="s">
        <v>91</v>
      </c>
      <c r="BU33" t="s">
        <v>91</v>
      </c>
    </row>
    <row r="34" spans="1:73" x14ac:dyDescent="0.25">
      <c r="A34" t="s">
        <v>74</v>
      </c>
      <c r="B34">
        <v>31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93</v>
      </c>
      <c r="I34" t="s">
        <v>93</v>
      </c>
      <c r="J34" t="s">
        <v>93</v>
      </c>
      <c r="K34" t="s">
        <v>93</v>
      </c>
      <c r="L34" t="s">
        <v>93</v>
      </c>
      <c r="M34" t="s">
        <v>93</v>
      </c>
      <c r="N34" t="s">
        <v>93</v>
      </c>
      <c r="O34" t="s">
        <v>93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99</v>
      </c>
      <c r="X34" t="s">
        <v>100</v>
      </c>
      <c r="Y34" t="s">
        <v>100</v>
      </c>
      <c r="Z34" t="s">
        <v>100</v>
      </c>
      <c r="AA34" t="s">
        <v>100</v>
      </c>
      <c r="AB34" t="s">
        <v>100</v>
      </c>
      <c r="AC34" t="s">
        <v>100</v>
      </c>
      <c r="AD34" t="s">
        <v>100</v>
      </c>
      <c r="AE34" t="s">
        <v>100</v>
      </c>
      <c r="AF34" t="s">
        <v>100</v>
      </c>
      <c r="AG34" t="s">
        <v>100</v>
      </c>
      <c r="AH34" t="s">
        <v>100</v>
      </c>
      <c r="AI34" t="s">
        <v>100</v>
      </c>
      <c r="AJ34" t="s">
        <v>100</v>
      </c>
      <c r="AK34" t="s">
        <v>100</v>
      </c>
      <c r="AL34" t="s">
        <v>100</v>
      </c>
      <c r="AM34" t="s">
        <v>100</v>
      </c>
      <c r="AN34" t="s">
        <v>100</v>
      </c>
      <c r="AO34" t="s">
        <v>100</v>
      </c>
      <c r="AP34" t="s">
        <v>100</v>
      </c>
      <c r="AQ34" t="s">
        <v>100</v>
      </c>
      <c r="AR34" t="s">
        <v>100</v>
      </c>
      <c r="AS34" t="s">
        <v>100</v>
      </c>
      <c r="AT34" t="s">
        <v>100</v>
      </c>
      <c r="AU34" t="s">
        <v>100</v>
      </c>
      <c r="AV34" t="s">
        <v>101</v>
      </c>
      <c r="AW34" t="s">
        <v>91</v>
      </c>
      <c r="AX34" t="s">
        <v>91</v>
      </c>
      <c r="AY34" t="s">
        <v>91</v>
      </c>
      <c r="AZ34" t="s">
        <v>91</v>
      </c>
      <c r="BA34" t="s">
        <v>91</v>
      </c>
      <c r="BB34" t="s">
        <v>91</v>
      </c>
      <c r="BC34" t="s">
        <v>91</v>
      </c>
      <c r="BD34" t="s">
        <v>91</v>
      </c>
      <c r="BE34" t="s">
        <v>91</v>
      </c>
      <c r="BF34" t="s">
        <v>91</v>
      </c>
      <c r="BG34" t="s">
        <v>91</v>
      </c>
      <c r="BH34" t="s">
        <v>91</v>
      </c>
      <c r="BI34" t="s">
        <v>91</v>
      </c>
      <c r="BJ34" t="s">
        <v>91</v>
      </c>
      <c r="BK34" t="s">
        <v>91</v>
      </c>
      <c r="BL34" t="s">
        <v>91</v>
      </c>
      <c r="BM34" t="s">
        <v>91</v>
      </c>
      <c r="BN34" t="s">
        <v>91</v>
      </c>
      <c r="BO34" t="s">
        <v>91</v>
      </c>
      <c r="BP34" t="s">
        <v>91</v>
      </c>
      <c r="BQ34" t="s">
        <v>91</v>
      </c>
      <c r="BR34" t="s">
        <v>91</v>
      </c>
      <c r="BS34" t="s">
        <v>91</v>
      </c>
      <c r="BT34" t="s">
        <v>91</v>
      </c>
    </row>
    <row r="35" spans="1:73" x14ac:dyDescent="0.25">
      <c r="A35" t="s">
        <v>74</v>
      </c>
      <c r="B35">
        <v>32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93</v>
      </c>
      <c r="I35" t="s">
        <v>93</v>
      </c>
      <c r="J35" t="s">
        <v>93</v>
      </c>
      <c r="K35" t="s">
        <v>93</v>
      </c>
      <c r="L35" t="s">
        <v>93</v>
      </c>
      <c r="M35" t="s">
        <v>93</v>
      </c>
      <c r="N35" t="s">
        <v>93</v>
      </c>
      <c r="O35" t="s">
        <v>93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99</v>
      </c>
      <c r="X35" t="s">
        <v>100</v>
      </c>
      <c r="Y35" t="s">
        <v>100</v>
      </c>
      <c r="Z35" t="s">
        <v>100</v>
      </c>
      <c r="AA35" t="s">
        <v>100</v>
      </c>
      <c r="AB35" t="s">
        <v>100</v>
      </c>
      <c r="AC35" t="s">
        <v>100</v>
      </c>
      <c r="AD35" t="s">
        <v>100</v>
      </c>
      <c r="AE35" t="s">
        <v>100</v>
      </c>
      <c r="AF35" t="s">
        <v>100</v>
      </c>
      <c r="AG35" t="s">
        <v>100</v>
      </c>
      <c r="AH35" t="s">
        <v>100</v>
      </c>
      <c r="AI35" t="s">
        <v>100</v>
      </c>
      <c r="AJ35" t="s">
        <v>100</v>
      </c>
      <c r="AK35" t="s">
        <v>100</v>
      </c>
      <c r="AL35" t="s">
        <v>100</v>
      </c>
      <c r="AM35" t="s">
        <v>100</v>
      </c>
      <c r="AN35" t="s">
        <v>100</v>
      </c>
      <c r="AO35" t="s">
        <v>100</v>
      </c>
      <c r="AP35" t="s">
        <v>100</v>
      </c>
      <c r="AQ35" t="s">
        <v>100</v>
      </c>
      <c r="AR35" t="s">
        <v>100</v>
      </c>
      <c r="AS35" t="s">
        <v>100</v>
      </c>
      <c r="AT35" t="s">
        <v>100</v>
      </c>
      <c r="AU35" t="s">
        <v>100</v>
      </c>
      <c r="AV35" t="s">
        <v>101</v>
      </c>
      <c r="AW35" t="s">
        <v>91</v>
      </c>
      <c r="AX35" t="s">
        <v>91</v>
      </c>
      <c r="AY35" t="s">
        <v>91</v>
      </c>
      <c r="AZ35" t="s">
        <v>91</v>
      </c>
      <c r="BA35" t="s">
        <v>91</v>
      </c>
      <c r="BB35" t="s">
        <v>91</v>
      </c>
      <c r="BC35" t="s">
        <v>91</v>
      </c>
      <c r="BD35" t="s">
        <v>91</v>
      </c>
      <c r="BE35" t="s">
        <v>91</v>
      </c>
      <c r="BF35" t="s">
        <v>91</v>
      </c>
      <c r="BG35" t="s">
        <v>91</v>
      </c>
      <c r="BH35" t="s">
        <v>91</v>
      </c>
      <c r="BI35" t="s">
        <v>91</v>
      </c>
      <c r="BJ35" t="s">
        <v>91</v>
      </c>
      <c r="BK35" t="s">
        <v>91</v>
      </c>
      <c r="BL35" t="s">
        <v>91</v>
      </c>
      <c r="BM35" t="s">
        <v>91</v>
      </c>
      <c r="BN35" t="s">
        <v>91</v>
      </c>
      <c r="BO35" t="s">
        <v>91</v>
      </c>
      <c r="BP35" t="s">
        <v>91</v>
      </c>
      <c r="BQ35" t="s">
        <v>91</v>
      </c>
      <c r="BR35" t="s">
        <v>91</v>
      </c>
      <c r="BS35" t="s">
        <v>91</v>
      </c>
    </row>
    <row r="36" spans="1:73" x14ac:dyDescent="0.25">
      <c r="A36" t="s">
        <v>74</v>
      </c>
      <c r="B36">
        <v>33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93</v>
      </c>
      <c r="I36" t="s">
        <v>93</v>
      </c>
      <c r="J36" t="s">
        <v>93</v>
      </c>
      <c r="K36" t="s">
        <v>93</v>
      </c>
      <c r="L36" t="s">
        <v>93</v>
      </c>
      <c r="M36" t="s">
        <v>93</v>
      </c>
      <c r="N36" t="s">
        <v>93</v>
      </c>
      <c r="O36" t="s">
        <v>93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99</v>
      </c>
      <c r="X36" t="s">
        <v>100</v>
      </c>
      <c r="Y36" t="s">
        <v>100</v>
      </c>
      <c r="Z36" t="s">
        <v>100</v>
      </c>
      <c r="AA36" t="s">
        <v>100</v>
      </c>
      <c r="AB36" t="s">
        <v>100</v>
      </c>
      <c r="AC36" t="s">
        <v>100</v>
      </c>
      <c r="AD36" t="s">
        <v>100</v>
      </c>
      <c r="AE36" t="s">
        <v>100</v>
      </c>
      <c r="AF36" t="s">
        <v>100</v>
      </c>
      <c r="AG36" t="s">
        <v>100</v>
      </c>
      <c r="AH36" t="s">
        <v>100</v>
      </c>
      <c r="AI36" t="s">
        <v>100</v>
      </c>
      <c r="AJ36" t="s">
        <v>100</v>
      </c>
      <c r="AK36" t="s">
        <v>100</v>
      </c>
      <c r="AL36" t="s">
        <v>100</v>
      </c>
      <c r="AM36" t="s">
        <v>100</v>
      </c>
      <c r="AN36" t="s">
        <v>100</v>
      </c>
      <c r="AO36" t="s">
        <v>100</v>
      </c>
      <c r="AP36" t="s">
        <v>100</v>
      </c>
      <c r="AQ36" t="s">
        <v>100</v>
      </c>
      <c r="AR36" t="s">
        <v>100</v>
      </c>
      <c r="AS36" t="s">
        <v>100</v>
      </c>
      <c r="AT36" t="s">
        <v>100</v>
      </c>
      <c r="AU36" t="s">
        <v>100</v>
      </c>
      <c r="AV36" t="s">
        <v>101</v>
      </c>
      <c r="AW36" t="s">
        <v>91</v>
      </c>
      <c r="AX36" t="s">
        <v>91</v>
      </c>
      <c r="AY36" t="s">
        <v>91</v>
      </c>
      <c r="AZ36" t="s">
        <v>91</v>
      </c>
      <c r="BA36" t="s">
        <v>91</v>
      </c>
      <c r="BB36" t="s">
        <v>91</v>
      </c>
      <c r="BC36" t="s">
        <v>91</v>
      </c>
      <c r="BD36" t="s">
        <v>91</v>
      </c>
      <c r="BE36" t="s">
        <v>91</v>
      </c>
      <c r="BF36" t="s">
        <v>91</v>
      </c>
      <c r="BG36" t="s">
        <v>91</v>
      </c>
      <c r="BH36" t="s">
        <v>91</v>
      </c>
      <c r="BI36" t="s">
        <v>91</v>
      </c>
      <c r="BJ36" t="s">
        <v>91</v>
      </c>
      <c r="BK36" t="s">
        <v>91</v>
      </c>
      <c r="BL36" t="s">
        <v>91</v>
      </c>
      <c r="BM36" t="s">
        <v>91</v>
      </c>
      <c r="BN36" t="s">
        <v>91</v>
      </c>
      <c r="BO36" t="s">
        <v>91</v>
      </c>
      <c r="BP36" t="s">
        <v>91</v>
      </c>
      <c r="BQ36" t="s">
        <v>91</v>
      </c>
      <c r="BR36" t="s">
        <v>91</v>
      </c>
    </row>
    <row r="37" spans="1:73" x14ac:dyDescent="0.25">
      <c r="A37" t="s">
        <v>74</v>
      </c>
      <c r="B37">
        <v>34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93</v>
      </c>
      <c r="I37" t="s">
        <v>93</v>
      </c>
      <c r="J37" t="s">
        <v>93</v>
      </c>
      <c r="K37" t="s">
        <v>93</v>
      </c>
      <c r="L37" t="s">
        <v>93</v>
      </c>
      <c r="M37" t="s">
        <v>93</v>
      </c>
      <c r="N37" t="s">
        <v>93</v>
      </c>
      <c r="O37" t="s">
        <v>93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99</v>
      </c>
      <c r="X37" t="s">
        <v>100</v>
      </c>
      <c r="Y37" t="s">
        <v>100</v>
      </c>
      <c r="Z37" t="s">
        <v>100</v>
      </c>
      <c r="AA37" t="s">
        <v>100</v>
      </c>
      <c r="AB37" t="s">
        <v>100</v>
      </c>
      <c r="AC37" t="s">
        <v>100</v>
      </c>
      <c r="AD37" t="s">
        <v>100</v>
      </c>
      <c r="AE37" t="s">
        <v>100</v>
      </c>
      <c r="AF37" t="s">
        <v>100</v>
      </c>
      <c r="AG37" t="s">
        <v>100</v>
      </c>
      <c r="AH37" t="s">
        <v>100</v>
      </c>
      <c r="AI37" t="s">
        <v>100</v>
      </c>
      <c r="AJ37" t="s">
        <v>100</v>
      </c>
      <c r="AK37" t="s">
        <v>100</v>
      </c>
      <c r="AL37" t="s">
        <v>100</v>
      </c>
      <c r="AM37" t="s">
        <v>100</v>
      </c>
      <c r="AN37" t="s">
        <v>100</v>
      </c>
      <c r="AO37" t="s">
        <v>100</v>
      </c>
      <c r="AP37" t="s">
        <v>100</v>
      </c>
      <c r="AQ37" t="s">
        <v>100</v>
      </c>
      <c r="AR37" t="s">
        <v>100</v>
      </c>
      <c r="AS37" t="s">
        <v>100</v>
      </c>
      <c r="AT37" t="s">
        <v>100</v>
      </c>
      <c r="AU37" t="s">
        <v>100</v>
      </c>
      <c r="AV37" t="s">
        <v>101</v>
      </c>
      <c r="AW37" t="s">
        <v>91</v>
      </c>
      <c r="AX37" t="s">
        <v>91</v>
      </c>
      <c r="AY37" t="s">
        <v>91</v>
      </c>
      <c r="AZ37" t="s">
        <v>91</v>
      </c>
      <c r="BA37" t="s">
        <v>91</v>
      </c>
      <c r="BB37" t="s">
        <v>91</v>
      </c>
      <c r="BC37" t="s">
        <v>91</v>
      </c>
      <c r="BD37" t="s">
        <v>91</v>
      </c>
      <c r="BE37" t="s">
        <v>91</v>
      </c>
      <c r="BF37" t="s">
        <v>91</v>
      </c>
      <c r="BG37" t="s">
        <v>91</v>
      </c>
      <c r="BH37" t="s">
        <v>91</v>
      </c>
      <c r="BI37" t="s">
        <v>91</v>
      </c>
      <c r="BJ37" t="s">
        <v>91</v>
      </c>
      <c r="BK37" t="s">
        <v>91</v>
      </c>
      <c r="BL37" t="s">
        <v>91</v>
      </c>
      <c r="BM37" t="s">
        <v>91</v>
      </c>
      <c r="BN37" t="s">
        <v>91</v>
      </c>
      <c r="BO37" t="s">
        <v>91</v>
      </c>
      <c r="BP37" t="s">
        <v>91</v>
      </c>
      <c r="BQ37" t="s">
        <v>91</v>
      </c>
    </row>
    <row r="38" spans="1:73" x14ac:dyDescent="0.25">
      <c r="A38" t="s">
        <v>74</v>
      </c>
      <c r="B38">
        <v>35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93</v>
      </c>
      <c r="I38" t="s">
        <v>93</v>
      </c>
      <c r="J38" t="s">
        <v>93</v>
      </c>
      <c r="K38" t="s">
        <v>93</v>
      </c>
      <c r="L38" t="s">
        <v>93</v>
      </c>
      <c r="M38" t="s">
        <v>93</v>
      </c>
      <c r="N38" t="s">
        <v>93</v>
      </c>
      <c r="O38" t="s">
        <v>93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99</v>
      </c>
      <c r="X38" t="s">
        <v>100</v>
      </c>
      <c r="Y38" t="s">
        <v>100</v>
      </c>
      <c r="Z38" t="s">
        <v>100</v>
      </c>
      <c r="AA38" t="s">
        <v>100</v>
      </c>
      <c r="AB38" t="s">
        <v>100</v>
      </c>
      <c r="AC38" t="s">
        <v>100</v>
      </c>
      <c r="AD38" t="s">
        <v>100</v>
      </c>
      <c r="AE38" t="s">
        <v>100</v>
      </c>
      <c r="AF38" t="s">
        <v>100</v>
      </c>
      <c r="AG38" t="s">
        <v>100</v>
      </c>
      <c r="AH38" t="s">
        <v>100</v>
      </c>
      <c r="AI38" t="s">
        <v>100</v>
      </c>
      <c r="AJ38" t="s">
        <v>100</v>
      </c>
      <c r="AK38" t="s">
        <v>100</v>
      </c>
      <c r="AL38" t="s">
        <v>100</v>
      </c>
      <c r="AM38" t="s">
        <v>100</v>
      </c>
      <c r="AN38" t="s">
        <v>100</v>
      </c>
      <c r="AO38" t="s">
        <v>100</v>
      </c>
      <c r="AP38" t="s">
        <v>100</v>
      </c>
      <c r="AQ38" t="s">
        <v>100</v>
      </c>
      <c r="AR38" t="s">
        <v>100</v>
      </c>
      <c r="AS38" t="s">
        <v>100</v>
      </c>
      <c r="AT38" t="s">
        <v>100</v>
      </c>
      <c r="AU38" t="s">
        <v>100</v>
      </c>
      <c r="AV38" t="s">
        <v>101</v>
      </c>
      <c r="AW38" t="s">
        <v>91</v>
      </c>
      <c r="AX38" t="s">
        <v>91</v>
      </c>
      <c r="AY38" t="s">
        <v>91</v>
      </c>
      <c r="AZ38" t="s">
        <v>91</v>
      </c>
      <c r="BA38" t="s">
        <v>91</v>
      </c>
      <c r="BB38" t="s">
        <v>91</v>
      </c>
      <c r="BC38" t="s">
        <v>91</v>
      </c>
      <c r="BD38" t="s">
        <v>91</v>
      </c>
      <c r="BE38" t="s">
        <v>91</v>
      </c>
      <c r="BF38" t="s">
        <v>91</v>
      </c>
      <c r="BG38" t="s">
        <v>91</v>
      </c>
      <c r="BH38" t="s">
        <v>91</v>
      </c>
      <c r="BI38" t="s">
        <v>91</v>
      </c>
      <c r="BJ38" t="s">
        <v>91</v>
      </c>
      <c r="BK38" t="s">
        <v>91</v>
      </c>
      <c r="BL38" t="s">
        <v>91</v>
      </c>
      <c r="BM38" t="s">
        <v>91</v>
      </c>
      <c r="BN38" t="s">
        <v>91</v>
      </c>
      <c r="BO38" t="s">
        <v>91</v>
      </c>
      <c r="BP38" t="s">
        <v>91</v>
      </c>
    </row>
    <row r="39" spans="1:73" x14ac:dyDescent="0.25">
      <c r="A39" t="s">
        <v>74</v>
      </c>
      <c r="B39">
        <v>36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93</v>
      </c>
      <c r="I39" t="s">
        <v>93</v>
      </c>
      <c r="J39" t="s">
        <v>93</v>
      </c>
      <c r="K39" t="s">
        <v>93</v>
      </c>
      <c r="L39" t="s">
        <v>93</v>
      </c>
      <c r="M39" t="s">
        <v>93</v>
      </c>
      <c r="N39" t="s">
        <v>93</v>
      </c>
      <c r="O39" t="s">
        <v>93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99</v>
      </c>
      <c r="X39" t="s">
        <v>100</v>
      </c>
      <c r="Y39" t="s">
        <v>100</v>
      </c>
      <c r="Z39" t="s">
        <v>100</v>
      </c>
      <c r="AA39" t="s">
        <v>100</v>
      </c>
      <c r="AB39" t="s">
        <v>100</v>
      </c>
      <c r="AC39" t="s">
        <v>100</v>
      </c>
      <c r="AD39" t="s">
        <v>100</v>
      </c>
      <c r="AE39" t="s">
        <v>100</v>
      </c>
      <c r="AF39" t="s">
        <v>100</v>
      </c>
      <c r="AG39" t="s">
        <v>100</v>
      </c>
      <c r="AH39" t="s">
        <v>100</v>
      </c>
      <c r="AI39" t="s">
        <v>100</v>
      </c>
      <c r="AJ39" t="s">
        <v>100</v>
      </c>
      <c r="AK39" t="s">
        <v>100</v>
      </c>
      <c r="AL39" t="s">
        <v>100</v>
      </c>
      <c r="AM39" t="s">
        <v>100</v>
      </c>
      <c r="AN39" t="s">
        <v>100</v>
      </c>
      <c r="AO39" t="s">
        <v>100</v>
      </c>
      <c r="AP39" t="s">
        <v>100</v>
      </c>
      <c r="AQ39" t="s">
        <v>100</v>
      </c>
      <c r="AR39" t="s">
        <v>100</v>
      </c>
      <c r="AS39" t="s">
        <v>100</v>
      </c>
      <c r="AT39" t="s">
        <v>100</v>
      </c>
      <c r="AU39" t="s">
        <v>100</v>
      </c>
      <c r="AV39" t="s">
        <v>102</v>
      </c>
      <c r="AW39" t="s">
        <v>103</v>
      </c>
      <c r="AX39" t="s">
        <v>104</v>
      </c>
      <c r="AY39" t="s">
        <v>104</v>
      </c>
      <c r="AZ39" t="s">
        <v>104</v>
      </c>
      <c r="BA39" t="s">
        <v>104</v>
      </c>
      <c r="BB39" t="s">
        <v>104</v>
      </c>
      <c r="BC39" t="s">
        <v>104</v>
      </c>
      <c r="BD39" t="s">
        <v>104</v>
      </c>
      <c r="BE39" t="s">
        <v>104</v>
      </c>
      <c r="BF39" t="s">
        <v>104</v>
      </c>
      <c r="BG39" t="s">
        <v>104</v>
      </c>
      <c r="BH39" t="s">
        <v>104</v>
      </c>
      <c r="BI39" t="s">
        <v>104</v>
      </c>
      <c r="BJ39" t="s">
        <v>104</v>
      </c>
      <c r="BK39" t="s">
        <v>104</v>
      </c>
      <c r="BL39" t="s">
        <v>104</v>
      </c>
      <c r="BM39" t="s">
        <v>104</v>
      </c>
      <c r="BN39" t="s">
        <v>104</v>
      </c>
      <c r="BO39" t="s">
        <v>104</v>
      </c>
    </row>
    <row r="40" spans="1:73" x14ac:dyDescent="0.25">
      <c r="A40" t="s">
        <v>74</v>
      </c>
      <c r="B40">
        <v>37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 t="s">
        <v>93</v>
      </c>
      <c r="I40" t="s">
        <v>93</v>
      </c>
      <c r="J40" t="s">
        <v>93</v>
      </c>
      <c r="K40" t="s">
        <v>93</v>
      </c>
      <c r="L40" t="s">
        <v>93</v>
      </c>
      <c r="M40" t="s">
        <v>93</v>
      </c>
      <c r="N40" t="s">
        <v>93</v>
      </c>
      <c r="O40" t="s">
        <v>93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99</v>
      </c>
      <c r="X40" t="s">
        <v>100</v>
      </c>
      <c r="Y40" t="s">
        <v>100</v>
      </c>
      <c r="Z40" t="s">
        <v>100</v>
      </c>
      <c r="AA40" t="s">
        <v>100</v>
      </c>
      <c r="AB40" t="s">
        <v>100</v>
      </c>
      <c r="AC40" t="s">
        <v>100</v>
      </c>
      <c r="AD40" t="s">
        <v>100</v>
      </c>
      <c r="AE40" t="s">
        <v>100</v>
      </c>
      <c r="AF40" t="s">
        <v>100</v>
      </c>
      <c r="AG40" t="s">
        <v>100</v>
      </c>
      <c r="AH40" t="s">
        <v>100</v>
      </c>
      <c r="AI40" t="s">
        <v>100</v>
      </c>
      <c r="AJ40" t="s">
        <v>100</v>
      </c>
      <c r="AK40" t="s">
        <v>100</v>
      </c>
      <c r="AL40" t="s">
        <v>100</v>
      </c>
      <c r="AM40" t="s">
        <v>100</v>
      </c>
      <c r="AN40" t="s">
        <v>100</v>
      </c>
      <c r="AO40" t="s">
        <v>100</v>
      </c>
      <c r="AP40" t="s">
        <v>100</v>
      </c>
      <c r="AQ40" t="s">
        <v>100</v>
      </c>
      <c r="AR40" t="s">
        <v>100</v>
      </c>
      <c r="AS40" t="s">
        <v>100</v>
      </c>
      <c r="AT40" t="s">
        <v>100</v>
      </c>
      <c r="AU40" t="s">
        <v>100</v>
      </c>
      <c r="AV40" t="s">
        <v>105</v>
      </c>
      <c r="AW40" t="s">
        <v>104</v>
      </c>
      <c r="AX40" t="s">
        <v>104</v>
      </c>
      <c r="AY40" t="s">
        <v>104</v>
      </c>
      <c r="AZ40" t="s">
        <v>104</v>
      </c>
      <c r="BA40" t="s">
        <v>104</v>
      </c>
      <c r="BB40" t="s">
        <v>104</v>
      </c>
      <c r="BC40" t="s">
        <v>104</v>
      </c>
      <c r="BD40" t="s">
        <v>104</v>
      </c>
      <c r="BE40" t="s">
        <v>104</v>
      </c>
      <c r="BF40" t="s">
        <v>104</v>
      </c>
      <c r="BG40" t="s">
        <v>104</v>
      </c>
      <c r="BH40" t="s">
        <v>104</v>
      </c>
      <c r="BI40" t="s">
        <v>104</v>
      </c>
      <c r="BJ40" t="s">
        <v>104</v>
      </c>
      <c r="BK40" t="s">
        <v>104</v>
      </c>
      <c r="BL40" t="s">
        <v>104</v>
      </c>
      <c r="BM40" t="s">
        <v>104</v>
      </c>
      <c r="BN40" t="s">
        <v>104</v>
      </c>
    </row>
    <row r="41" spans="1:73" x14ac:dyDescent="0.25">
      <c r="A41" t="s">
        <v>74</v>
      </c>
      <c r="B41">
        <v>38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 t="s">
        <v>93</v>
      </c>
      <c r="I41" t="s">
        <v>93</v>
      </c>
      <c r="J41" t="s">
        <v>93</v>
      </c>
      <c r="K41" t="s">
        <v>93</v>
      </c>
      <c r="L41" t="s">
        <v>93</v>
      </c>
      <c r="M41" t="s">
        <v>93</v>
      </c>
      <c r="N41" t="s">
        <v>93</v>
      </c>
      <c r="O41" t="s">
        <v>93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99</v>
      </c>
      <c r="X41" t="s">
        <v>100</v>
      </c>
      <c r="Y41" t="s">
        <v>100</v>
      </c>
      <c r="Z41" t="s">
        <v>100</v>
      </c>
      <c r="AA41" t="s">
        <v>100</v>
      </c>
      <c r="AB41" t="s">
        <v>100</v>
      </c>
      <c r="AC41" t="s">
        <v>100</v>
      </c>
      <c r="AD41" t="s">
        <v>100</v>
      </c>
      <c r="AE41" t="s">
        <v>100</v>
      </c>
      <c r="AF41" t="s">
        <v>100</v>
      </c>
      <c r="AG41" t="s">
        <v>100</v>
      </c>
      <c r="AH41" t="s">
        <v>100</v>
      </c>
      <c r="AI41" t="s">
        <v>100</v>
      </c>
      <c r="AJ41" t="s">
        <v>100</v>
      </c>
      <c r="AK41" t="s">
        <v>100</v>
      </c>
      <c r="AL41" t="s">
        <v>100</v>
      </c>
      <c r="AM41" t="s">
        <v>100</v>
      </c>
      <c r="AN41" t="s">
        <v>100</v>
      </c>
      <c r="AO41" t="s">
        <v>100</v>
      </c>
      <c r="AP41" t="s">
        <v>100</v>
      </c>
      <c r="AQ41" t="s">
        <v>100</v>
      </c>
      <c r="AR41" t="s">
        <v>100</v>
      </c>
      <c r="AS41" t="s">
        <v>100</v>
      </c>
      <c r="AT41" t="s">
        <v>100</v>
      </c>
      <c r="AU41" t="s">
        <v>100</v>
      </c>
      <c r="AV41" t="s">
        <v>105</v>
      </c>
      <c r="AW41" t="s">
        <v>104</v>
      </c>
      <c r="AX41" t="s">
        <v>104</v>
      </c>
      <c r="AY41" t="s">
        <v>104</v>
      </c>
      <c r="AZ41" t="s">
        <v>104</v>
      </c>
      <c r="BA41" t="s">
        <v>104</v>
      </c>
      <c r="BB41" t="s">
        <v>104</v>
      </c>
      <c r="BC41" t="s">
        <v>104</v>
      </c>
      <c r="BD41" t="s">
        <v>104</v>
      </c>
      <c r="BE41" t="s">
        <v>104</v>
      </c>
      <c r="BF41" t="s">
        <v>104</v>
      </c>
      <c r="BG41" t="s">
        <v>104</v>
      </c>
      <c r="BH41" t="s">
        <v>104</v>
      </c>
      <c r="BI41" t="s">
        <v>104</v>
      </c>
      <c r="BJ41" t="s">
        <v>104</v>
      </c>
      <c r="BK41" t="s">
        <v>104</v>
      </c>
      <c r="BL41" t="s">
        <v>104</v>
      </c>
      <c r="BM41" t="s">
        <v>104</v>
      </c>
    </row>
    <row r="42" spans="1:73" x14ac:dyDescent="0.25">
      <c r="A42" t="s">
        <v>74</v>
      </c>
      <c r="B42">
        <v>39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93</v>
      </c>
      <c r="I42" t="s">
        <v>93</v>
      </c>
      <c r="J42" t="s">
        <v>93</v>
      </c>
      <c r="K42" t="s">
        <v>93</v>
      </c>
      <c r="L42" t="s">
        <v>93</v>
      </c>
      <c r="M42" t="s">
        <v>93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t="s">
        <v>99</v>
      </c>
      <c r="X42" t="s">
        <v>100</v>
      </c>
      <c r="Y42" t="s">
        <v>100</v>
      </c>
      <c r="Z42" t="s">
        <v>100</v>
      </c>
      <c r="AA42" t="s">
        <v>100</v>
      </c>
      <c r="AB42" t="s">
        <v>100</v>
      </c>
      <c r="AC42" t="s">
        <v>100</v>
      </c>
      <c r="AD42" t="s">
        <v>100</v>
      </c>
      <c r="AE42" t="s">
        <v>100</v>
      </c>
      <c r="AF42" t="s">
        <v>100</v>
      </c>
      <c r="AG42" t="s">
        <v>100</v>
      </c>
      <c r="AH42" t="s">
        <v>100</v>
      </c>
      <c r="AI42" t="s">
        <v>100</v>
      </c>
      <c r="AJ42" t="s">
        <v>100</v>
      </c>
      <c r="AK42" t="s">
        <v>100</v>
      </c>
      <c r="AL42" t="s">
        <v>100</v>
      </c>
      <c r="AM42" t="s">
        <v>100</v>
      </c>
      <c r="AN42" t="s">
        <v>100</v>
      </c>
      <c r="AO42" t="s">
        <v>100</v>
      </c>
      <c r="AP42" t="s">
        <v>100</v>
      </c>
      <c r="AQ42" t="s">
        <v>100</v>
      </c>
      <c r="AR42" t="s">
        <v>100</v>
      </c>
      <c r="AS42" t="s">
        <v>100</v>
      </c>
      <c r="AT42" t="s">
        <v>100</v>
      </c>
      <c r="AU42" t="s">
        <v>100</v>
      </c>
      <c r="AV42" t="s">
        <v>105</v>
      </c>
      <c r="AW42" t="s">
        <v>104</v>
      </c>
      <c r="AX42" t="s">
        <v>104</v>
      </c>
      <c r="AY42" t="s">
        <v>104</v>
      </c>
      <c r="AZ42" t="s">
        <v>104</v>
      </c>
      <c r="BA42" t="s">
        <v>104</v>
      </c>
      <c r="BB42" t="s">
        <v>104</v>
      </c>
      <c r="BC42" t="s">
        <v>104</v>
      </c>
      <c r="BD42" t="s">
        <v>104</v>
      </c>
      <c r="BE42" t="s">
        <v>104</v>
      </c>
      <c r="BF42" t="s">
        <v>104</v>
      </c>
      <c r="BG42" t="s">
        <v>104</v>
      </c>
      <c r="BH42" t="s">
        <v>104</v>
      </c>
      <c r="BI42" t="s">
        <v>104</v>
      </c>
      <c r="BJ42" t="s">
        <v>104</v>
      </c>
      <c r="BK42" t="s">
        <v>104</v>
      </c>
      <c r="BL42" t="s">
        <v>104</v>
      </c>
    </row>
    <row r="43" spans="1:73" x14ac:dyDescent="0.25">
      <c r="A43" t="s">
        <v>74</v>
      </c>
      <c r="B43">
        <v>40</v>
      </c>
      <c r="C43" t="s">
        <v>106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 t="s">
        <v>107</v>
      </c>
      <c r="J43" t="s">
        <v>107</v>
      </c>
      <c r="K43" t="s">
        <v>107</v>
      </c>
      <c r="L43" t="s">
        <v>107</v>
      </c>
      <c r="M43" t="s">
        <v>107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108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  <c r="AL43" t="s">
        <v>109</v>
      </c>
      <c r="AM43" t="s">
        <v>109</v>
      </c>
      <c r="AN43" t="s">
        <v>109</v>
      </c>
      <c r="AO43" t="s">
        <v>109</v>
      </c>
      <c r="AP43" t="s">
        <v>109</v>
      </c>
      <c r="AQ43" t="s">
        <v>109</v>
      </c>
      <c r="AR43" t="s">
        <v>109</v>
      </c>
      <c r="AS43" t="s">
        <v>109</v>
      </c>
      <c r="AT43" t="s">
        <v>109</v>
      </c>
      <c r="AU43" t="s">
        <v>109</v>
      </c>
      <c r="AV43" t="s">
        <v>110</v>
      </c>
      <c r="AW43" t="s">
        <v>104</v>
      </c>
      <c r="AX43" t="s">
        <v>104</v>
      </c>
      <c r="AY43" t="s">
        <v>104</v>
      </c>
      <c r="AZ43" t="s">
        <v>104</v>
      </c>
      <c r="BA43" t="s">
        <v>104</v>
      </c>
      <c r="BB43" t="s">
        <v>104</v>
      </c>
      <c r="BC43" t="s">
        <v>104</v>
      </c>
      <c r="BD43" t="s">
        <v>104</v>
      </c>
      <c r="BE43" t="s">
        <v>104</v>
      </c>
      <c r="BF43" t="s">
        <v>104</v>
      </c>
      <c r="BG43" t="s">
        <v>104</v>
      </c>
      <c r="BH43" t="s">
        <v>104</v>
      </c>
      <c r="BI43" t="s">
        <v>104</v>
      </c>
      <c r="BJ43" t="s">
        <v>104</v>
      </c>
      <c r="BK43" t="s">
        <v>104</v>
      </c>
    </row>
    <row r="44" spans="1:73" x14ac:dyDescent="0.25">
      <c r="A44" t="s">
        <v>74</v>
      </c>
      <c r="B44">
        <v>41</v>
      </c>
      <c r="C44" t="s">
        <v>111</v>
      </c>
      <c r="D44" t="s">
        <v>111</v>
      </c>
      <c r="E44" t="s">
        <v>111</v>
      </c>
      <c r="F44" t="s">
        <v>111</v>
      </c>
      <c r="G44" t="s">
        <v>111</v>
      </c>
      <c r="H44" t="s">
        <v>111</v>
      </c>
      <c r="I44" t="s">
        <v>111</v>
      </c>
      <c r="J44" t="s">
        <v>111</v>
      </c>
      <c r="K44" t="s">
        <v>111</v>
      </c>
      <c r="L44" t="s">
        <v>111</v>
      </c>
      <c r="M44" t="s">
        <v>111</v>
      </c>
      <c r="N44" t="s">
        <v>111</v>
      </c>
      <c r="O44" t="s">
        <v>111</v>
      </c>
      <c r="P44" t="s">
        <v>111</v>
      </c>
      <c r="Q44" t="s">
        <v>111</v>
      </c>
      <c r="R44" t="s">
        <v>111</v>
      </c>
      <c r="S44" t="s">
        <v>111</v>
      </c>
      <c r="T44" t="s">
        <v>111</v>
      </c>
      <c r="U44" t="s">
        <v>111</v>
      </c>
      <c r="V44" t="s">
        <v>111</v>
      </c>
      <c r="W44" t="s">
        <v>112</v>
      </c>
      <c r="X44" t="s">
        <v>50</v>
      </c>
      <c r="Y44" t="s">
        <v>50</v>
      </c>
      <c r="Z44" t="s">
        <v>50</v>
      </c>
      <c r="AA44" t="s">
        <v>50</v>
      </c>
      <c r="AB44" t="s">
        <v>50</v>
      </c>
      <c r="AC44" t="s">
        <v>50</v>
      </c>
      <c r="AD44" t="s">
        <v>50</v>
      </c>
      <c r="AE44" t="s">
        <v>50</v>
      </c>
      <c r="AF44" t="s">
        <v>50</v>
      </c>
      <c r="AG44" t="s">
        <v>50</v>
      </c>
      <c r="AH44" t="s">
        <v>50</v>
      </c>
      <c r="AI44" t="s">
        <v>50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50</v>
      </c>
      <c r="AP44" t="s">
        <v>50</v>
      </c>
      <c r="AQ44" t="s">
        <v>50</v>
      </c>
      <c r="AR44" t="s">
        <v>50</v>
      </c>
      <c r="AS44" t="s">
        <v>50</v>
      </c>
      <c r="AT44" t="s">
        <v>50</v>
      </c>
      <c r="AU44" t="s">
        <v>50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 t="s">
        <v>104</v>
      </c>
      <c r="BB44" t="s">
        <v>104</v>
      </c>
      <c r="BC44" t="s">
        <v>104</v>
      </c>
      <c r="BD44" t="s">
        <v>104</v>
      </c>
      <c r="BE44" t="s">
        <v>104</v>
      </c>
      <c r="BF44" t="s">
        <v>104</v>
      </c>
      <c r="BG44" t="s">
        <v>104</v>
      </c>
      <c r="BH44" t="s">
        <v>104</v>
      </c>
      <c r="BI44" t="s">
        <v>104</v>
      </c>
      <c r="BJ44" t="s">
        <v>104</v>
      </c>
    </row>
    <row r="45" spans="1:73" x14ac:dyDescent="0.25">
      <c r="A45" t="s">
        <v>74</v>
      </c>
      <c r="B45">
        <v>42</v>
      </c>
      <c r="C45" t="s">
        <v>111</v>
      </c>
      <c r="D45" t="s">
        <v>111</v>
      </c>
      <c r="E45" t="s">
        <v>111</v>
      </c>
      <c r="F45" t="s">
        <v>111</v>
      </c>
      <c r="G45" t="s">
        <v>111</v>
      </c>
      <c r="H45" t="s">
        <v>111</v>
      </c>
      <c r="I45" t="s">
        <v>111</v>
      </c>
      <c r="J45" t="s">
        <v>111</v>
      </c>
      <c r="K45" t="s">
        <v>111</v>
      </c>
      <c r="L45" t="s">
        <v>111</v>
      </c>
      <c r="M45" t="s">
        <v>111</v>
      </c>
      <c r="N45" t="s">
        <v>111</v>
      </c>
      <c r="O45" t="s">
        <v>111</v>
      </c>
      <c r="P45" t="s">
        <v>111</v>
      </c>
      <c r="Q45" t="s">
        <v>111</v>
      </c>
      <c r="R45" t="s">
        <v>111</v>
      </c>
      <c r="S45" t="s">
        <v>111</v>
      </c>
      <c r="T45" t="s">
        <v>111</v>
      </c>
      <c r="U45" t="s">
        <v>111</v>
      </c>
      <c r="V45" t="s">
        <v>112</v>
      </c>
      <c r="W45" t="s">
        <v>50</v>
      </c>
      <c r="X45" t="s">
        <v>50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50</v>
      </c>
      <c r="AE45" t="s">
        <v>50</v>
      </c>
      <c r="AF45" t="s">
        <v>50</v>
      </c>
      <c r="AG45" t="s">
        <v>50</v>
      </c>
      <c r="AH45" t="s">
        <v>50</v>
      </c>
      <c r="AI45" t="s">
        <v>50</v>
      </c>
      <c r="AJ45" t="s">
        <v>50</v>
      </c>
      <c r="AK45" t="s">
        <v>50</v>
      </c>
      <c r="AL45" t="s">
        <v>50</v>
      </c>
      <c r="AM45" t="s">
        <v>50</v>
      </c>
      <c r="AN45" t="s">
        <v>50</v>
      </c>
      <c r="AO45" t="s">
        <v>50</v>
      </c>
      <c r="AP45" t="s">
        <v>50</v>
      </c>
      <c r="AQ45" t="s">
        <v>50</v>
      </c>
      <c r="AR45" t="s">
        <v>50</v>
      </c>
      <c r="AS45" t="s">
        <v>50</v>
      </c>
      <c r="AT45" t="s">
        <v>50</v>
      </c>
      <c r="AU45" t="s">
        <v>50</v>
      </c>
      <c r="AV45" t="s">
        <v>104</v>
      </c>
      <c r="AW45" t="s">
        <v>104</v>
      </c>
      <c r="AX45" t="s">
        <v>104</v>
      </c>
      <c r="AY45" t="s">
        <v>104</v>
      </c>
      <c r="AZ45" t="s">
        <v>104</v>
      </c>
      <c r="BA45" t="s">
        <v>104</v>
      </c>
      <c r="BB45" t="s">
        <v>104</v>
      </c>
      <c r="BC45" t="s">
        <v>104</v>
      </c>
      <c r="BD45" t="s">
        <v>104</v>
      </c>
      <c r="BE45" t="s">
        <v>104</v>
      </c>
      <c r="BF45" t="s">
        <v>104</v>
      </c>
      <c r="BG45" t="s">
        <v>104</v>
      </c>
      <c r="BH45" t="s">
        <v>104</v>
      </c>
      <c r="BI45" t="s">
        <v>104</v>
      </c>
    </row>
    <row r="46" spans="1:73" x14ac:dyDescent="0.25">
      <c r="A46" t="s">
        <v>74</v>
      </c>
      <c r="B46">
        <v>43</v>
      </c>
      <c r="C46" t="s">
        <v>111</v>
      </c>
      <c r="D46" t="s">
        <v>111</v>
      </c>
      <c r="E46" t="s">
        <v>111</v>
      </c>
      <c r="F46" t="s">
        <v>111</v>
      </c>
      <c r="G46" t="s">
        <v>111</v>
      </c>
      <c r="H46" t="s">
        <v>111</v>
      </c>
      <c r="I46" t="s">
        <v>111</v>
      </c>
      <c r="J46" t="s">
        <v>111</v>
      </c>
      <c r="K46" t="s">
        <v>111</v>
      </c>
      <c r="L46" t="s">
        <v>111</v>
      </c>
      <c r="M46" t="s">
        <v>111</v>
      </c>
      <c r="N46" t="s">
        <v>111</v>
      </c>
      <c r="O46" t="s">
        <v>111</v>
      </c>
      <c r="P46" t="s">
        <v>111</v>
      </c>
      <c r="Q46" t="s">
        <v>111</v>
      </c>
      <c r="R46" t="s">
        <v>111</v>
      </c>
      <c r="S46" t="s">
        <v>111</v>
      </c>
      <c r="T46" t="s">
        <v>111</v>
      </c>
      <c r="U46" t="s">
        <v>112</v>
      </c>
      <c r="V46" t="s">
        <v>50</v>
      </c>
      <c r="W46" t="s">
        <v>50</v>
      </c>
      <c r="X46" t="s">
        <v>50</v>
      </c>
      <c r="Y46" t="s">
        <v>50</v>
      </c>
      <c r="Z46" t="s">
        <v>50</v>
      </c>
      <c r="AA46" t="s">
        <v>50</v>
      </c>
      <c r="AB46" t="s">
        <v>50</v>
      </c>
      <c r="AC46" t="s">
        <v>50</v>
      </c>
      <c r="AD46" t="s">
        <v>50</v>
      </c>
      <c r="AE46" t="s">
        <v>50</v>
      </c>
      <c r="AF46" t="s">
        <v>50</v>
      </c>
      <c r="AG46" t="s">
        <v>50</v>
      </c>
      <c r="AH46" t="s">
        <v>50</v>
      </c>
      <c r="AI46" t="s">
        <v>50</v>
      </c>
      <c r="AJ46" t="s">
        <v>50</v>
      </c>
      <c r="AK46" t="s">
        <v>50</v>
      </c>
      <c r="AL46" t="s">
        <v>50</v>
      </c>
      <c r="AM46" t="s">
        <v>50</v>
      </c>
      <c r="AN46" t="s">
        <v>50</v>
      </c>
      <c r="AO46" t="s">
        <v>50</v>
      </c>
      <c r="AP46" t="s">
        <v>50</v>
      </c>
      <c r="AQ46" t="s">
        <v>50</v>
      </c>
      <c r="AR46" t="s">
        <v>50</v>
      </c>
      <c r="AS46" t="s">
        <v>50</v>
      </c>
      <c r="AT46" t="s">
        <v>50</v>
      </c>
      <c r="AU46" t="s">
        <v>50</v>
      </c>
      <c r="AV46" t="s">
        <v>104</v>
      </c>
      <c r="AW46" t="s">
        <v>104</v>
      </c>
      <c r="AX46" t="s">
        <v>104</v>
      </c>
      <c r="AY46" t="s">
        <v>104</v>
      </c>
      <c r="AZ46" t="s">
        <v>104</v>
      </c>
      <c r="BA46" t="s">
        <v>104</v>
      </c>
      <c r="BB46" t="s">
        <v>104</v>
      </c>
      <c r="BC46" t="s">
        <v>104</v>
      </c>
      <c r="BD46" t="s">
        <v>104</v>
      </c>
      <c r="BE46" t="s">
        <v>104</v>
      </c>
      <c r="BF46" t="s">
        <v>104</v>
      </c>
      <c r="BG46" t="s">
        <v>104</v>
      </c>
      <c r="BH46" t="s">
        <v>104</v>
      </c>
    </row>
    <row r="47" spans="1:73" x14ac:dyDescent="0.25">
      <c r="A47" t="s">
        <v>74</v>
      </c>
      <c r="B47">
        <v>44</v>
      </c>
      <c r="C47" t="s">
        <v>111</v>
      </c>
      <c r="D47" t="s">
        <v>111</v>
      </c>
      <c r="E47" t="s">
        <v>111</v>
      </c>
      <c r="F47" t="s">
        <v>111</v>
      </c>
      <c r="G47" t="s">
        <v>111</v>
      </c>
      <c r="H47" t="s">
        <v>111</v>
      </c>
      <c r="I47" t="s">
        <v>111</v>
      </c>
      <c r="J47" t="s">
        <v>111</v>
      </c>
      <c r="K47" t="s">
        <v>111</v>
      </c>
      <c r="L47" t="s">
        <v>111</v>
      </c>
      <c r="M47" t="s">
        <v>111</v>
      </c>
      <c r="N47" t="s">
        <v>111</v>
      </c>
      <c r="O47" t="s">
        <v>111</v>
      </c>
      <c r="P47" t="s">
        <v>111</v>
      </c>
      <c r="Q47" t="s">
        <v>111</v>
      </c>
      <c r="R47" t="s">
        <v>111</v>
      </c>
      <c r="S47" t="s">
        <v>111</v>
      </c>
      <c r="T47" t="s">
        <v>112</v>
      </c>
      <c r="U47" t="s">
        <v>50</v>
      </c>
      <c r="V47" t="s">
        <v>50</v>
      </c>
      <c r="W47" t="s">
        <v>50</v>
      </c>
      <c r="X47" t="s">
        <v>50</v>
      </c>
      <c r="Y47" t="s">
        <v>50</v>
      </c>
      <c r="Z47" t="s">
        <v>50</v>
      </c>
      <c r="AA47" t="s">
        <v>50</v>
      </c>
      <c r="AB47" t="s">
        <v>50</v>
      </c>
      <c r="AC47" t="s">
        <v>50</v>
      </c>
      <c r="AD47" t="s">
        <v>50</v>
      </c>
      <c r="AE47" t="s">
        <v>50</v>
      </c>
      <c r="AF47" t="s">
        <v>50</v>
      </c>
      <c r="AG47" t="s">
        <v>50</v>
      </c>
      <c r="AH47" t="s">
        <v>50</v>
      </c>
      <c r="AI47" t="s">
        <v>50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 t="s">
        <v>50</v>
      </c>
      <c r="AP47" t="s">
        <v>50</v>
      </c>
      <c r="AQ47" t="s">
        <v>50</v>
      </c>
      <c r="AR47" t="s">
        <v>50</v>
      </c>
      <c r="AS47" t="s">
        <v>50</v>
      </c>
      <c r="AT47" t="s">
        <v>50</v>
      </c>
      <c r="AU47" t="s">
        <v>50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 t="s">
        <v>104</v>
      </c>
      <c r="BB47" t="s">
        <v>104</v>
      </c>
      <c r="BC47" t="s">
        <v>104</v>
      </c>
      <c r="BD47" t="s">
        <v>104</v>
      </c>
      <c r="BE47" t="s">
        <v>104</v>
      </c>
      <c r="BF47" t="s">
        <v>104</v>
      </c>
      <c r="BG47" t="s">
        <v>104</v>
      </c>
    </row>
    <row r="48" spans="1:73" x14ac:dyDescent="0.25">
      <c r="A48" t="s">
        <v>74</v>
      </c>
      <c r="B48">
        <v>45</v>
      </c>
      <c r="C48" t="s">
        <v>111</v>
      </c>
      <c r="D48" t="s">
        <v>111</v>
      </c>
      <c r="E48" t="s">
        <v>111</v>
      </c>
      <c r="F48" t="s">
        <v>111</v>
      </c>
      <c r="G48" t="s">
        <v>111</v>
      </c>
      <c r="H48" t="s">
        <v>111</v>
      </c>
      <c r="I48" t="s">
        <v>111</v>
      </c>
      <c r="J48" t="s">
        <v>111</v>
      </c>
      <c r="K48" t="s">
        <v>111</v>
      </c>
      <c r="L48" t="s">
        <v>111</v>
      </c>
      <c r="M48" t="s">
        <v>111</v>
      </c>
      <c r="N48" t="s">
        <v>111</v>
      </c>
      <c r="O48" t="s">
        <v>111</v>
      </c>
      <c r="P48" t="s">
        <v>111</v>
      </c>
      <c r="Q48" t="s">
        <v>111</v>
      </c>
      <c r="R48" t="s">
        <v>111</v>
      </c>
      <c r="S48" t="s">
        <v>112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50</v>
      </c>
      <c r="Z48" t="s">
        <v>50</v>
      </c>
      <c r="AA48" t="s">
        <v>50</v>
      </c>
      <c r="AB48" t="s">
        <v>50</v>
      </c>
      <c r="AC48" t="s">
        <v>50</v>
      </c>
      <c r="AD48" t="s">
        <v>50</v>
      </c>
      <c r="AE48" t="s">
        <v>50</v>
      </c>
      <c r="AF48" t="s">
        <v>50</v>
      </c>
      <c r="AG48" t="s">
        <v>50</v>
      </c>
      <c r="AH48" t="s">
        <v>50</v>
      </c>
      <c r="AI48" t="s">
        <v>50</v>
      </c>
      <c r="AJ48" t="s">
        <v>50</v>
      </c>
      <c r="AK48" t="s">
        <v>50</v>
      </c>
      <c r="AL48" t="s">
        <v>50</v>
      </c>
      <c r="AM48" t="s">
        <v>50</v>
      </c>
      <c r="AN48" t="s">
        <v>50</v>
      </c>
      <c r="AO48" t="s">
        <v>50</v>
      </c>
      <c r="AP48" t="s">
        <v>50</v>
      </c>
      <c r="AQ48" t="s">
        <v>50</v>
      </c>
      <c r="AR48" t="s">
        <v>50</v>
      </c>
      <c r="AS48" t="s">
        <v>50</v>
      </c>
      <c r="AT48" t="s">
        <v>50</v>
      </c>
      <c r="AU48" t="s">
        <v>50</v>
      </c>
      <c r="AV48" t="s">
        <v>104</v>
      </c>
      <c r="AW48" t="s">
        <v>104</v>
      </c>
      <c r="AX48" t="s">
        <v>104</v>
      </c>
      <c r="AY48" t="s">
        <v>104</v>
      </c>
      <c r="AZ48" t="s">
        <v>104</v>
      </c>
      <c r="BA48" t="s">
        <v>104</v>
      </c>
      <c r="BB48" t="s">
        <v>104</v>
      </c>
      <c r="BC48" t="s">
        <v>104</v>
      </c>
      <c r="BD48" t="s">
        <v>104</v>
      </c>
      <c r="BE48" t="s">
        <v>104</v>
      </c>
      <c r="BF48" t="s">
        <v>104</v>
      </c>
    </row>
    <row r="49" spans="1:57" x14ac:dyDescent="0.25">
      <c r="A49" t="s">
        <v>74</v>
      </c>
      <c r="B49">
        <v>46</v>
      </c>
      <c r="C49" t="s">
        <v>111</v>
      </c>
      <c r="D49" t="s">
        <v>111</v>
      </c>
      <c r="E49" t="s">
        <v>111</v>
      </c>
      <c r="F49" t="s">
        <v>111</v>
      </c>
      <c r="G49" t="s">
        <v>111</v>
      </c>
      <c r="H49" t="s">
        <v>111</v>
      </c>
      <c r="I49" t="s">
        <v>111</v>
      </c>
      <c r="J49" t="s">
        <v>111</v>
      </c>
      <c r="K49" t="s">
        <v>111</v>
      </c>
      <c r="L49" t="s">
        <v>111</v>
      </c>
      <c r="M49" t="s">
        <v>111</v>
      </c>
      <c r="N49" t="s">
        <v>111</v>
      </c>
      <c r="O49" t="s">
        <v>111</v>
      </c>
      <c r="P49" t="s">
        <v>111</v>
      </c>
      <c r="Q49" t="s">
        <v>111</v>
      </c>
      <c r="R49" t="s">
        <v>112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50</v>
      </c>
      <c r="Y49" t="s">
        <v>50</v>
      </c>
      <c r="Z49" t="s">
        <v>50</v>
      </c>
      <c r="AA49" t="s">
        <v>50</v>
      </c>
      <c r="AB49" t="s">
        <v>50</v>
      </c>
      <c r="AC49" t="s">
        <v>50</v>
      </c>
      <c r="AD49" t="s">
        <v>50</v>
      </c>
      <c r="AE49" t="s">
        <v>50</v>
      </c>
      <c r="AF49" t="s">
        <v>50</v>
      </c>
      <c r="AG49" t="s">
        <v>50</v>
      </c>
      <c r="AH49" t="s">
        <v>50</v>
      </c>
      <c r="AI49" t="s">
        <v>50</v>
      </c>
      <c r="AJ49" t="s">
        <v>50</v>
      </c>
      <c r="AK49" t="s">
        <v>50</v>
      </c>
      <c r="AL49" t="s">
        <v>50</v>
      </c>
      <c r="AM49" t="s">
        <v>50</v>
      </c>
      <c r="AN49" t="s">
        <v>50</v>
      </c>
      <c r="AO49" t="s">
        <v>50</v>
      </c>
      <c r="AP49" t="s">
        <v>50</v>
      </c>
      <c r="AQ49" t="s">
        <v>50</v>
      </c>
      <c r="AR49" t="s">
        <v>50</v>
      </c>
      <c r="AS49" t="s">
        <v>50</v>
      </c>
      <c r="AT49" t="s">
        <v>50</v>
      </c>
      <c r="AU49" t="s">
        <v>50</v>
      </c>
      <c r="AV49" t="s">
        <v>104</v>
      </c>
      <c r="AW49" t="s">
        <v>104</v>
      </c>
      <c r="AX49" t="s">
        <v>104</v>
      </c>
      <c r="AY49" t="s">
        <v>104</v>
      </c>
      <c r="AZ49" t="s">
        <v>104</v>
      </c>
      <c r="BA49" t="s">
        <v>104</v>
      </c>
      <c r="BB49" t="s">
        <v>104</v>
      </c>
      <c r="BC49" t="s">
        <v>104</v>
      </c>
      <c r="BD49" t="s">
        <v>104</v>
      </c>
      <c r="BE49" t="s">
        <v>104</v>
      </c>
    </row>
    <row r="50" spans="1:57" x14ac:dyDescent="0.25">
      <c r="A50" t="s">
        <v>74</v>
      </c>
      <c r="B50">
        <v>47</v>
      </c>
      <c r="C50" t="s">
        <v>111</v>
      </c>
      <c r="D50" t="s">
        <v>111</v>
      </c>
      <c r="E50" t="s">
        <v>111</v>
      </c>
      <c r="F50" t="s">
        <v>111</v>
      </c>
      <c r="G50" t="s">
        <v>111</v>
      </c>
      <c r="H50" t="s">
        <v>111</v>
      </c>
      <c r="I50" t="s">
        <v>111</v>
      </c>
      <c r="J50" t="s">
        <v>111</v>
      </c>
      <c r="K50" t="s">
        <v>111</v>
      </c>
      <c r="L50" t="s">
        <v>111</v>
      </c>
      <c r="M50" t="s">
        <v>111</v>
      </c>
      <c r="N50" t="s">
        <v>111</v>
      </c>
      <c r="O50" t="s">
        <v>111</v>
      </c>
      <c r="P50" t="s">
        <v>111</v>
      </c>
      <c r="Q50" t="s">
        <v>112</v>
      </c>
      <c r="R50" t="s">
        <v>50</v>
      </c>
      <c r="S50" t="s">
        <v>50</v>
      </c>
      <c r="T50" t="s">
        <v>50</v>
      </c>
      <c r="U50" t="s">
        <v>50</v>
      </c>
      <c r="V50" t="s">
        <v>50</v>
      </c>
      <c r="W50" t="s">
        <v>50</v>
      </c>
      <c r="X50" t="s">
        <v>50</v>
      </c>
      <c r="Y50" t="s">
        <v>50</v>
      </c>
      <c r="Z50" t="s">
        <v>50</v>
      </c>
      <c r="AA50" t="s">
        <v>50</v>
      </c>
      <c r="AB50" t="s">
        <v>50</v>
      </c>
      <c r="AC50" t="s">
        <v>50</v>
      </c>
      <c r="AD50" t="s">
        <v>50</v>
      </c>
      <c r="AE50" t="s">
        <v>50</v>
      </c>
      <c r="AF50" t="s">
        <v>50</v>
      </c>
      <c r="AG50" t="s">
        <v>50</v>
      </c>
      <c r="AH50" t="s">
        <v>50</v>
      </c>
      <c r="AI50" t="s">
        <v>50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 t="s">
        <v>50</v>
      </c>
      <c r="AP50" t="s">
        <v>50</v>
      </c>
      <c r="AQ50" t="s">
        <v>50</v>
      </c>
      <c r="AR50" t="s">
        <v>50</v>
      </c>
      <c r="AS50" t="s">
        <v>50</v>
      </c>
      <c r="AT50" t="s">
        <v>50</v>
      </c>
      <c r="AU50" t="s">
        <v>50</v>
      </c>
      <c r="AV50" t="s">
        <v>104</v>
      </c>
      <c r="AW50" t="s">
        <v>104</v>
      </c>
      <c r="AX50" t="s">
        <v>104</v>
      </c>
      <c r="AY50" t="s">
        <v>104</v>
      </c>
      <c r="AZ50" t="s">
        <v>104</v>
      </c>
      <c r="BA50" t="s">
        <v>104</v>
      </c>
      <c r="BB50" t="s">
        <v>104</v>
      </c>
      <c r="BC50" t="s">
        <v>104</v>
      </c>
      <c r="BD50" t="s">
        <v>104</v>
      </c>
    </row>
    <row r="51" spans="1:57" x14ac:dyDescent="0.25">
      <c r="A51" t="s">
        <v>74</v>
      </c>
      <c r="B51">
        <v>48</v>
      </c>
      <c r="C51" t="s">
        <v>111</v>
      </c>
      <c r="D51" t="s">
        <v>111</v>
      </c>
      <c r="E51" t="s">
        <v>111</v>
      </c>
      <c r="F51" t="s">
        <v>111</v>
      </c>
      <c r="G51" t="s">
        <v>111</v>
      </c>
      <c r="H51" t="s">
        <v>111</v>
      </c>
      <c r="I51" t="s">
        <v>111</v>
      </c>
      <c r="J51" t="s">
        <v>111</v>
      </c>
      <c r="K51" t="s">
        <v>111</v>
      </c>
      <c r="L51" t="s">
        <v>111</v>
      </c>
      <c r="M51" t="s">
        <v>111</v>
      </c>
      <c r="N51" t="s">
        <v>111</v>
      </c>
      <c r="O51" t="s">
        <v>111</v>
      </c>
      <c r="P51" t="s">
        <v>112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  <c r="X51" t="s">
        <v>50</v>
      </c>
      <c r="Y51" t="s">
        <v>50</v>
      </c>
      <c r="Z51" t="s">
        <v>50</v>
      </c>
      <c r="AA51" t="s">
        <v>50</v>
      </c>
      <c r="AB51" t="s">
        <v>50</v>
      </c>
      <c r="AC51" t="s">
        <v>50</v>
      </c>
      <c r="AD51" t="s">
        <v>50</v>
      </c>
      <c r="AE51" t="s">
        <v>50</v>
      </c>
      <c r="AF51" t="s">
        <v>50</v>
      </c>
      <c r="AG51" t="s">
        <v>50</v>
      </c>
      <c r="AH51" t="s">
        <v>50</v>
      </c>
      <c r="AI51" t="s">
        <v>50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 t="s">
        <v>50</v>
      </c>
      <c r="AP51" t="s">
        <v>50</v>
      </c>
      <c r="AQ51" t="s">
        <v>50</v>
      </c>
      <c r="AR51" t="s">
        <v>50</v>
      </c>
      <c r="AS51" t="s">
        <v>50</v>
      </c>
      <c r="AT51" t="s">
        <v>50</v>
      </c>
      <c r="AU51" t="s">
        <v>50</v>
      </c>
      <c r="AV51" t="s">
        <v>104</v>
      </c>
      <c r="AW51" t="s">
        <v>104</v>
      </c>
      <c r="AX51" t="s">
        <v>104</v>
      </c>
      <c r="AY51" t="s">
        <v>104</v>
      </c>
      <c r="AZ51" t="s">
        <v>104</v>
      </c>
      <c r="BA51" t="s">
        <v>104</v>
      </c>
      <c r="BB51" t="s">
        <v>104</v>
      </c>
      <c r="BC51" t="s">
        <v>104</v>
      </c>
    </row>
    <row r="52" spans="1:57" x14ac:dyDescent="0.25">
      <c r="A52" t="s">
        <v>74</v>
      </c>
      <c r="B52">
        <v>49</v>
      </c>
      <c r="C52" t="s">
        <v>111</v>
      </c>
      <c r="D52" t="s">
        <v>111</v>
      </c>
      <c r="E52" t="s">
        <v>111</v>
      </c>
      <c r="F52" t="s">
        <v>111</v>
      </c>
      <c r="G52" t="s">
        <v>111</v>
      </c>
      <c r="H52" t="s">
        <v>111</v>
      </c>
      <c r="I52" t="s">
        <v>111</v>
      </c>
      <c r="J52" t="s">
        <v>111</v>
      </c>
      <c r="K52" t="s">
        <v>111</v>
      </c>
      <c r="L52" t="s">
        <v>111</v>
      </c>
      <c r="M52" t="s">
        <v>111</v>
      </c>
      <c r="N52" t="s">
        <v>111</v>
      </c>
      <c r="O52" t="s">
        <v>112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50</v>
      </c>
      <c r="Y52" t="s">
        <v>50</v>
      </c>
      <c r="Z52" t="s">
        <v>50</v>
      </c>
      <c r="AA52" t="s">
        <v>50</v>
      </c>
      <c r="AB52" t="s">
        <v>50</v>
      </c>
      <c r="AC52" t="s">
        <v>50</v>
      </c>
      <c r="AD52" t="s">
        <v>50</v>
      </c>
      <c r="AE52" t="s">
        <v>50</v>
      </c>
      <c r="AF52" t="s">
        <v>50</v>
      </c>
      <c r="AG52" t="s">
        <v>50</v>
      </c>
      <c r="AH52" t="s">
        <v>50</v>
      </c>
      <c r="AI52" t="s">
        <v>50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 t="s">
        <v>50</v>
      </c>
      <c r="AP52" t="s">
        <v>50</v>
      </c>
      <c r="AQ52" t="s">
        <v>50</v>
      </c>
      <c r="AR52" t="s">
        <v>50</v>
      </c>
      <c r="AS52" t="s">
        <v>50</v>
      </c>
      <c r="AT52" t="s">
        <v>50</v>
      </c>
      <c r="AU52" t="s">
        <v>50</v>
      </c>
      <c r="AV52" t="s">
        <v>104</v>
      </c>
      <c r="AW52" t="s">
        <v>104</v>
      </c>
      <c r="AX52" t="s">
        <v>104</v>
      </c>
      <c r="AY52" t="s">
        <v>104</v>
      </c>
      <c r="AZ52" t="s">
        <v>104</v>
      </c>
      <c r="BA52" t="s">
        <v>104</v>
      </c>
      <c r="BB52" t="s">
        <v>104</v>
      </c>
    </row>
    <row r="53" spans="1:57" x14ac:dyDescent="0.25">
      <c r="A53" t="s">
        <v>74</v>
      </c>
      <c r="B53">
        <v>50</v>
      </c>
      <c r="C53" t="s">
        <v>111</v>
      </c>
      <c r="D53" t="s">
        <v>111</v>
      </c>
      <c r="E53" t="s">
        <v>111</v>
      </c>
      <c r="F53" t="s">
        <v>111</v>
      </c>
      <c r="G53" t="s">
        <v>111</v>
      </c>
      <c r="H53" t="s">
        <v>111</v>
      </c>
      <c r="I53" t="s">
        <v>111</v>
      </c>
      <c r="J53" t="s">
        <v>111</v>
      </c>
      <c r="K53" t="s">
        <v>111</v>
      </c>
      <c r="L53" t="s">
        <v>111</v>
      </c>
      <c r="M53" t="s">
        <v>111</v>
      </c>
      <c r="N53" t="s">
        <v>112</v>
      </c>
      <c r="O53" t="s">
        <v>50</v>
      </c>
      <c r="P53" t="s">
        <v>50</v>
      </c>
      <c r="Q53" t="s">
        <v>50</v>
      </c>
      <c r="R53" t="s">
        <v>50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t="s">
        <v>50</v>
      </c>
      <c r="Y53" t="s">
        <v>50</v>
      </c>
      <c r="Z53" t="s">
        <v>50</v>
      </c>
      <c r="AA53" t="s">
        <v>50</v>
      </c>
      <c r="AB53" t="s">
        <v>50</v>
      </c>
      <c r="AC53" t="s">
        <v>50</v>
      </c>
      <c r="AD53" t="s">
        <v>50</v>
      </c>
      <c r="AE53" t="s">
        <v>50</v>
      </c>
      <c r="AF53" t="s">
        <v>50</v>
      </c>
      <c r="AG53" t="s">
        <v>50</v>
      </c>
      <c r="AH53" t="s">
        <v>50</v>
      </c>
      <c r="AI53" t="s">
        <v>50</v>
      </c>
      <c r="AJ53" t="s">
        <v>50</v>
      </c>
      <c r="AK53" t="s">
        <v>50</v>
      </c>
      <c r="AL53" t="s">
        <v>50</v>
      </c>
      <c r="AM53" t="s">
        <v>50</v>
      </c>
      <c r="AN53" t="s">
        <v>50</v>
      </c>
      <c r="AO53" t="s">
        <v>50</v>
      </c>
      <c r="AP53" t="s">
        <v>50</v>
      </c>
      <c r="AQ53" t="s">
        <v>50</v>
      </c>
      <c r="AR53" t="s">
        <v>50</v>
      </c>
      <c r="AS53" t="s">
        <v>50</v>
      </c>
      <c r="AT53" t="s">
        <v>50</v>
      </c>
      <c r="AU53" t="s">
        <v>50</v>
      </c>
      <c r="AV53" t="s">
        <v>104</v>
      </c>
      <c r="AW53" t="s">
        <v>104</v>
      </c>
      <c r="AX53" t="s">
        <v>104</v>
      </c>
      <c r="AY53" t="s">
        <v>104</v>
      </c>
      <c r="AZ53" t="s">
        <v>104</v>
      </c>
      <c r="BA53" t="s">
        <v>104</v>
      </c>
    </row>
    <row r="54" spans="1:57" x14ac:dyDescent="0.25">
      <c r="A54" t="s">
        <v>74</v>
      </c>
      <c r="B54">
        <v>51</v>
      </c>
      <c r="C54" t="s">
        <v>111</v>
      </c>
      <c r="D54" t="s">
        <v>111</v>
      </c>
      <c r="E54" t="s">
        <v>111</v>
      </c>
      <c r="F54" t="s">
        <v>111</v>
      </c>
      <c r="G54" t="s">
        <v>111</v>
      </c>
      <c r="H54" t="s">
        <v>111</v>
      </c>
      <c r="I54" t="s">
        <v>111</v>
      </c>
      <c r="J54" t="s">
        <v>111</v>
      </c>
      <c r="K54" t="s">
        <v>111</v>
      </c>
      <c r="L54" t="s">
        <v>111</v>
      </c>
      <c r="M54" t="s">
        <v>112</v>
      </c>
      <c r="N54" t="s">
        <v>50</v>
      </c>
      <c r="O54" t="s">
        <v>50</v>
      </c>
      <c r="P54" t="s">
        <v>50</v>
      </c>
      <c r="Q54" t="s">
        <v>50</v>
      </c>
      <c r="R54" t="s">
        <v>50</v>
      </c>
      <c r="S54" t="s">
        <v>50</v>
      </c>
      <c r="T54" t="s">
        <v>50</v>
      </c>
      <c r="U54" t="s">
        <v>50</v>
      </c>
      <c r="V54" t="s">
        <v>50</v>
      </c>
      <c r="W54" t="s">
        <v>50</v>
      </c>
      <c r="X54" t="s">
        <v>50</v>
      </c>
      <c r="Y54" t="s">
        <v>50</v>
      </c>
      <c r="Z54" t="s">
        <v>50</v>
      </c>
      <c r="AA54" t="s">
        <v>50</v>
      </c>
      <c r="AB54" t="s">
        <v>50</v>
      </c>
      <c r="AC54" t="s">
        <v>50</v>
      </c>
      <c r="AD54" t="s">
        <v>50</v>
      </c>
      <c r="AE54" t="s">
        <v>50</v>
      </c>
      <c r="AF54" t="s">
        <v>50</v>
      </c>
      <c r="AG54" t="s">
        <v>50</v>
      </c>
      <c r="AH54" t="s">
        <v>50</v>
      </c>
      <c r="AI54" t="s">
        <v>50</v>
      </c>
      <c r="AJ54" t="s">
        <v>50</v>
      </c>
      <c r="AK54" t="s">
        <v>50</v>
      </c>
      <c r="AL54" t="s">
        <v>50</v>
      </c>
      <c r="AM54" t="s">
        <v>50</v>
      </c>
      <c r="AN54" t="s">
        <v>50</v>
      </c>
      <c r="AO54" t="s">
        <v>50</v>
      </c>
      <c r="AP54" t="s">
        <v>50</v>
      </c>
      <c r="AQ54" t="s">
        <v>50</v>
      </c>
      <c r="AR54" t="s">
        <v>50</v>
      </c>
      <c r="AS54" t="s">
        <v>50</v>
      </c>
      <c r="AT54" t="s">
        <v>50</v>
      </c>
      <c r="AU54" t="s">
        <v>50</v>
      </c>
      <c r="AV54" t="s">
        <v>104</v>
      </c>
      <c r="AW54" t="s">
        <v>104</v>
      </c>
      <c r="AX54" t="s">
        <v>104</v>
      </c>
      <c r="AY54" t="s">
        <v>104</v>
      </c>
      <c r="AZ54" t="s">
        <v>104</v>
      </c>
    </row>
    <row r="55" spans="1:57" x14ac:dyDescent="0.25">
      <c r="A55" t="s">
        <v>74</v>
      </c>
      <c r="B55">
        <v>52</v>
      </c>
      <c r="C55" t="s">
        <v>111</v>
      </c>
      <c r="D55" t="s">
        <v>111</v>
      </c>
      <c r="E55" t="s">
        <v>111</v>
      </c>
      <c r="F55" t="s">
        <v>111</v>
      </c>
      <c r="G55" t="s">
        <v>111</v>
      </c>
      <c r="H55" t="s">
        <v>111</v>
      </c>
      <c r="I55" t="s">
        <v>111</v>
      </c>
      <c r="J55" t="s">
        <v>111</v>
      </c>
      <c r="K55" t="s">
        <v>111</v>
      </c>
      <c r="L55" t="s">
        <v>112</v>
      </c>
      <c r="M55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50</v>
      </c>
      <c r="S55" t="s">
        <v>50</v>
      </c>
      <c r="T55" t="s">
        <v>50</v>
      </c>
      <c r="U55" t="s">
        <v>50</v>
      </c>
      <c r="V55" t="s">
        <v>50</v>
      </c>
      <c r="W55" t="s">
        <v>50</v>
      </c>
      <c r="X55" t="s">
        <v>50</v>
      </c>
      <c r="Y55" t="s">
        <v>50</v>
      </c>
      <c r="Z55" t="s">
        <v>50</v>
      </c>
      <c r="AA55" t="s">
        <v>50</v>
      </c>
      <c r="AB55" t="s">
        <v>50</v>
      </c>
      <c r="AC55" t="s">
        <v>50</v>
      </c>
      <c r="AD55" t="s">
        <v>50</v>
      </c>
      <c r="AE55" t="s">
        <v>50</v>
      </c>
      <c r="AF55" t="s">
        <v>50</v>
      </c>
      <c r="AG55" t="s">
        <v>50</v>
      </c>
      <c r="AH55" t="s">
        <v>50</v>
      </c>
      <c r="AI55" t="s">
        <v>50</v>
      </c>
      <c r="AJ55" t="s">
        <v>50</v>
      </c>
      <c r="AK55" t="s">
        <v>50</v>
      </c>
      <c r="AL55" t="s">
        <v>50</v>
      </c>
      <c r="AM55" t="s">
        <v>50</v>
      </c>
      <c r="AN55" t="s">
        <v>50</v>
      </c>
      <c r="AO55" t="s">
        <v>50</v>
      </c>
      <c r="AP55" t="s">
        <v>50</v>
      </c>
      <c r="AQ55" t="s">
        <v>50</v>
      </c>
      <c r="AR55" t="s">
        <v>50</v>
      </c>
      <c r="AS55" t="s">
        <v>50</v>
      </c>
      <c r="AT55" t="s">
        <v>50</v>
      </c>
      <c r="AU55" t="s">
        <v>50</v>
      </c>
      <c r="AV55" t="s">
        <v>104</v>
      </c>
      <c r="AW55" t="s">
        <v>104</v>
      </c>
      <c r="AX55" t="s">
        <v>104</v>
      </c>
      <c r="AY55" t="s">
        <v>104</v>
      </c>
    </row>
    <row r="56" spans="1:57" x14ac:dyDescent="0.25">
      <c r="A56" t="s">
        <v>74</v>
      </c>
      <c r="B56">
        <v>53</v>
      </c>
      <c r="C56" t="s">
        <v>111</v>
      </c>
      <c r="D56" t="s">
        <v>111</v>
      </c>
      <c r="E56" t="s">
        <v>111</v>
      </c>
      <c r="F56" t="s">
        <v>111</v>
      </c>
      <c r="G56" t="s">
        <v>111</v>
      </c>
      <c r="H56" t="s">
        <v>111</v>
      </c>
      <c r="I56" t="s">
        <v>111</v>
      </c>
      <c r="J56" t="s">
        <v>111</v>
      </c>
      <c r="K56" t="s">
        <v>112</v>
      </c>
      <c r="L56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t="s">
        <v>50</v>
      </c>
      <c r="Y56" t="s">
        <v>50</v>
      </c>
      <c r="Z56" t="s">
        <v>50</v>
      </c>
      <c r="AA56" t="s">
        <v>50</v>
      </c>
      <c r="AB56" t="s">
        <v>50</v>
      </c>
      <c r="AC56" t="s">
        <v>50</v>
      </c>
      <c r="AD56" t="s">
        <v>50</v>
      </c>
      <c r="AE56" t="s">
        <v>50</v>
      </c>
      <c r="AF56" t="s">
        <v>50</v>
      </c>
      <c r="AG56" t="s">
        <v>50</v>
      </c>
      <c r="AH56" t="s">
        <v>50</v>
      </c>
      <c r="AI56" t="s">
        <v>50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 t="s">
        <v>50</v>
      </c>
      <c r="AP56" t="s">
        <v>50</v>
      </c>
      <c r="AQ56" t="s">
        <v>50</v>
      </c>
      <c r="AR56" t="s">
        <v>50</v>
      </c>
      <c r="AS56" t="s">
        <v>50</v>
      </c>
      <c r="AT56" t="s">
        <v>50</v>
      </c>
      <c r="AU56" t="s">
        <v>50</v>
      </c>
      <c r="AV56" t="s">
        <v>104</v>
      </c>
      <c r="AW56" t="s">
        <v>104</v>
      </c>
      <c r="AX56" t="s">
        <v>104</v>
      </c>
    </row>
    <row r="57" spans="1:57" x14ac:dyDescent="0.25">
      <c r="A57" t="s">
        <v>74</v>
      </c>
      <c r="B57">
        <v>54</v>
      </c>
      <c r="C57" t="s">
        <v>111</v>
      </c>
      <c r="D57" t="s">
        <v>111</v>
      </c>
      <c r="E57" t="s">
        <v>111</v>
      </c>
      <c r="F57" t="s">
        <v>111</v>
      </c>
      <c r="G57" t="s">
        <v>111</v>
      </c>
      <c r="H57" t="s">
        <v>111</v>
      </c>
      <c r="I57" t="s">
        <v>111</v>
      </c>
      <c r="J57" t="s">
        <v>112</v>
      </c>
      <c r="K57" t="s">
        <v>50</v>
      </c>
      <c r="L57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">
        <v>50</v>
      </c>
      <c r="V57" t="s">
        <v>50</v>
      </c>
      <c r="W57" t="s">
        <v>50</v>
      </c>
      <c r="X57" t="s">
        <v>50</v>
      </c>
      <c r="Y57" t="s">
        <v>50</v>
      </c>
      <c r="Z57" t="s">
        <v>50</v>
      </c>
      <c r="AA57" t="s">
        <v>50</v>
      </c>
      <c r="AB57" t="s">
        <v>50</v>
      </c>
      <c r="AC57" t="s">
        <v>50</v>
      </c>
      <c r="AD57" t="s">
        <v>50</v>
      </c>
      <c r="AE57" t="s">
        <v>50</v>
      </c>
      <c r="AF57" t="s">
        <v>50</v>
      </c>
      <c r="AG57" t="s">
        <v>50</v>
      </c>
      <c r="AH57" t="s">
        <v>50</v>
      </c>
      <c r="AI57" t="s">
        <v>50</v>
      </c>
      <c r="AJ57" t="s">
        <v>50</v>
      </c>
      <c r="AK57" t="s">
        <v>50</v>
      </c>
      <c r="AL57" t="s">
        <v>50</v>
      </c>
      <c r="AM57" t="s">
        <v>50</v>
      </c>
      <c r="AN57" t="s">
        <v>50</v>
      </c>
      <c r="AO57" t="s">
        <v>50</v>
      </c>
      <c r="AP57" t="s">
        <v>50</v>
      </c>
      <c r="AQ57" t="s">
        <v>50</v>
      </c>
      <c r="AR57" t="s">
        <v>50</v>
      </c>
      <c r="AS57" t="s">
        <v>50</v>
      </c>
      <c r="AT57" t="s">
        <v>50</v>
      </c>
      <c r="AU57" t="s">
        <v>50</v>
      </c>
      <c r="AV57" t="s">
        <v>104</v>
      </c>
      <c r="AW57" t="s">
        <v>104</v>
      </c>
    </row>
    <row r="58" spans="1:57" x14ac:dyDescent="0.25">
      <c r="A58" t="s">
        <v>74</v>
      </c>
      <c r="B58">
        <v>55</v>
      </c>
      <c r="C58" t="s">
        <v>111</v>
      </c>
      <c r="D58" t="s">
        <v>111</v>
      </c>
      <c r="E58" t="s">
        <v>111</v>
      </c>
      <c r="F58" t="s">
        <v>111</v>
      </c>
      <c r="G58" t="s">
        <v>111</v>
      </c>
      <c r="H58" t="s">
        <v>111</v>
      </c>
      <c r="I58" t="s">
        <v>112</v>
      </c>
      <c r="J58" t="s">
        <v>50</v>
      </c>
      <c r="K58" t="s">
        <v>50</v>
      </c>
      <c r="L58" t="s">
        <v>50</v>
      </c>
      <c r="M58" t="s">
        <v>50</v>
      </c>
      <c r="N58" t="s">
        <v>50</v>
      </c>
      <c r="O58" t="s">
        <v>50</v>
      </c>
      <c r="P58" t="s">
        <v>50</v>
      </c>
      <c r="Q58" t="s">
        <v>50</v>
      </c>
      <c r="R58" t="s">
        <v>50</v>
      </c>
      <c r="S58" t="s">
        <v>50</v>
      </c>
      <c r="T58" t="s">
        <v>50</v>
      </c>
      <c r="U58" t="s">
        <v>50</v>
      </c>
      <c r="V58" t="s">
        <v>50</v>
      </c>
      <c r="W58" t="s">
        <v>50</v>
      </c>
      <c r="X58" t="s">
        <v>50</v>
      </c>
      <c r="Y58" t="s">
        <v>50</v>
      </c>
      <c r="Z58" t="s">
        <v>50</v>
      </c>
      <c r="AA58" t="s">
        <v>50</v>
      </c>
      <c r="AB58" t="s">
        <v>50</v>
      </c>
      <c r="AC58" t="s">
        <v>50</v>
      </c>
      <c r="AD58" t="s">
        <v>50</v>
      </c>
      <c r="AE58" t="s">
        <v>50</v>
      </c>
      <c r="AF58" t="s">
        <v>50</v>
      </c>
      <c r="AG58" t="s">
        <v>50</v>
      </c>
      <c r="AH58" t="s">
        <v>50</v>
      </c>
      <c r="AI58" t="s">
        <v>50</v>
      </c>
      <c r="AJ58" t="s">
        <v>50</v>
      </c>
      <c r="AK58" t="s">
        <v>50</v>
      </c>
      <c r="AL58" t="s">
        <v>50</v>
      </c>
      <c r="AM58" t="s">
        <v>50</v>
      </c>
      <c r="AN58" t="s">
        <v>50</v>
      </c>
      <c r="AO58" t="s">
        <v>50</v>
      </c>
      <c r="AP58" t="s">
        <v>50</v>
      </c>
      <c r="AQ58" t="s">
        <v>50</v>
      </c>
      <c r="AR58" t="s">
        <v>50</v>
      </c>
      <c r="AS58" t="s">
        <v>50</v>
      </c>
      <c r="AT58" t="s">
        <v>50</v>
      </c>
      <c r="AU58" t="s">
        <v>50</v>
      </c>
      <c r="AV58" t="s">
        <v>104</v>
      </c>
    </row>
    <row r="59" spans="1:57" x14ac:dyDescent="0.25">
      <c r="A59" t="s">
        <v>74</v>
      </c>
      <c r="B59">
        <v>56</v>
      </c>
      <c r="C59" t="s">
        <v>111</v>
      </c>
      <c r="D59" t="s">
        <v>111</v>
      </c>
      <c r="E59" t="s">
        <v>111</v>
      </c>
      <c r="F59" t="s">
        <v>111</v>
      </c>
      <c r="G59" t="s">
        <v>111</v>
      </c>
      <c r="H59" t="s">
        <v>112</v>
      </c>
      <c r="I59" t="s">
        <v>50</v>
      </c>
      <c r="J59" t="s">
        <v>50</v>
      </c>
      <c r="K59" t="s">
        <v>50</v>
      </c>
      <c r="L59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t="s">
        <v>50</v>
      </c>
      <c r="Y59" t="s">
        <v>50</v>
      </c>
      <c r="Z59" t="s">
        <v>50</v>
      </c>
      <c r="AA59" t="s">
        <v>50</v>
      </c>
      <c r="AB59" t="s">
        <v>50</v>
      </c>
      <c r="AC59" t="s">
        <v>50</v>
      </c>
      <c r="AD59" t="s">
        <v>50</v>
      </c>
      <c r="AE59" t="s">
        <v>50</v>
      </c>
      <c r="AF59" t="s">
        <v>50</v>
      </c>
      <c r="AG59" t="s">
        <v>50</v>
      </c>
      <c r="AH59" t="s">
        <v>50</v>
      </c>
      <c r="AI59" t="s">
        <v>50</v>
      </c>
      <c r="AJ59" t="s">
        <v>50</v>
      </c>
      <c r="AK59" t="s">
        <v>50</v>
      </c>
      <c r="AL59" t="s">
        <v>50</v>
      </c>
      <c r="AM59" t="s">
        <v>50</v>
      </c>
      <c r="AN59" t="s">
        <v>50</v>
      </c>
      <c r="AO59" t="s">
        <v>50</v>
      </c>
      <c r="AP59" t="s">
        <v>50</v>
      </c>
      <c r="AQ59" t="s">
        <v>50</v>
      </c>
      <c r="AR59" t="s">
        <v>50</v>
      </c>
      <c r="AS59" t="s">
        <v>50</v>
      </c>
      <c r="AT59" t="s">
        <v>50</v>
      </c>
      <c r="AU59" t="s">
        <v>50</v>
      </c>
    </row>
    <row r="60" spans="1:57" x14ac:dyDescent="0.25">
      <c r="A60" t="s">
        <v>74</v>
      </c>
      <c r="B60">
        <v>57</v>
      </c>
      <c r="C60" t="s">
        <v>111</v>
      </c>
      <c r="D60" t="s">
        <v>111</v>
      </c>
      <c r="E60" t="s">
        <v>111</v>
      </c>
      <c r="F60" t="s">
        <v>111</v>
      </c>
      <c r="G60" t="s">
        <v>112</v>
      </c>
      <c r="H60" t="s">
        <v>50</v>
      </c>
      <c r="I60" t="s">
        <v>50</v>
      </c>
      <c r="J60" t="s">
        <v>50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50</v>
      </c>
      <c r="Z60" t="s">
        <v>50</v>
      </c>
      <c r="AA60" t="s">
        <v>50</v>
      </c>
      <c r="AB60" t="s">
        <v>50</v>
      </c>
      <c r="AC60" t="s">
        <v>50</v>
      </c>
      <c r="AD60" t="s">
        <v>50</v>
      </c>
      <c r="AE60" t="s">
        <v>50</v>
      </c>
      <c r="AF60" t="s">
        <v>50</v>
      </c>
      <c r="AG60" t="s">
        <v>50</v>
      </c>
      <c r="AH60" t="s">
        <v>50</v>
      </c>
      <c r="AI60" t="s">
        <v>50</v>
      </c>
      <c r="AJ60" t="s">
        <v>50</v>
      </c>
      <c r="AK60" t="s">
        <v>50</v>
      </c>
      <c r="AL60" t="s">
        <v>50</v>
      </c>
      <c r="AM60" t="s">
        <v>50</v>
      </c>
      <c r="AN60" t="s">
        <v>50</v>
      </c>
      <c r="AO60" t="s">
        <v>50</v>
      </c>
      <c r="AP60" t="s">
        <v>50</v>
      </c>
      <c r="AQ60" t="s">
        <v>50</v>
      </c>
      <c r="AR60" t="s">
        <v>50</v>
      </c>
      <c r="AS60" t="s">
        <v>50</v>
      </c>
      <c r="AT60" t="s">
        <v>50</v>
      </c>
    </row>
    <row r="61" spans="1:57" x14ac:dyDescent="0.25">
      <c r="A61" t="s">
        <v>74</v>
      </c>
      <c r="B61">
        <v>58</v>
      </c>
      <c r="C61" t="s">
        <v>111</v>
      </c>
      <c r="D61" t="s">
        <v>111</v>
      </c>
      <c r="E61" t="s">
        <v>111</v>
      </c>
      <c r="F61" t="s">
        <v>112</v>
      </c>
      <c r="G61" t="s">
        <v>50</v>
      </c>
      <c r="H61" t="s">
        <v>50</v>
      </c>
      <c r="I61" t="s">
        <v>50</v>
      </c>
      <c r="J61" t="s">
        <v>50</v>
      </c>
      <c r="K61" t="s">
        <v>50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50</v>
      </c>
      <c r="S61" t="s">
        <v>50</v>
      </c>
      <c r="T61" t="s">
        <v>50</v>
      </c>
      <c r="U61" t="s">
        <v>50</v>
      </c>
      <c r="V61" t="s">
        <v>50</v>
      </c>
      <c r="W61" t="s">
        <v>50</v>
      </c>
      <c r="X61" t="s">
        <v>50</v>
      </c>
      <c r="Y61" t="s">
        <v>50</v>
      </c>
      <c r="Z61" t="s">
        <v>50</v>
      </c>
      <c r="AA61" t="s">
        <v>50</v>
      </c>
      <c r="AB61" t="s">
        <v>50</v>
      </c>
      <c r="AC61" t="s">
        <v>50</v>
      </c>
      <c r="AD61" t="s">
        <v>50</v>
      </c>
      <c r="AE61" t="s">
        <v>50</v>
      </c>
      <c r="AF61" t="s">
        <v>50</v>
      </c>
      <c r="AG61" t="s">
        <v>50</v>
      </c>
      <c r="AH61" t="s">
        <v>50</v>
      </c>
      <c r="AI61" t="s">
        <v>50</v>
      </c>
      <c r="AJ61" t="s">
        <v>50</v>
      </c>
      <c r="AK61" t="s">
        <v>50</v>
      </c>
      <c r="AL61" t="s">
        <v>50</v>
      </c>
      <c r="AM61" t="s">
        <v>50</v>
      </c>
      <c r="AN61" t="s">
        <v>50</v>
      </c>
      <c r="AO61" t="s">
        <v>50</v>
      </c>
      <c r="AP61" t="s">
        <v>50</v>
      </c>
      <c r="AQ61" t="s">
        <v>50</v>
      </c>
      <c r="AR61" t="s">
        <v>50</v>
      </c>
      <c r="AS61" t="s">
        <v>50</v>
      </c>
      <c r="AT61" t="s">
        <v>50</v>
      </c>
    </row>
    <row r="62" spans="1:57" x14ac:dyDescent="0.25">
      <c r="A62" t="s">
        <v>74</v>
      </c>
      <c r="B62">
        <v>59</v>
      </c>
      <c r="C62" t="s">
        <v>111</v>
      </c>
      <c r="D62" t="s">
        <v>111</v>
      </c>
      <c r="E62" t="s">
        <v>112</v>
      </c>
      <c r="F62" t="s">
        <v>50</v>
      </c>
      <c r="G62" t="s">
        <v>50</v>
      </c>
      <c r="H62" t="s">
        <v>50</v>
      </c>
      <c r="I62" t="s">
        <v>50</v>
      </c>
      <c r="J62" t="s">
        <v>50</v>
      </c>
      <c r="K62" t="s">
        <v>50</v>
      </c>
      <c r="L62" t="s">
        <v>50</v>
      </c>
      <c r="M62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50</v>
      </c>
      <c r="S62" t="s">
        <v>50</v>
      </c>
      <c r="T62" t="s">
        <v>50</v>
      </c>
      <c r="U62" t="s">
        <v>50</v>
      </c>
      <c r="V62" t="s">
        <v>50</v>
      </c>
      <c r="W62" t="s">
        <v>50</v>
      </c>
      <c r="X62" t="s">
        <v>50</v>
      </c>
      <c r="Y62" t="s">
        <v>50</v>
      </c>
      <c r="Z62" t="s">
        <v>50</v>
      </c>
      <c r="AA62" t="s">
        <v>50</v>
      </c>
      <c r="AB62" t="s">
        <v>50</v>
      </c>
      <c r="AC62" t="s">
        <v>50</v>
      </c>
      <c r="AD62" t="s">
        <v>50</v>
      </c>
      <c r="AE62" t="s">
        <v>50</v>
      </c>
      <c r="AF62" t="s">
        <v>50</v>
      </c>
      <c r="AG62" t="s">
        <v>50</v>
      </c>
      <c r="AH62" t="s">
        <v>50</v>
      </c>
      <c r="AI62" t="s">
        <v>50</v>
      </c>
      <c r="AJ62" t="s">
        <v>50</v>
      </c>
      <c r="AK62" t="s">
        <v>50</v>
      </c>
      <c r="AL62" t="s">
        <v>50</v>
      </c>
      <c r="AM62" t="s">
        <v>50</v>
      </c>
      <c r="AN62" t="s">
        <v>50</v>
      </c>
      <c r="AO62" t="s">
        <v>50</v>
      </c>
      <c r="AP62" t="s">
        <v>50</v>
      </c>
      <c r="AQ62" t="s">
        <v>50</v>
      </c>
      <c r="AR62" t="s">
        <v>50</v>
      </c>
      <c r="AS62" t="s">
        <v>50</v>
      </c>
    </row>
    <row r="63" spans="1:57" x14ac:dyDescent="0.25">
      <c r="A63" t="s">
        <v>74</v>
      </c>
      <c r="B63">
        <v>60</v>
      </c>
      <c r="C63" t="s">
        <v>112</v>
      </c>
      <c r="D63" t="s">
        <v>112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  <c r="J63" t="s">
        <v>50</v>
      </c>
      <c r="K63" t="s">
        <v>50</v>
      </c>
      <c r="L63" t="s">
        <v>50</v>
      </c>
      <c r="M63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50</v>
      </c>
      <c r="S63" t="s">
        <v>50</v>
      </c>
      <c r="T63" t="s">
        <v>50</v>
      </c>
      <c r="U63" t="s">
        <v>50</v>
      </c>
      <c r="V63" t="s">
        <v>50</v>
      </c>
      <c r="W63" t="s">
        <v>50</v>
      </c>
      <c r="X63" t="s">
        <v>50</v>
      </c>
      <c r="Y63" t="s">
        <v>50</v>
      </c>
      <c r="Z63" t="s">
        <v>50</v>
      </c>
      <c r="AA63" t="s">
        <v>50</v>
      </c>
      <c r="AB63" t="s">
        <v>50</v>
      </c>
      <c r="AC63" t="s">
        <v>50</v>
      </c>
      <c r="AD63" t="s">
        <v>50</v>
      </c>
      <c r="AE63" t="s">
        <v>50</v>
      </c>
      <c r="AF63" t="s">
        <v>50</v>
      </c>
      <c r="AG63" t="s">
        <v>50</v>
      </c>
      <c r="AH63" t="s">
        <v>50</v>
      </c>
      <c r="AI63" t="s">
        <v>50</v>
      </c>
      <c r="AJ63" t="s">
        <v>50</v>
      </c>
      <c r="AK63" t="s">
        <v>50</v>
      </c>
      <c r="AL63" t="s">
        <v>50</v>
      </c>
      <c r="AM63" t="s">
        <v>50</v>
      </c>
      <c r="AN63" t="s">
        <v>50</v>
      </c>
      <c r="AO63" t="s">
        <v>50</v>
      </c>
      <c r="AP63" t="s">
        <v>50</v>
      </c>
      <c r="AQ63" t="s">
        <v>50</v>
      </c>
      <c r="AR63" t="s">
        <v>50</v>
      </c>
    </row>
    <row r="64" spans="1:57" x14ac:dyDescent="0.25">
      <c r="A64" t="s">
        <v>74</v>
      </c>
      <c r="B64">
        <v>61</v>
      </c>
      <c r="C64" t="s">
        <v>50</v>
      </c>
      <c r="D64" t="s">
        <v>50</v>
      </c>
      <c r="E64" t="s">
        <v>50</v>
      </c>
      <c r="F64" t="s">
        <v>50</v>
      </c>
      <c r="G64" t="s">
        <v>50</v>
      </c>
      <c r="H64" t="s">
        <v>50</v>
      </c>
      <c r="I64" t="s">
        <v>50</v>
      </c>
      <c r="J64" t="s">
        <v>50</v>
      </c>
      <c r="K64" t="s">
        <v>50</v>
      </c>
      <c r="L64" t="s">
        <v>50</v>
      </c>
      <c r="M64" t="s">
        <v>50</v>
      </c>
      <c r="N64" t="s">
        <v>50</v>
      </c>
      <c r="O64" t="s">
        <v>50</v>
      </c>
      <c r="P64" t="s">
        <v>50</v>
      </c>
      <c r="Q64" t="s">
        <v>50</v>
      </c>
      <c r="R64" t="s">
        <v>50</v>
      </c>
      <c r="S64" t="s">
        <v>50</v>
      </c>
      <c r="T64" t="s">
        <v>50</v>
      </c>
      <c r="U64" t="s">
        <v>50</v>
      </c>
      <c r="V64" t="s">
        <v>50</v>
      </c>
      <c r="W64" t="s">
        <v>50</v>
      </c>
      <c r="X64" t="s">
        <v>50</v>
      </c>
      <c r="Y64" t="s">
        <v>50</v>
      </c>
      <c r="Z64" t="s">
        <v>50</v>
      </c>
      <c r="AA64" t="s">
        <v>50</v>
      </c>
      <c r="AB64" t="s">
        <v>50</v>
      </c>
      <c r="AC64" t="s">
        <v>50</v>
      </c>
      <c r="AD64" t="s">
        <v>50</v>
      </c>
      <c r="AE64" t="s">
        <v>50</v>
      </c>
      <c r="AF64" t="s">
        <v>50</v>
      </c>
      <c r="AG64" t="s">
        <v>50</v>
      </c>
      <c r="AH64" t="s">
        <v>50</v>
      </c>
      <c r="AI64" t="s">
        <v>50</v>
      </c>
      <c r="AJ64" t="s">
        <v>50</v>
      </c>
      <c r="AK64" t="s">
        <v>50</v>
      </c>
      <c r="AL64" t="s">
        <v>50</v>
      </c>
      <c r="AM64" t="s">
        <v>50</v>
      </c>
      <c r="AN64" t="s">
        <v>50</v>
      </c>
      <c r="AO64" t="s">
        <v>50</v>
      </c>
      <c r="AP64" t="s">
        <v>50</v>
      </c>
      <c r="AQ64" t="s">
        <v>50</v>
      </c>
    </row>
    <row r="65" spans="1:42" x14ac:dyDescent="0.25">
      <c r="A65" t="s">
        <v>74</v>
      </c>
      <c r="B65">
        <v>62</v>
      </c>
      <c r="C65" t="s">
        <v>50</v>
      </c>
      <c r="D65" t="s">
        <v>50</v>
      </c>
      <c r="E65" t="s">
        <v>50</v>
      </c>
      <c r="F65" t="s">
        <v>50</v>
      </c>
      <c r="G65" t="s">
        <v>50</v>
      </c>
      <c r="H65" t="s">
        <v>50</v>
      </c>
      <c r="I65" t="s">
        <v>50</v>
      </c>
      <c r="J65" t="s">
        <v>50</v>
      </c>
      <c r="K65" t="s">
        <v>50</v>
      </c>
      <c r="L65" t="s">
        <v>50</v>
      </c>
      <c r="M65" t="s">
        <v>50</v>
      </c>
      <c r="N65" t="s">
        <v>50</v>
      </c>
      <c r="O65" t="s">
        <v>50</v>
      </c>
      <c r="P65" t="s">
        <v>50</v>
      </c>
      <c r="Q65" t="s">
        <v>50</v>
      </c>
      <c r="R65" t="s">
        <v>50</v>
      </c>
      <c r="S65" t="s">
        <v>50</v>
      </c>
      <c r="T65" t="s">
        <v>50</v>
      </c>
      <c r="U65" t="s">
        <v>50</v>
      </c>
      <c r="V65" t="s">
        <v>50</v>
      </c>
      <c r="W65" t="s">
        <v>50</v>
      </c>
      <c r="X65" t="s">
        <v>50</v>
      </c>
      <c r="Y65" t="s">
        <v>50</v>
      </c>
      <c r="Z65" t="s">
        <v>50</v>
      </c>
      <c r="AA65" t="s">
        <v>50</v>
      </c>
      <c r="AB65" t="s">
        <v>50</v>
      </c>
      <c r="AC65" t="s">
        <v>50</v>
      </c>
      <c r="AD65" t="s">
        <v>50</v>
      </c>
      <c r="AE65" t="s">
        <v>50</v>
      </c>
      <c r="AF65" t="s">
        <v>50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N65" t="s">
        <v>50</v>
      </c>
      <c r="AO65" t="s">
        <v>50</v>
      </c>
      <c r="AP65" t="s">
        <v>50</v>
      </c>
    </row>
    <row r="66" spans="1:42" x14ac:dyDescent="0.25">
      <c r="A66" t="s">
        <v>74</v>
      </c>
      <c r="B66">
        <v>63</v>
      </c>
      <c r="C66" t="s">
        <v>50</v>
      </c>
      <c r="D66" t="s">
        <v>50</v>
      </c>
      <c r="E66" t="s">
        <v>50</v>
      </c>
      <c r="F66" t="s">
        <v>50</v>
      </c>
      <c r="G66" t="s">
        <v>50</v>
      </c>
      <c r="H66" t="s">
        <v>50</v>
      </c>
      <c r="I66" t="s">
        <v>50</v>
      </c>
      <c r="J66" t="s">
        <v>50</v>
      </c>
      <c r="K66" t="s">
        <v>50</v>
      </c>
      <c r="L66" t="s">
        <v>50</v>
      </c>
      <c r="M66" t="s">
        <v>50</v>
      </c>
      <c r="N66" t="s">
        <v>50</v>
      </c>
      <c r="O66" t="s">
        <v>50</v>
      </c>
      <c r="P66" t="s">
        <v>50</v>
      </c>
      <c r="Q66" t="s">
        <v>50</v>
      </c>
      <c r="R66" t="s">
        <v>50</v>
      </c>
      <c r="S66" t="s">
        <v>50</v>
      </c>
      <c r="T66" t="s">
        <v>50</v>
      </c>
      <c r="U66" t="s">
        <v>50</v>
      </c>
      <c r="V66" t="s">
        <v>50</v>
      </c>
      <c r="W66" t="s">
        <v>50</v>
      </c>
      <c r="X66" t="s">
        <v>50</v>
      </c>
      <c r="Y66" t="s">
        <v>50</v>
      </c>
      <c r="Z66" t="s">
        <v>50</v>
      </c>
      <c r="AA66" t="s">
        <v>50</v>
      </c>
      <c r="AB66" t="s">
        <v>50</v>
      </c>
      <c r="AC66" t="s">
        <v>50</v>
      </c>
      <c r="AD66" t="s">
        <v>50</v>
      </c>
      <c r="AE66" t="s">
        <v>50</v>
      </c>
      <c r="AF66" t="s">
        <v>50</v>
      </c>
      <c r="AG66" t="s">
        <v>50</v>
      </c>
      <c r="AH66" t="s">
        <v>50</v>
      </c>
      <c r="AI66" t="s">
        <v>50</v>
      </c>
      <c r="AJ66" t="s">
        <v>50</v>
      </c>
      <c r="AK66" t="s">
        <v>50</v>
      </c>
      <c r="AL66" t="s">
        <v>50</v>
      </c>
      <c r="AM66" t="s">
        <v>50</v>
      </c>
      <c r="AN66" t="s">
        <v>50</v>
      </c>
      <c r="AO66" t="s">
        <v>50</v>
      </c>
    </row>
    <row r="67" spans="1:42" x14ac:dyDescent="0.25">
      <c r="A67" t="s">
        <v>74</v>
      </c>
      <c r="B67">
        <v>64</v>
      </c>
      <c r="C67" t="s">
        <v>50</v>
      </c>
      <c r="D67" t="s">
        <v>50</v>
      </c>
      <c r="E67" t="s">
        <v>50</v>
      </c>
      <c r="F67" t="s">
        <v>50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  <c r="S67" t="s">
        <v>50</v>
      </c>
      <c r="T67" t="s">
        <v>50</v>
      </c>
      <c r="U67" t="s">
        <v>50</v>
      </c>
      <c r="V67" t="s">
        <v>50</v>
      </c>
      <c r="W67" t="s">
        <v>50</v>
      </c>
      <c r="X67" t="s">
        <v>50</v>
      </c>
      <c r="Y67" t="s">
        <v>50</v>
      </c>
      <c r="Z67" t="s">
        <v>50</v>
      </c>
      <c r="AA67" t="s">
        <v>50</v>
      </c>
      <c r="AB67" t="s">
        <v>50</v>
      </c>
      <c r="AC67" t="s">
        <v>50</v>
      </c>
      <c r="AD67" t="s">
        <v>50</v>
      </c>
      <c r="AE67" t="s">
        <v>50</v>
      </c>
      <c r="AF67" t="s">
        <v>50</v>
      </c>
      <c r="AG67" t="s">
        <v>50</v>
      </c>
      <c r="AH67" t="s">
        <v>50</v>
      </c>
      <c r="AI67" t="s">
        <v>50</v>
      </c>
      <c r="AJ67" t="s">
        <v>50</v>
      </c>
      <c r="AK67" t="s">
        <v>50</v>
      </c>
      <c r="AL67" t="s">
        <v>50</v>
      </c>
      <c r="AM67" t="s">
        <v>50</v>
      </c>
      <c r="AN67" t="s">
        <v>50</v>
      </c>
    </row>
    <row r="68" spans="1:42" x14ac:dyDescent="0.25">
      <c r="A68" t="s">
        <v>74</v>
      </c>
      <c r="B68">
        <v>65</v>
      </c>
      <c r="C68" t="s">
        <v>50</v>
      </c>
      <c r="D68" t="s">
        <v>50</v>
      </c>
      <c r="E68" t="s">
        <v>50</v>
      </c>
      <c r="F68" t="s">
        <v>50</v>
      </c>
      <c r="G68" t="s">
        <v>50</v>
      </c>
      <c r="H68" t="s">
        <v>50</v>
      </c>
      <c r="I68" t="s">
        <v>50</v>
      </c>
      <c r="J68" t="s">
        <v>50</v>
      </c>
      <c r="K68" t="s">
        <v>50</v>
      </c>
      <c r="L68" t="s">
        <v>50</v>
      </c>
      <c r="M68" t="s">
        <v>50</v>
      </c>
      <c r="N68" t="s">
        <v>50</v>
      </c>
      <c r="O68" t="s">
        <v>50</v>
      </c>
      <c r="P68" t="s">
        <v>50</v>
      </c>
      <c r="Q68" t="s">
        <v>50</v>
      </c>
      <c r="R68" t="s">
        <v>50</v>
      </c>
      <c r="S68" t="s">
        <v>50</v>
      </c>
      <c r="T68" t="s">
        <v>50</v>
      </c>
      <c r="U68" t="s">
        <v>50</v>
      </c>
      <c r="V68" t="s">
        <v>50</v>
      </c>
      <c r="W68" t="s">
        <v>50</v>
      </c>
      <c r="X68" t="s">
        <v>50</v>
      </c>
      <c r="Y68" t="s">
        <v>50</v>
      </c>
      <c r="Z68" t="s">
        <v>50</v>
      </c>
      <c r="AA68" t="s">
        <v>50</v>
      </c>
      <c r="AB68" t="s">
        <v>50</v>
      </c>
      <c r="AC68" t="s">
        <v>50</v>
      </c>
      <c r="AD68" t="s">
        <v>50</v>
      </c>
      <c r="AE68" t="s">
        <v>50</v>
      </c>
      <c r="AF68" t="s">
        <v>50</v>
      </c>
      <c r="AG68" t="s">
        <v>50</v>
      </c>
      <c r="AH68" t="s">
        <v>50</v>
      </c>
      <c r="AI68" t="s">
        <v>50</v>
      </c>
      <c r="AJ68" t="s">
        <v>50</v>
      </c>
      <c r="AK68" t="s">
        <v>50</v>
      </c>
      <c r="AL68" t="s">
        <v>50</v>
      </c>
      <c r="AM68" t="s">
        <v>50</v>
      </c>
    </row>
    <row r="69" spans="1:42" x14ac:dyDescent="0.25">
      <c r="A69" t="s">
        <v>74</v>
      </c>
      <c r="B69">
        <v>66</v>
      </c>
      <c r="C69" t="s">
        <v>50</v>
      </c>
      <c r="D69" t="s">
        <v>50</v>
      </c>
      <c r="E69" t="s">
        <v>50</v>
      </c>
      <c r="F69" t="s">
        <v>50</v>
      </c>
      <c r="G69" t="s">
        <v>50</v>
      </c>
      <c r="H69" t="s">
        <v>50</v>
      </c>
      <c r="I69" t="s">
        <v>50</v>
      </c>
      <c r="J69" t="s">
        <v>50</v>
      </c>
      <c r="K69" t="s">
        <v>50</v>
      </c>
      <c r="L69" t="s">
        <v>50</v>
      </c>
      <c r="M69" t="s">
        <v>50</v>
      </c>
      <c r="N69" t="s">
        <v>50</v>
      </c>
      <c r="O69" t="s">
        <v>50</v>
      </c>
      <c r="P69" t="s">
        <v>50</v>
      </c>
      <c r="Q69" t="s">
        <v>50</v>
      </c>
      <c r="R69" t="s">
        <v>50</v>
      </c>
      <c r="S69" t="s">
        <v>50</v>
      </c>
      <c r="T69" t="s">
        <v>50</v>
      </c>
      <c r="U69" t="s">
        <v>50</v>
      </c>
      <c r="V69" t="s">
        <v>50</v>
      </c>
      <c r="W69" t="s">
        <v>50</v>
      </c>
      <c r="X69" t="s">
        <v>50</v>
      </c>
      <c r="Y69" t="s">
        <v>50</v>
      </c>
      <c r="Z69" t="s">
        <v>50</v>
      </c>
      <c r="AA69" t="s">
        <v>50</v>
      </c>
      <c r="AB69" t="s">
        <v>50</v>
      </c>
      <c r="AC69" t="s">
        <v>50</v>
      </c>
      <c r="AD69" t="s">
        <v>50</v>
      </c>
      <c r="AE69" t="s">
        <v>50</v>
      </c>
      <c r="AF69" t="s">
        <v>50</v>
      </c>
      <c r="AG69" t="s">
        <v>50</v>
      </c>
      <c r="AH69" t="s">
        <v>50</v>
      </c>
      <c r="AI69" t="s">
        <v>50</v>
      </c>
      <c r="AJ69" t="s">
        <v>50</v>
      </c>
      <c r="AK69" t="s">
        <v>50</v>
      </c>
      <c r="AL69" t="s">
        <v>50</v>
      </c>
    </row>
    <row r="70" spans="1:42" x14ac:dyDescent="0.25">
      <c r="A70" t="s">
        <v>74</v>
      </c>
      <c r="B70">
        <v>67</v>
      </c>
      <c r="C70" t="s">
        <v>50</v>
      </c>
      <c r="D70" t="s">
        <v>50</v>
      </c>
      <c r="E70" t="s">
        <v>50</v>
      </c>
      <c r="F70" t="s">
        <v>50</v>
      </c>
      <c r="G70" t="s">
        <v>50</v>
      </c>
      <c r="H70" t="s">
        <v>50</v>
      </c>
      <c r="I70" t="s">
        <v>50</v>
      </c>
      <c r="J70" t="s">
        <v>50</v>
      </c>
      <c r="K70" t="s">
        <v>50</v>
      </c>
      <c r="L70" t="s">
        <v>50</v>
      </c>
      <c r="M70" t="s">
        <v>50</v>
      </c>
      <c r="N70" t="s">
        <v>50</v>
      </c>
      <c r="O70" t="s">
        <v>50</v>
      </c>
      <c r="P70" t="s">
        <v>50</v>
      </c>
      <c r="Q70" t="s">
        <v>50</v>
      </c>
      <c r="R70" t="s">
        <v>50</v>
      </c>
      <c r="S70" t="s">
        <v>50</v>
      </c>
      <c r="T70" t="s">
        <v>50</v>
      </c>
      <c r="U70" t="s">
        <v>50</v>
      </c>
      <c r="V70" t="s">
        <v>50</v>
      </c>
      <c r="W70" t="s">
        <v>50</v>
      </c>
      <c r="X70" t="s">
        <v>50</v>
      </c>
      <c r="Y70" t="s">
        <v>50</v>
      </c>
      <c r="Z70" t="s">
        <v>50</v>
      </c>
      <c r="AA70" t="s">
        <v>50</v>
      </c>
      <c r="AB70" t="s">
        <v>50</v>
      </c>
      <c r="AC70" t="s">
        <v>50</v>
      </c>
      <c r="AD70" t="s">
        <v>50</v>
      </c>
      <c r="AE70" t="s">
        <v>50</v>
      </c>
      <c r="AF70" t="s">
        <v>50</v>
      </c>
      <c r="AG70" t="s">
        <v>50</v>
      </c>
      <c r="AH70" t="s">
        <v>50</v>
      </c>
      <c r="AI70" t="s">
        <v>50</v>
      </c>
      <c r="AJ70" t="s">
        <v>50</v>
      </c>
      <c r="AK70" t="s">
        <v>50</v>
      </c>
    </row>
    <row r="71" spans="1:42" x14ac:dyDescent="0.25">
      <c r="A71" t="s">
        <v>74</v>
      </c>
      <c r="B71">
        <v>68</v>
      </c>
      <c r="C71" t="s">
        <v>50</v>
      </c>
      <c r="D71" t="s">
        <v>50</v>
      </c>
      <c r="E71" t="s">
        <v>50</v>
      </c>
      <c r="F71" t="s">
        <v>50</v>
      </c>
      <c r="G71" t="s">
        <v>50</v>
      </c>
      <c r="H71" t="s">
        <v>50</v>
      </c>
      <c r="I71" t="s">
        <v>50</v>
      </c>
      <c r="J71" t="s">
        <v>50</v>
      </c>
      <c r="K71" t="s">
        <v>50</v>
      </c>
      <c r="L71" t="s">
        <v>50</v>
      </c>
      <c r="M71" t="s">
        <v>50</v>
      </c>
      <c r="N71" t="s">
        <v>50</v>
      </c>
      <c r="O71" t="s">
        <v>50</v>
      </c>
      <c r="P71" t="s">
        <v>50</v>
      </c>
      <c r="Q71" t="s">
        <v>50</v>
      </c>
      <c r="R71" t="s">
        <v>50</v>
      </c>
      <c r="S71" t="s">
        <v>50</v>
      </c>
      <c r="T71" t="s">
        <v>50</v>
      </c>
      <c r="U71" t="s">
        <v>50</v>
      </c>
      <c r="V71" t="s">
        <v>50</v>
      </c>
      <c r="W71" t="s">
        <v>50</v>
      </c>
      <c r="X71" t="s">
        <v>50</v>
      </c>
      <c r="Y71" t="s">
        <v>50</v>
      </c>
      <c r="Z71" t="s">
        <v>50</v>
      </c>
      <c r="AA71" t="s">
        <v>50</v>
      </c>
      <c r="AB71" t="s">
        <v>50</v>
      </c>
      <c r="AC71" t="s">
        <v>50</v>
      </c>
      <c r="AD71" t="s">
        <v>50</v>
      </c>
      <c r="AE71" t="s">
        <v>50</v>
      </c>
      <c r="AF71" t="s">
        <v>50</v>
      </c>
      <c r="AG71" t="s">
        <v>50</v>
      </c>
      <c r="AH71" t="s">
        <v>50</v>
      </c>
      <c r="AI71" t="s">
        <v>50</v>
      </c>
      <c r="AJ71" t="s">
        <v>50</v>
      </c>
    </row>
    <row r="72" spans="1:42" x14ac:dyDescent="0.25">
      <c r="A72" t="s">
        <v>74</v>
      </c>
      <c r="B72">
        <v>69</v>
      </c>
      <c r="C72" t="s">
        <v>50</v>
      </c>
      <c r="D72" t="s">
        <v>50</v>
      </c>
      <c r="E72" t="s">
        <v>50</v>
      </c>
      <c r="F72" t="s">
        <v>50</v>
      </c>
      <c r="G72" t="s">
        <v>50</v>
      </c>
      <c r="H72" t="s">
        <v>50</v>
      </c>
      <c r="I72" t="s">
        <v>50</v>
      </c>
      <c r="J72" t="s">
        <v>50</v>
      </c>
      <c r="K72" t="s">
        <v>50</v>
      </c>
      <c r="L72" t="s">
        <v>50</v>
      </c>
      <c r="M72" t="s">
        <v>50</v>
      </c>
      <c r="N72" t="s">
        <v>50</v>
      </c>
      <c r="O72" t="s">
        <v>50</v>
      </c>
      <c r="P72" t="s">
        <v>50</v>
      </c>
      <c r="Q72" t="s">
        <v>50</v>
      </c>
      <c r="R72" t="s">
        <v>50</v>
      </c>
      <c r="S72" t="s">
        <v>50</v>
      </c>
      <c r="T72" t="s">
        <v>50</v>
      </c>
      <c r="U72" t="s">
        <v>50</v>
      </c>
      <c r="V72" t="s">
        <v>50</v>
      </c>
      <c r="W72" t="s">
        <v>50</v>
      </c>
      <c r="X72" t="s">
        <v>50</v>
      </c>
      <c r="Y72" t="s">
        <v>50</v>
      </c>
      <c r="Z72" t="s">
        <v>50</v>
      </c>
      <c r="AA72" t="s">
        <v>50</v>
      </c>
      <c r="AB72" t="s">
        <v>50</v>
      </c>
      <c r="AC72" t="s">
        <v>50</v>
      </c>
      <c r="AD72" t="s">
        <v>50</v>
      </c>
      <c r="AE72" t="s">
        <v>50</v>
      </c>
      <c r="AF72" t="s">
        <v>50</v>
      </c>
      <c r="AG72" t="s">
        <v>50</v>
      </c>
      <c r="AH72" t="s">
        <v>50</v>
      </c>
      <c r="AI72" t="s">
        <v>50</v>
      </c>
    </row>
    <row r="73" spans="1:42" x14ac:dyDescent="0.25">
      <c r="A73" t="s">
        <v>74</v>
      </c>
      <c r="B73">
        <v>70</v>
      </c>
      <c r="C73" t="s">
        <v>50</v>
      </c>
      <c r="D73" t="s">
        <v>50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50</v>
      </c>
      <c r="L73" t="s">
        <v>50</v>
      </c>
      <c r="M73" t="s">
        <v>50</v>
      </c>
      <c r="N73" t="s">
        <v>50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50</v>
      </c>
      <c r="U73" t="s">
        <v>50</v>
      </c>
      <c r="V73" t="s">
        <v>50</v>
      </c>
      <c r="W73" t="s">
        <v>50</v>
      </c>
      <c r="X73" t="s">
        <v>50</v>
      </c>
      <c r="Y73" t="s">
        <v>50</v>
      </c>
      <c r="Z73" t="s">
        <v>50</v>
      </c>
      <c r="AA73" t="s">
        <v>50</v>
      </c>
      <c r="AB73" t="s">
        <v>50</v>
      </c>
      <c r="AC73" t="s">
        <v>50</v>
      </c>
      <c r="AD73" t="s">
        <v>50</v>
      </c>
      <c r="AE73" t="s">
        <v>50</v>
      </c>
      <c r="AF73" t="s">
        <v>50</v>
      </c>
      <c r="AG73" t="s">
        <v>50</v>
      </c>
      <c r="AH73" t="s">
        <v>50</v>
      </c>
    </row>
    <row r="74" spans="1:42" x14ac:dyDescent="0.25">
      <c r="A74" t="s">
        <v>74</v>
      </c>
      <c r="B74">
        <v>71</v>
      </c>
      <c r="C74" t="s">
        <v>50</v>
      </c>
      <c r="D74" t="s">
        <v>50</v>
      </c>
      <c r="E74" t="s">
        <v>50</v>
      </c>
      <c r="F74" t="s">
        <v>50</v>
      </c>
      <c r="G74" t="s">
        <v>50</v>
      </c>
      <c r="H74" t="s">
        <v>50</v>
      </c>
      <c r="I74" t="s">
        <v>50</v>
      </c>
      <c r="J74" t="s">
        <v>50</v>
      </c>
      <c r="K74" t="s">
        <v>50</v>
      </c>
      <c r="L74" t="s">
        <v>50</v>
      </c>
      <c r="M74" t="s">
        <v>50</v>
      </c>
      <c r="N74" t="s">
        <v>50</v>
      </c>
      <c r="O74" t="s">
        <v>50</v>
      </c>
      <c r="P74" t="s">
        <v>50</v>
      </c>
      <c r="Q74" t="s">
        <v>50</v>
      </c>
      <c r="R74" t="s">
        <v>50</v>
      </c>
      <c r="S74" t="s">
        <v>50</v>
      </c>
      <c r="T74" t="s">
        <v>50</v>
      </c>
      <c r="U74" t="s">
        <v>50</v>
      </c>
      <c r="V74" t="s">
        <v>50</v>
      </c>
      <c r="W74" t="s">
        <v>50</v>
      </c>
      <c r="X74" t="s">
        <v>50</v>
      </c>
      <c r="Y74" t="s">
        <v>50</v>
      </c>
      <c r="Z74" t="s">
        <v>50</v>
      </c>
      <c r="AA74" t="s">
        <v>50</v>
      </c>
      <c r="AB74" t="s">
        <v>50</v>
      </c>
      <c r="AC74" t="s">
        <v>50</v>
      </c>
      <c r="AD74" t="s">
        <v>50</v>
      </c>
      <c r="AE74" t="s">
        <v>50</v>
      </c>
      <c r="AF74" t="s">
        <v>50</v>
      </c>
      <c r="AG74" t="s">
        <v>50</v>
      </c>
    </row>
    <row r="75" spans="1:42" x14ac:dyDescent="0.25">
      <c r="A75" t="s">
        <v>74</v>
      </c>
      <c r="B75">
        <v>72</v>
      </c>
      <c r="C75" t="s">
        <v>50</v>
      </c>
      <c r="D75" t="s">
        <v>50</v>
      </c>
      <c r="E75" t="s">
        <v>50</v>
      </c>
      <c r="F75" t="s">
        <v>50</v>
      </c>
      <c r="G75" t="s">
        <v>50</v>
      </c>
      <c r="H75" t="s">
        <v>50</v>
      </c>
      <c r="I75" t="s">
        <v>50</v>
      </c>
      <c r="J75" t="s">
        <v>50</v>
      </c>
      <c r="K75" t="s">
        <v>50</v>
      </c>
      <c r="L75" t="s">
        <v>50</v>
      </c>
      <c r="M75" t="s">
        <v>50</v>
      </c>
      <c r="N75" t="s">
        <v>50</v>
      </c>
      <c r="O75" t="s">
        <v>50</v>
      </c>
      <c r="P75" t="s">
        <v>50</v>
      </c>
      <c r="Q75" t="s">
        <v>50</v>
      </c>
      <c r="R75" t="s">
        <v>50</v>
      </c>
      <c r="S75" t="s">
        <v>50</v>
      </c>
      <c r="T75" t="s">
        <v>50</v>
      </c>
      <c r="U75" t="s">
        <v>50</v>
      </c>
      <c r="V75" t="s">
        <v>50</v>
      </c>
      <c r="W75" t="s">
        <v>50</v>
      </c>
      <c r="X75" t="s">
        <v>50</v>
      </c>
      <c r="Y75" t="s">
        <v>50</v>
      </c>
      <c r="Z75" t="s">
        <v>50</v>
      </c>
      <c r="AA75" t="s">
        <v>50</v>
      </c>
      <c r="AB75" t="s">
        <v>50</v>
      </c>
      <c r="AC75" t="s">
        <v>50</v>
      </c>
      <c r="AD75" t="s">
        <v>50</v>
      </c>
      <c r="AE75" t="s">
        <v>50</v>
      </c>
      <c r="AF75" t="s">
        <v>50</v>
      </c>
    </row>
    <row r="76" spans="1:42" x14ac:dyDescent="0.25">
      <c r="A76" t="s">
        <v>74</v>
      </c>
      <c r="B76">
        <v>73</v>
      </c>
      <c r="C76" t="s">
        <v>50</v>
      </c>
      <c r="D76" t="s">
        <v>50</v>
      </c>
      <c r="E76" t="s">
        <v>50</v>
      </c>
      <c r="F76" t="s">
        <v>50</v>
      </c>
      <c r="G76" t="s">
        <v>50</v>
      </c>
      <c r="H76" t="s">
        <v>50</v>
      </c>
      <c r="I76" t="s">
        <v>50</v>
      </c>
      <c r="J76" t="s">
        <v>50</v>
      </c>
      <c r="K76" t="s">
        <v>50</v>
      </c>
      <c r="L76" t="s">
        <v>50</v>
      </c>
      <c r="M76" t="s">
        <v>50</v>
      </c>
      <c r="N76" t="s">
        <v>50</v>
      </c>
      <c r="O76" t="s">
        <v>50</v>
      </c>
      <c r="P76" t="s">
        <v>50</v>
      </c>
      <c r="Q76" t="s">
        <v>50</v>
      </c>
      <c r="R76" t="s">
        <v>50</v>
      </c>
      <c r="S76" t="s">
        <v>50</v>
      </c>
      <c r="T76" t="s">
        <v>50</v>
      </c>
      <c r="U76" t="s">
        <v>50</v>
      </c>
      <c r="V76" t="s">
        <v>50</v>
      </c>
      <c r="W76" t="s">
        <v>50</v>
      </c>
      <c r="X76" t="s">
        <v>50</v>
      </c>
      <c r="Y76" t="s">
        <v>50</v>
      </c>
      <c r="Z76" t="s">
        <v>50</v>
      </c>
      <c r="AA76" t="s">
        <v>50</v>
      </c>
      <c r="AB76" t="s">
        <v>50</v>
      </c>
      <c r="AC76" t="s">
        <v>50</v>
      </c>
      <c r="AD76" t="s">
        <v>50</v>
      </c>
      <c r="AE76" t="s">
        <v>50</v>
      </c>
    </row>
    <row r="77" spans="1:42" x14ac:dyDescent="0.25">
      <c r="A77" t="s">
        <v>74</v>
      </c>
      <c r="B77">
        <v>74</v>
      </c>
      <c r="C77" t="s">
        <v>50</v>
      </c>
      <c r="D77" t="s">
        <v>50</v>
      </c>
      <c r="E77" t="s">
        <v>50</v>
      </c>
      <c r="F77" t="s">
        <v>50</v>
      </c>
      <c r="G77" t="s">
        <v>50</v>
      </c>
      <c r="H77" t="s">
        <v>50</v>
      </c>
      <c r="I77" t="s">
        <v>50</v>
      </c>
      <c r="J77" t="s">
        <v>50</v>
      </c>
      <c r="K77" t="s">
        <v>50</v>
      </c>
      <c r="L77" t="s">
        <v>50</v>
      </c>
      <c r="M77" t="s">
        <v>50</v>
      </c>
      <c r="N77" t="s">
        <v>50</v>
      </c>
      <c r="O77" t="s">
        <v>50</v>
      </c>
      <c r="P77" t="s">
        <v>50</v>
      </c>
      <c r="Q77" t="s">
        <v>50</v>
      </c>
      <c r="R77" t="s">
        <v>50</v>
      </c>
      <c r="S77" t="s">
        <v>50</v>
      </c>
      <c r="T77" t="s">
        <v>50</v>
      </c>
      <c r="U77" t="s">
        <v>50</v>
      </c>
      <c r="V77" t="s">
        <v>50</v>
      </c>
      <c r="W77" t="s">
        <v>50</v>
      </c>
      <c r="X77" t="s">
        <v>50</v>
      </c>
      <c r="Y77" t="s">
        <v>50</v>
      </c>
      <c r="Z77" t="s">
        <v>50</v>
      </c>
      <c r="AA77" t="s">
        <v>50</v>
      </c>
      <c r="AB77" t="s">
        <v>50</v>
      </c>
      <c r="AC77" t="s">
        <v>50</v>
      </c>
      <c r="AD77" t="s">
        <v>50</v>
      </c>
    </row>
    <row r="78" spans="1:42" x14ac:dyDescent="0.25">
      <c r="A78" t="s">
        <v>74</v>
      </c>
      <c r="B78">
        <v>75</v>
      </c>
      <c r="C78" t="s">
        <v>50</v>
      </c>
      <c r="D78" t="s">
        <v>50</v>
      </c>
      <c r="E78" t="s">
        <v>50</v>
      </c>
      <c r="F78" t="s">
        <v>50</v>
      </c>
      <c r="G78" t="s">
        <v>50</v>
      </c>
      <c r="H78" t="s">
        <v>50</v>
      </c>
      <c r="I78" t="s">
        <v>50</v>
      </c>
      <c r="J78" t="s">
        <v>50</v>
      </c>
      <c r="K78" t="s">
        <v>50</v>
      </c>
      <c r="L78" t="s">
        <v>50</v>
      </c>
      <c r="M78" t="s">
        <v>50</v>
      </c>
      <c r="N78" t="s">
        <v>50</v>
      </c>
      <c r="O78" t="s">
        <v>50</v>
      </c>
      <c r="P78" t="s">
        <v>50</v>
      </c>
      <c r="Q78" t="s">
        <v>50</v>
      </c>
      <c r="R78" t="s">
        <v>50</v>
      </c>
      <c r="S78" t="s">
        <v>50</v>
      </c>
      <c r="T78" t="s">
        <v>50</v>
      </c>
      <c r="U78" t="s">
        <v>50</v>
      </c>
      <c r="V78" t="s">
        <v>50</v>
      </c>
      <c r="W78" t="s">
        <v>50</v>
      </c>
      <c r="X78" t="s">
        <v>50</v>
      </c>
      <c r="Y78" t="s">
        <v>50</v>
      </c>
      <c r="Z78" t="s">
        <v>50</v>
      </c>
      <c r="AA78" t="s">
        <v>50</v>
      </c>
      <c r="AB78" t="s">
        <v>50</v>
      </c>
      <c r="AC78" t="s">
        <v>50</v>
      </c>
    </row>
    <row r="79" spans="1:42" x14ac:dyDescent="0.25">
      <c r="A79" t="s">
        <v>74</v>
      </c>
      <c r="B79">
        <v>76</v>
      </c>
      <c r="C79" t="s">
        <v>50</v>
      </c>
      <c r="D79" t="s">
        <v>50</v>
      </c>
      <c r="E79" t="s">
        <v>50</v>
      </c>
      <c r="F79" t="s">
        <v>50</v>
      </c>
      <c r="G79" t="s">
        <v>50</v>
      </c>
      <c r="H79" t="s">
        <v>50</v>
      </c>
      <c r="I79" t="s">
        <v>50</v>
      </c>
      <c r="J79" t="s">
        <v>50</v>
      </c>
      <c r="K79" t="s">
        <v>50</v>
      </c>
      <c r="L79" t="s">
        <v>50</v>
      </c>
      <c r="M79" t="s">
        <v>50</v>
      </c>
      <c r="N79" t="s">
        <v>50</v>
      </c>
      <c r="O79" t="s">
        <v>50</v>
      </c>
      <c r="P79" t="s">
        <v>50</v>
      </c>
      <c r="Q79" t="s">
        <v>50</v>
      </c>
      <c r="R79" t="s">
        <v>50</v>
      </c>
      <c r="S79" t="s">
        <v>50</v>
      </c>
      <c r="T79" t="s">
        <v>50</v>
      </c>
      <c r="U79" t="s">
        <v>50</v>
      </c>
      <c r="V79" t="s">
        <v>50</v>
      </c>
      <c r="W79" t="s">
        <v>50</v>
      </c>
      <c r="X79" t="s">
        <v>50</v>
      </c>
      <c r="Y79" t="s">
        <v>50</v>
      </c>
      <c r="Z79" t="s">
        <v>50</v>
      </c>
      <c r="AA79" t="s">
        <v>50</v>
      </c>
      <c r="AB79" t="s">
        <v>50</v>
      </c>
    </row>
    <row r="80" spans="1:42" x14ac:dyDescent="0.25">
      <c r="A80" t="s">
        <v>74</v>
      </c>
      <c r="B80">
        <v>77</v>
      </c>
      <c r="C80" t="s">
        <v>50</v>
      </c>
      <c r="D80" t="s">
        <v>50</v>
      </c>
      <c r="E80" t="s">
        <v>50</v>
      </c>
      <c r="F80" t="s">
        <v>50</v>
      </c>
      <c r="G80" t="s">
        <v>50</v>
      </c>
      <c r="H80" t="s">
        <v>50</v>
      </c>
      <c r="I80" t="s">
        <v>50</v>
      </c>
      <c r="J80" t="s">
        <v>50</v>
      </c>
      <c r="K80" t="s">
        <v>50</v>
      </c>
      <c r="L80" t="s">
        <v>50</v>
      </c>
      <c r="M80" t="s">
        <v>50</v>
      </c>
      <c r="N80" t="s">
        <v>50</v>
      </c>
      <c r="O80" t="s">
        <v>50</v>
      </c>
      <c r="P80" t="s">
        <v>50</v>
      </c>
      <c r="Q80" t="s">
        <v>50</v>
      </c>
      <c r="R80" t="s">
        <v>50</v>
      </c>
      <c r="S80" t="s">
        <v>50</v>
      </c>
      <c r="T80" t="s">
        <v>50</v>
      </c>
      <c r="U80" t="s">
        <v>50</v>
      </c>
      <c r="V80" t="s">
        <v>50</v>
      </c>
      <c r="W80" t="s">
        <v>50</v>
      </c>
      <c r="X80" t="s">
        <v>50</v>
      </c>
      <c r="Y80" t="s">
        <v>50</v>
      </c>
      <c r="Z80" t="s">
        <v>50</v>
      </c>
      <c r="AA80" t="s">
        <v>50</v>
      </c>
    </row>
    <row r="81" spans="1:26" x14ac:dyDescent="0.25">
      <c r="A81" t="s">
        <v>74</v>
      </c>
      <c r="B81">
        <v>78</v>
      </c>
      <c r="C81" t="s">
        <v>50</v>
      </c>
      <c r="D81" t="s">
        <v>50</v>
      </c>
      <c r="E81" t="s">
        <v>50</v>
      </c>
      <c r="F81" t="s">
        <v>50</v>
      </c>
      <c r="G81" t="s">
        <v>50</v>
      </c>
      <c r="H81" t="s">
        <v>50</v>
      </c>
      <c r="I81" t="s">
        <v>50</v>
      </c>
      <c r="J81" t="s">
        <v>50</v>
      </c>
      <c r="K81" t="s">
        <v>50</v>
      </c>
      <c r="L81" t="s">
        <v>50</v>
      </c>
      <c r="M81" t="s">
        <v>50</v>
      </c>
      <c r="N81" t="s">
        <v>50</v>
      </c>
      <c r="O81" t="s">
        <v>50</v>
      </c>
      <c r="P81" t="s">
        <v>50</v>
      </c>
      <c r="Q81" t="s">
        <v>50</v>
      </c>
      <c r="R81" t="s">
        <v>50</v>
      </c>
      <c r="S81" t="s">
        <v>50</v>
      </c>
      <c r="T81" t="s">
        <v>50</v>
      </c>
      <c r="U81" t="s">
        <v>50</v>
      </c>
      <c r="V81" t="s">
        <v>50</v>
      </c>
      <c r="W81" t="s">
        <v>50</v>
      </c>
      <c r="X81" t="s">
        <v>50</v>
      </c>
      <c r="Y81" t="s">
        <v>50</v>
      </c>
      <c r="Z81" t="s">
        <v>50</v>
      </c>
    </row>
    <row r="82" spans="1:26" x14ac:dyDescent="0.25">
      <c r="A82" t="s">
        <v>74</v>
      </c>
      <c r="B82">
        <v>79</v>
      </c>
      <c r="C82" t="s">
        <v>50</v>
      </c>
      <c r="D82" t="s">
        <v>50</v>
      </c>
      <c r="E82" t="s">
        <v>50</v>
      </c>
      <c r="F82" t="s">
        <v>50</v>
      </c>
      <c r="G82" t="s">
        <v>50</v>
      </c>
      <c r="H82" t="s">
        <v>50</v>
      </c>
      <c r="I82" t="s">
        <v>50</v>
      </c>
      <c r="J82" t="s">
        <v>50</v>
      </c>
      <c r="K82" t="s">
        <v>50</v>
      </c>
      <c r="L82" t="s">
        <v>50</v>
      </c>
      <c r="M82" t="s">
        <v>50</v>
      </c>
      <c r="N82" t="s">
        <v>50</v>
      </c>
      <c r="O82" t="s">
        <v>50</v>
      </c>
      <c r="P82" t="s">
        <v>50</v>
      </c>
      <c r="Q82" t="s">
        <v>50</v>
      </c>
      <c r="R82" t="s">
        <v>50</v>
      </c>
      <c r="S82" t="s">
        <v>50</v>
      </c>
      <c r="T82" t="s">
        <v>50</v>
      </c>
      <c r="U82" t="s">
        <v>50</v>
      </c>
      <c r="V82" t="s">
        <v>50</v>
      </c>
      <c r="W82" t="s">
        <v>50</v>
      </c>
      <c r="X82" t="s">
        <v>50</v>
      </c>
      <c r="Y82" t="s">
        <v>50</v>
      </c>
    </row>
    <row r="83" spans="1:26" x14ac:dyDescent="0.25">
      <c r="A83" t="s">
        <v>74</v>
      </c>
      <c r="B83">
        <v>80</v>
      </c>
      <c r="C83" t="s">
        <v>50</v>
      </c>
      <c r="D83" t="s">
        <v>50</v>
      </c>
      <c r="E83" t="s">
        <v>50</v>
      </c>
      <c r="F83" t="s">
        <v>50</v>
      </c>
      <c r="G83" t="s">
        <v>50</v>
      </c>
      <c r="H83" t="s">
        <v>50</v>
      </c>
      <c r="I83" t="s">
        <v>50</v>
      </c>
      <c r="J83" t="s">
        <v>50</v>
      </c>
      <c r="K83" t="s">
        <v>50</v>
      </c>
      <c r="L83" t="s">
        <v>50</v>
      </c>
      <c r="M83" t="s">
        <v>50</v>
      </c>
      <c r="N83" t="s">
        <v>50</v>
      </c>
      <c r="O83" t="s">
        <v>50</v>
      </c>
      <c r="P83" t="s">
        <v>50</v>
      </c>
      <c r="Q83" t="s">
        <v>50</v>
      </c>
      <c r="R83" t="s">
        <v>50</v>
      </c>
      <c r="S83" t="s">
        <v>50</v>
      </c>
      <c r="T83" t="s">
        <v>50</v>
      </c>
      <c r="U83" t="s">
        <v>50</v>
      </c>
      <c r="V83" t="s">
        <v>50</v>
      </c>
      <c r="W83" t="s">
        <v>50</v>
      </c>
      <c r="X83" t="s">
        <v>50</v>
      </c>
    </row>
    <row r="84" spans="1:26" x14ac:dyDescent="0.25">
      <c r="A84" t="s">
        <v>74</v>
      </c>
      <c r="B84">
        <v>81</v>
      </c>
      <c r="C84" t="s">
        <v>50</v>
      </c>
      <c r="D84" t="s">
        <v>50</v>
      </c>
      <c r="E84" t="s">
        <v>50</v>
      </c>
      <c r="F84" t="s">
        <v>50</v>
      </c>
      <c r="G84" t="s">
        <v>50</v>
      </c>
      <c r="H84" t="s">
        <v>50</v>
      </c>
      <c r="I84" t="s">
        <v>50</v>
      </c>
      <c r="J84" t="s">
        <v>50</v>
      </c>
      <c r="K84" t="s">
        <v>50</v>
      </c>
      <c r="L84" t="s">
        <v>50</v>
      </c>
      <c r="M84" t="s">
        <v>50</v>
      </c>
      <c r="N84" t="s">
        <v>50</v>
      </c>
      <c r="O84" t="s">
        <v>50</v>
      </c>
      <c r="P84" t="s">
        <v>50</v>
      </c>
      <c r="Q84" t="s">
        <v>50</v>
      </c>
      <c r="R84" t="s">
        <v>50</v>
      </c>
      <c r="S84" t="s">
        <v>50</v>
      </c>
      <c r="T84" t="s">
        <v>50</v>
      </c>
      <c r="U84" t="s">
        <v>50</v>
      </c>
      <c r="V84" t="s">
        <v>50</v>
      </c>
      <c r="W84" t="s">
        <v>50</v>
      </c>
    </row>
    <row r="85" spans="1:26" x14ac:dyDescent="0.25">
      <c r="A85" t="s">
        <v>74</v>
      </c>
      <c r="B85">
        <v>82</v>
      </c>
      <c r="C85" t="s">
        <v>50</v>
      </c>
      <c r="D85" t="s">
        <v>50</v>
      </c>
      <c r="E85" t="s">
        <v>50</v>
      </c>
      <c r="F85" t="s">
        <v>50</v>
      </c>
      <c r="G85" t="s">
        <v>50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50</v>
      </c>
      <c r="P85" t="s">
        <v>50</v>
      </c>
      <c r="Q85" t="s">
        <v>50</v>
      </c>
      <c r="R85" t="s">
        <v>50</v>
      </c>
      <c r="S85" t="s">
        <v>50</v>
      </c>
      <c r="T85" t="s">
        <v>50</v>
      </c>
      <c r="U85" t="s">
        <v>50</v>
      </c>
      <c r="V85" t="s">
        <v>50</v>
      </c>
    </row>
    <row r="86" spans="1:26" x14ac:dyDescent="0.25">
      <c r="A86" t="s">
        <v>74</v>
      </c>
      <c r="B86">
        <v>83</v>
      </c>
      <c r="C86" t="s">
        <v>50</v>
      </c>
      <c r="D86" t="s">
        <v>50</v>
      </c>
      <c r="E86" t="s">
        <v>50</v>
      </c>
      <c r="F86" t="s">
        <v>50</v>
      </c>
      <c r="G86" t="s">
        <v>50</v>
      </c>
      <c r="H86" t="s">
        <v>50</v>
      </c>
      <c r="I86" t="s">
        <v>50</v>
      </c>
      <c r="J86" t="s">
        <v>50</v>
      </c>
      <c r="K86" t="s">
        <v>50</v>
      </c>
      <c r="L86" t="s">
        <v>50</v>
      </c>
      <c r="M86" t="s">
        <v>50</v>
      </c>
      <c r="N86" t="s">
        <v>50</v>
      </c>
      <c r="O86" t="s">
        <v>50</v>
      </c>
      <c r="P86" t="s">
        <v>50</v>
      </c>
      <c r="Q86" t="s">
        <v>50</v>
      </c>
      <c r="R86" t="s">
        <v>50</v>
      </c>
      <c r="S86" t="s">
        <v>50</v>
      </c>
      <c r="T86" t="s">
        <v>50</v>
      </c>
      <c r="U86" t="s">
        <v>50</v>
      </c>
    </row>
    <row r="87" spans="1:26" x14ac:dyDescent="0.25">
      <c r="A87" t="s">
        <v>74</v>
      </c>
      <c r="B87">
        <v>84</v>
      </c>
      <c r="C87" t="s">
        <v>50</v>
      </c>
      <c r="D87" t="s">
        <v>50</v>
      </c>
      <c r="E87" t="s">
        <v>50</v>
      </c>
      <c r="F87" t="s">
        <v>50</v>
      </c>
      <c r="G87" t="s">
        <v>50</v>
      </c>
      <c r="H87" t="s">
        <v>50</v>
      </c>
      <c r="I87" t="s">
        <v>50</v>
      </c>
      <c r="J87" t="s">
        <v>50</v>
      </c>
      <c r="K87" t="s">
        <v>50</v>
      </c>
      <c r="L87" t="s">
        <v>50</v>
      </c>
      <c r="M87" t="s">
        <v>50</v>
      </c>
      <c r="N87" t="s">
        <v>50</v>
      </c>
      <c r="O87" t="s">
        <v>50</v>
      </c>
      <c r="P87" t="s">
        <v>50</v>
      </c>
      <c r="Q87" t="s">
        <v>50</v>
      </c>
      <c r="R87" t="s">
        <v>50</v>
      </c>
      <c r="S87" t="s">
        <v>50</v>
      </c>
      <c r="T87" t="s">
        <v>50</v>
      </c>
    </row>
    <row r="88" spans="1:26" x14ac:dyDescent="0.25">
      <c r="A88" t="s">
        <v>74</v>
      </c>
      <c r="B88">
        <v>85</v>
      </c>
      <c r="C88" t="s">
        <v>50</v>
      </c>
      <c r="D88" t="s">
        <v>50</v>
      </c>
      <c r="E88" t="s">
        <v>50</v>
      </c>
      <c r="F88" t="s">
        <v>50</v>
      </c>
      <c r="G88" t="s">
        <v>50</v>
      </c>
      <c r="H88" t="s">
        <v>50</v>
      </c>
      <c r="I88" t="s">
        <v>50</v>
      </c>
      <c r="J88" t="s">
        <v>50</v>
      </c>
      <c r="K88" t="s">
        <v>50</v>
      </c>
      <c r="L88" t="s">
        <v>50</v>
      </c>
      <c r="M88" t="s">
        <v>50</v>
      </c>
      <c r="N88" t="s">
        <v>50</v>
      </c>
      <c r="O88" t="s">
        <v>50</v>
      </c>
      <c r="P88" t="s">
        <v>50</v>
      </c>
      <c r="Q88" t="s">
        <v>50</v>
      </c>
      <c r="R88" t="s">
        <v>50</v>
      </c>
      <c r="S88" t="s">
        <v>50</v>
      </c>
    </row>
    <row r="89" spans="1:26" x14ac:dyDescent="0.25">
      <c r="A89" t="s">
        <v>74</v>
      </c>
      <c r="B89">
        <v>86</v>
      </c>
      <c r="C89" t="s">
        <v>50</v>
      </c>
      <c r="D89" t="s">
        <v>50</v>
      </c>
      <c r="E89" t="s">
        <v>50</v>
      </c>
      <c r="F89" t="s">
        <v>50</v>
      </c>
      <c r="G89" t="s">
        <v>50</v>
      </c>
      <c r="H89" t="s">
        <v>50</v>
      </c>
      <c r="I89" t="s">
        <v>50</v>
      </c>
      <c r="J89" t="s">
        <v>50</v>
      </c>
      <c r="K89" t="s">
        <v>50</v>
      </c>
      <c r="L89" t="s">
        <v>50</v>
      </c>
      <c r="M89" t="s">
        <v>50</v>
      </c>
      <c r="N89" t="s">
        <v>50</v>
      </c>
      <c r="O89" t="s">
        <v>50</v>
      </c>
      <c r="P89" t="s">
        <v>50</v>
      </c>
      <c r="Q89" t="s">
        <v>50</v>
      </c>
      <c r="R89" t="s">
        <v>50</v>
      </c>
    </row>
    <row r="90" spans="1:26" x14ac:dyDescent="0.25">
      <c r="A90" t="s">
        <v>74</v>
      </c>
      <c r="B90">
        <v>87</v>
      </c>
      <c r="C90" t="s">
        <v>50</v>
      </c>
      <c r="D90" t="s">
        <v>50</v>
      </c>
      <c r="E90" t="s">
        <v>50</v>
      </c>
      <c r="F90" t="s">
        <v>50</v>
      </c>
      <c r="G90" t="s">
        <v>50</v>
      </c>
      <c r="H90" t="s">
        <v>50</v>
      </c>
      <c r="I90" t="s">
        <v>50</v>
      </c>
      <c r="J90" t="s">
        <v>50</v>
      </c>
      <c r="K90" t="s">
        <v>50</v>
      </c>
      <c r="L90" t="s">
        <v>50</v>
      </c>
      <c r="M90" t="s">
        <v>50</v>
      </c>
      <c r="N90" t="s">
        <v>50</v>
      </c>
      <c r="O90" t="s">
        <v>50</v>
      </c>
      <c r="P90" t="s">
        <v>50</v>
      </c>
      <c r="Q90" t="s">
        <v>50</v>
      </c>
    </row>
    <row r="91" spans="1:26" x14ac:dyDescent="0.25">
      <c r="A91" t="s">
        <v>74</v>
      </c>
      <c r="B91">
        <v>88</v>
      </c>
      <c r="C91" t="s">
        <v>50</v>
      </c>
      <c r="D91" t="s">
        <v>50</v>
      </c>
      <c r="E91" t="s">
        <v>50</v>
      </c>
      <c r="F91" t="s">
        <v>50</v>
      </c>
      <c r="G91" t="s">
        <v>50</v>
      </c>
      <c r="H91" t="s">
        <v>50</v>
      </c>
      <c r="I91" t="s">
        <v>50</v>
      </c>
      <c r="J91" t="s">
        <v>50</v>
      </c>
      <c r="K91" t="s">
        <v>50</v>
      </c>
      <c r="L91" t="s">
        <v>50</v>
      </c>
      <c r="M91" t="s">
        <v>50</v>
      </c>
      <c r="N91" t="s">
        <v>50</v>
      </c>
      <c r="O91" t="s">
        <v>50</v>
      </c>
      <c r="P91" t="s">
        <v>50</v>
      </c>
    </row>
    <row r="92" spans="1:26" x14ac:dyDescent="0.25">
      <c r="A92" t="s">
        <v>74</v>
      </c>
      <c r="B92">
        <v>89</v>
      </c>
      <c r="C92" t="s">
        <v>50</v>
      </c>
      <c r="D92" t="s">
        <v>50</v>
      </c>
      <c r="E92" t="s">
        <v>50</v>
      </c>
      <c r="F92" t="s">
        <v>50</v>
      </c>
      <c r="G92" t="s">
        <v>50</v>
      </c>
      <c r="H92" t="s">
        <v>50</v>
      </c>
      <c r="I92" t="s">
        <v>50</v>
      </c>
      <c r="J92" t="s">
        <v>50</v>
      </c>
      <c r="K92" t="s">
        <v>50</v>
      </c>
      <c r="L92" t="s">
        <v>50</v>
      </c>
      <c r="M92" t="s">
        <v>50</v>
      </c>
      <c r="N92" t="s">
        <v>50</v>
      </c>
      <c r="O92" t="s">
        <v>50</v>
      </c>
    </row>
    <row r="93" spans="1:26" x14ac:dyDescent="0.25">
      <c r="A93" t="s">
        <v>74</v>
      </c>
      <c r="B93">
        <v>90</v>
      </c>
      <c r="C93" t="s">
        <v>50</v>
      </c>
      <c r="D93" t="s">
        <v>50</v>
      </c>
      <c r="E93" t="s">
        <v>50</v>
      </c>
      <c r="F93" t="s">
        <v>50</v>
      </c>
      <c r="G93" t="s">
        <v>50</v>
      </c>
      <c r="H93" t="s">
        <v>50</v>
      </c>
      <c r="I93" t="s">
        <v>50</v>
      </c>
      <c r="J93" t="s">
        <v>50</v>
      </c>
      <c r="K93" t="s">
        <v>50</v>
      </c>
      <c r="L93" t="s">
        <v>50</v>
      </c>
      <c r="M93" t="s">
        <v>50</v>
      </c>
      <c r="N93" t="s">
        <v>50</v>
      </c>
    </row>
    <row r="94" spans="1:26" x14ac:dyDescent="0.25">
      <c r="A94" t="s">
        <v>74</v>
      </c>
      <c r="B94">
        <v>91</v>
      </c>
      <c r="C94" t="s">
        <v>50</v>
      </c>
      <c r="D94" t="s">
        <v>50</v>
      </c>
      <c r="E94" t="s">
        <v>50</v>
      </c>
      <c r="F94" t="s">
        <v>50</v>
      </c>
      <c r="G94" t="s">
        <v>50</v>
      </c>
      <c r="H94" t="s">
        <v>50</v>
      </c>
      <c r="I94" t="s">
        <v>50</v>
      </c>
      <c r="J94" t="s">
        <v>50</v>
      </c>
      <c r="K94" t="s">
        <v>50</v>
      </c>
      <c r="L94" t="s">
        <v>50</v>
      </c>
      <c r="M94" t="s">
        <v>50</v>
      </c>
    </row>
    <row r="95" spans="1:26" x14ac:dyDescent="0.25">
      <c r="A95" t="s">
        <v>74</v>
      </c>
      <c r="B95">
        <v>92</v>
      </c>
      <c r="C95" t="s">
        <v>50</v>
      </c>
      <c r="D95" t="s">
        <v>50</v>
      </c>
      <c r="E95" t="s">
        <v>50</v>
      </c>
      <c r="F95" t="s">
        <v>50</v>
      </c>
      <c r="G95" t="s">
        <v>50</v>
      </c>
      <c r="H95" t="s">
        <v>50</v>
      </c>
      <c r="I95" t="s">
        <v>50</v>
      </c>
      <c r="J95" t="s">
        <v>50</v>
      </c>
      <c r="K95" t="s">
        <v>50</v>
      </c>
      <c r="L95" t="s">
        <v>50</v>
      </c>
    </row>
    <row r="96" spans="1:26" x14ac:dyDescent="0.25">
      <c r="A96" t="s">
        <v>74</v>
      </c>
      <c r="B96">
        <v>93</v>
      </c>
      <c r="C96" t="s">
        <v>50</v>
      </c>
      <c r="D96" t="s">
        <v>50</v>
      </c>
      <c r="E96" t="s">
        <v>50</v>
      </c>
      <c r="F96" t="s">
        <v>50</v>
      </c>
      <c r="G96" t="s">
        <v>50</v>
      </c>
      <c r="H96" t="s">
        <v>50</v>
      </c>
      <c r="I96" t="s">
        <v>50</v>
      </c>
      <c r="J96" t="s">
        <v>50</v>
      </c>
      <c r="K96" t="s">
        <v>50</v>
      </c>
    </row>
    <row r="97" spans="1:10" x14ac:dyDescent="0.25">
      <c r="A97" t="s">
        <v>74</v>
      </c>
      <c r="B97">
        <v>94</v>
      </c>
      <c r="C97" t="s">
        <v>50</v>
      </c>
      <c r="D97" t="s">
        <v>50</v>
      </c>
      <c r="E97" t="s">
        <v>50</v>
      </c>
      <c r="F97" t="s">
        <v>50</v>
      </c>
      <c r="G97" t="s">
        <v>50</v>
      </c>
      <c r="H97" t="s">
        <v>50</v>
      </c>
      <c r="I97" t="s">
        <v>50</v>
      </c>
      <c r="J97" t="s">
        <v>50</v>
      </c>
    </row>
    <row r="98" spans="1:10" x14ac:dyDescent="0.25">
      <c r="A98" t="s">
        <v>74</v>
      </c>
      <c r="B98">
        <v>95</v>
      </c>
      <c r="C98" t="s">
        <v>50</v>
      </c>
      <c r="D98" t="s">
        <v>50</v>
      </c>
      <c r="E98" t="s">
        <v>50</v>
      </c>
      <c r="F98" t="s">
        <v>50</v>
      </c>
      <c r="G98" t="s">
        <v>50</v>
      </c>
      <c r="H98" t="s">
        <v>50</v>
      </c>
      <c r="I98" t="s">
        <v>50</v>
      </c>
    </row>
    <row r="99" spans="1:10" x14ac:dyDescent="0.25">
      <c r="A99" t="s">
        <v>74</v>
      </c>
      <c r="B99">
        <v>96</v>
      </c>
      <c r="C99" t="s">
        <v>50</v>
      </c>
      <c r="D99" t="s">
        <v>50</v>
      </c>
      <c r="E99" t="s">
        <v>50</v>
      </c>
      <c r="F99" t="s">
        <v>50</v>
      </c>
      <c r="G99" t="s">
        <v>50</v>
      </c>
      <c r="H99" t="s">
        <v>50</v>
      </c>
    </row>
    <row r="100" spans="1:10" x14ac:dyDescent="0.25">
      <c r="A100" t="s">
        <v>74</v>
      </c>
      <c r="B100">
        <v>97</v>
      </c>
      <c r="C100" t="s">
        <v>50</v>
      </c>
      <c r="D100" t="s">
        <v>50</v>
      </c>
      <c r="E100" t="s">
        <v>50</v>
      </c>
      <c r="F100" t="s">
        <v>50</v>
      </c>
      <c r="G100" t="s">
        <v>50</v>
      </c>
    </row>
    <row r="101" spans="1:10" x14ac:dyDescent="0.25">
      <c r="A101" t="s">
        <v>74</v>
      </c>
      <c r="B101">
        <v>98</v>
      </c>
      <c r="C101" t="s">
        <v>50</v>
      </c>
      <c r="D101" t="s">
        <v>50</v>
      </c>
      <c r="E101" t="s">
        <v>50</v>
      </c>
      <c r="F101" t="s">
        <v>50</v>
      </c>
    </row>
    <row r="102" spans="1:10" x14ac:dyDescent="0.25">
      <c r="A102" t="s">
        <v>74</v>
      </c>
      <c r="B102">
        <v>99</v>
      </c>
      <c r="C102" t="s">
        <v>50</v>
      </c>
      <c r="D102" t="s">
        <v>50</v>
      </c>
      <c r="E102" t="s">
        <v>50</v>
      </c>
    </row>
    <row r="103" spans="1:10" x14ac:dyDescent="0.25">
      <c r="B103">
        <v>100</v>
      </c>
      <c r="C103" t="s">
        <v>50</v>
      </c>
    </row>
  </sheetData>
  <sheetProtection sheet="1" objects="1" scenarios="1"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Q103"/>
  <sheetViews>
    <sheetView workbookViewId="0">
      <selection activeCell="O19" sqref="O19"/>
    </sheetView>
  </sheetViews>
  <sheetFormatPr defaultColWidth="9.6640625" defaultRowHeight="13.2" x14ac:dyDescent="0.25"/>
  <cols>
    <col min="1" max="1" width="22" style="3" customWidth="1"/>
    <col min="2" max="3" width="9.6640625" customWidth="1"/>
    <col min="4" max="4" width="9.6640625" style="4" customWidth="1"/>
    <col min="5" max="5" width="10.109375" bestFit="1" customWidth="1"/>
  </cols>
  <sheetData>
    <row r="1" spans="1:17" ht="14.4" thickTop="1" thickBot="1" x14ac:dyDescent="0.3">
      <c r="A1" s="105" t="s">
        <v>114</v>
      </c>
      <c r="B1" s="105"/>
      <c r="C1" s="105"/>
      <c r="D1" s="106"/>
      <c r="E1" s="87" t="s">
        <v>118</v>
      </c>
    </row>
    <row r="2" spans="1:17" ht="14.4" thickTop="1" thickBot="1" x14ac:dyDescent="0.3">
      <c r="A2" s="9" t="s">
        <v>0</v>
      </c>
      <c r="B2" s="5"/>
      <c r="C2" s="5"/>
      <c r="D2" s="5"/>
      <c r="E2" s="81">
        <v>42626</v>
      </c>
    </row>
    <row r="3" spans="1:17" ht="14.4" thickTop="1" thickBot="1" x14ac:dyDescent="0.3">
      <c r="A3" s="9" t="s">
        <v>1</v>
      </c>
      <c r="B3" s="5"/>
      <c r="C3" s="5"/>
      <c r="D3" s="5"/>
      <c r="E3" s="87" t="s">
        <v>69</v>
      </c>
    </row>
    <row r="4" spans="1:17" ht="14.4" thickTop="1" thickBot="1" x14ac:dyDescent="0.3">
      <c r="A4" s="9" t="s">
        <v>2</v>
      </c>
      <c r="B4" s="5"/>
      <c r="C4" s="5"/>
      <c r="D4" s="5"/>
      <c r="E4" s="88" t="s">
        <v>70</v>
      </c>
    </row>
    <row r="5" spans="1:17" ht="14.4" thickTop="1" thickBot="1" x14ac:dyDescent="0.3">
      <c r="A5" s="9" t="s">
        <v>3</v>
      </c>
      <c r="B5" s="5"/>
      <c r="C5" s="5"/>
      <c r="D5" s="5"/>
      <c r="E5" s="88" t="s">
        <v>71</v>
      </c>
    </row>
    <row r="6" spans="1:17" ht="13.8" thickTop="1" x14ac:dyDescent="0.25">
      <c r="A6" s="5"/>
    </row>
    <row r="7" spans="1:17" x14ac:dyDescent="0.25">
      <c r="A7" s="5"/>
    </row>
    <row r="8" spans="1:17" x14ac:dyDescent="0.25">
      <c r="A8" s="38" t="s">
        <v>4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</row>
    <row r="9" spans="1:17" x14ac:dyDescent="0.25">
      <c r="A9" s="38"/>
      <c r="B9" s="1"/>
      <c r="C9" s="1"/>
      <c r="D9" s="2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38" t="s">
        <v>5</v>
      </c>
      <c r="B10" s="89" t="s">
        <v>119</v>
      </c>
      <c r="C10" s="89" t="s">
        <v>120</v>
      </c>
      <c r="D10" s="89" t="s">
        <v>121</v>
      </c>
      <c r="E10" s="89" t="s">
        <v>122</v>
      </c>
      <c r="F10" s="89" t="s">
        <v>123</v>
      </c>
      <c r="G10" s="89" t="s">
        <v>125</v>
      </c>
      <c r="H10" s="89" t="s">
        <v>124</v>
      </c>
      <c r="I10" s="89" t="s">
        <v>126</v>
      </c>
      <c r="J10" s="89" t="s">
        <v>128</v>
      </c>
      <c r="K10" s="89" t="s">
        <v>134</v>
      </c>
      <c r="L10" s="89" t="s">
        <v>127</v>
      </c>
      <c r="M10" s="89" t="s">
        <v>133</v>
      </c>
      <c r="N10" s="89" t="s">
        <v>129</v>
      </c>
      <c r="O10" s="89" t="s">
        <v>132</v>
      </c>
      <c r="P10" s="89" t="s">
        <v>130</v>
      </c>
      <c r="Q10" s="89" t="s">
        <v>131</v>
      </c>
    </row>
    <row r="11" spans="1:17" x14ac:dyDescent="0.25">
      <c r="A11" s="38" t="s">
        <v>6</v>
      </c>
      <c r="B11" s="89" t="s">
        <v>135</v>
      </c>
      <c r="C11" s="89" t="s">
        <v>135</v>
      </c>
      <c r="D11" s="89" t="s">
        <v>135</v>
      </c>
      <c r="E11" s="89" t="s">
        <v>135</v>
      </c>
      <c r="F11" s="89" t="s">
        <v>135</v>
      </c>
      <c r="G11" s="89" t="s">
        <v>135</v>
      </c>
      <c r="H11" s="89" t="s">
        <v>135</v>
      </c>
      <c r="I11" s="89" t="s">
        <v>135</v>
      </c>
      <c r="J11" s="89" t="s">
        <v>135</v>
      </c>
      <c r="K11" s="89" t="s">
        <v>135</v>
      </c>
      <c r="L11" s="89" t="s">
        <v>135</v>
      </c>
      <c r="M11" s="89" t="s">
        <v>135</v>
      </c>
      <c r="N11" s="89" t="s">
        <v>135</v>
      </c>
      <c r="O11" s="89" t="s">
        <v>135</v>
      </c>
      <c r="P11" s="89" t="s">
        <v>135</v>
      </c>
      <c r="Q11" s="89" t="s">
        <v>135</v>
      </c>
    </row>
    <row r="12" spans="1:17" x14ac:dyDescent="0.25">
      <c r="A12" s="90" t="s">
        <v>7</v>
      </c>
      <c r="B12" s="89" t="s">
        <v>136</v>
      </c>
      <c r="C12" s="89" t="s">
        <v>136</v>
      </c>
      <c r="D12" s="89" t="s">
        <v>136</v>
      </c>
      <c r="E12" s="89" t="s">
        <v>136</v>
      </c>
      <c r="F12" s="89" t="s">
        <v>136</v>
      </c>
      <c r="G12" s="89" t="s">
        <v>136</v>
      </c>
      <c r="H12" s="89" t="s">
        <v>136</v>
      </c>
      <c r="I12" s="89" t="s">
        <v>136</v>
      </c>
      <c r="J12" s="89" t="s">
        <v>137</v>
      </c>
      <c r="K12" s="89" t="s">
        <v>137</v>
      </c>
      <c r="L12" s="89" t="s">
        <v>137</v>
      </c>
      <c r="M12" s="89" t="s">
        <v>137</v>
      </c>
      <c r="N12" s="89" t="s">
        <v>137</v>
      </c>
      <c r="O12" s="89" t="s">
        <v>137</v>
      </c>
      <c r="P12" s="89" t="s">
        <v>137</v>
      </c>
      <c r="Q12" s="89" t="s">
        <v>137</v>
      </c>
    </row>
    <row r="13" spans="1:17" x14ac:dyDescent="0.25">
      <c r="A13" s="38" t="s">
        <v>8</v>
      </c>
      <c r="B13" s="89" t="s">
        <v>138</v>
      </c>
      <c r="C13" s="89" t="s">
        <v>138</v>
      </c>
      <c r="D13" s="89" t="s">
        <v>138</v>
      </c>
      <c r="E13" s="89" t="s">
        <v>138</v>
      </c>
      <c r="F13" s="89" t="s">
        <v>139</v>
      </c>
      <c r="G13" s="89" t="s">
        <v>139</v>
      </c>
      <c r="H13" s="89" t="s">
        <v>139</v>
      </c>
      <c r="I13" s="89" t="s">
        <v>139</v>
      </c>
      <c r="J13" s="89" t="s">
        <v>138</v>
      </c>
      <c r="K13" s="89" t="s">
        <v>138</v>
      </c>
      <c r="L13" s="89" t="s">
        <v>138</v>
      </c>
      <c r="M13" s="89" t="s">
        <v>138</v>
      </c>
      <c r="N13" s="89" t="s">
        <v>139</v>
      </c>
      <c r="O13" s="89" t="s">
        <v>139</v>
      </c>
      <c r="P13" s="89" t="s">
        <v>139</v>
      </c>
      <c r="Q13" s="89" t="s">
        <v>139</v>
      </c>
    </row>
    <row r="14" spans="1:17" x14ac:dyDescent="0.25">
      <c r="A14" s="38" t="s">
        <v>9</v>
      </c>
      <c r="B14" s="89" t="s">
        <v>140</v>
      </c>
      <c r="C14" s="89" t="s">
        <v>140</v>
      </c>
      <c r="D14" s="89" t="s">
        <v>140</v>
      </c>
      <c r="E14" s="89" t="s">
        <v>140</v>
      </c>
      <c r="F14" s="89" t="s">
        <v>141</v>
      </c>
      <c r="G14" s="89" t="s">
        <v>141</v>
      </c>
      <c r="H14" s="89" t="s">
        <v>141</v>
      </c>
      <c r="I14" s="89" t="s">
        <v>141</v>
      </c>
      <c r="J14" s="89" t="s">
        <v>140</v>
      </c>
      <c r="K14" s="89" t="s">
        <v>140</v>
      </c>
      <c r="L14" s="89" t="s">
        <v>140</v>
      </c>
      <c r="M14" s="89" t="s">
        <v>140</v>
      </c>
      <c r="N14" s="89" t="s">
        <v>141</v>
      </c>
      <c r="O14" s="89" t="s">
        <v>141</v>
      </c>
      <c r="P14" s="89" t="s">
        <v>141</v>
      </c>
      <c r="Q14" s="89" t="s">
        <v>141</v>
      </c>
    </row>
    <row r="15" spans="1:17" x14ac:dyDescent="0.25">
      <c r="A15" s="38"/>
      <c r="B15" s="51"/>
      <c r="C15" s="51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17" x14ac:dyDescent="0.25">
      <c r="A16" s="38" t="s">
        <v>10</v>
      </c>
      <c r="B16" s="53">
        <v>32.03</v>
      </c>
      <c r="C16" s="91">
        <v>29.562899999999999</v>
      </c>
      <c r="D16" s="54">
        <v>30.38</v>
      </c>
      <c r="E16" s="53">
        <v>31.51</v>
      </c>
      <c r="F16" s="53">
        <v>29.89</v>
      </c>
      <c r="G16" s="53">
        <v>31.66</v>
      </c>
      <c r="H16" s="53">
        <v>31.36</v>
      </c>
      <c r="I16" s="53">
        <v>29.25</v>
      </c>
      <c r="J16" s="53">
        <v>29.19</v>
      </c>
      <c r="K16" s="53">
        <v>26.89</v>
      </c>
      <c r="L16" s="54">
        <v>29.109000000000002</v>
      </c>
      <c r="M16" s="53">
        <v>29.353100000000001</v>
      </c>
      <c r="N16" s="53">
        <v>30.76</v>
      </c>
      <c r="O16" s="53">
        <v>31.712399999999999</v>
      </c>
      <c r="P16" s="53">
        <v>32.35</v>
      </c>
      <c r="Q16" s="53">
        <v>31.2</v>
      </c>
    </row>
    <row r="17" spans="1:18" x14ac:dyDescent="0.25">
      <c r="A17" s="38" t="s">
        <v>14</v>
      </c>
      <c r="B17" s="53">
        <v>30.35</v>
      </c>
      <c r="C17" s="53">
        <v>29.77</v>
      </c>
      <c r="D17" s="54">
        <v>28.82</v>
      </c>
      <c r="E17" s="53">
        <v>28.97</v>
      </c>
      <c r="F17" s="53">
        <v>31.09</v>
      </c>
      <c r="G17" s="53">
        <v>32.03</v>
      </c>
      <c r="H17" s="53">
        <v>31.86</v>
      </c>
      <c r="I17" s="53">
        <v>29.23</v>
      </c>
      <c r="J17" s="53">
        <v>29.241800000000001</v>
      </c>
      <c r="K17" s="53">
        <v>29.41</v>
      </c>
      <c r="L17" s="54">
        <v>27.770900000000001</v>
      </c>
      <c r="M17" s="53">
        <v>30.0489</v>
      </c>
      <c r="N17" s="53">
        <v>31.31</v>
      </c>
      <c r="O17" s="53">
        <v>31.414999999999999</v>
      </c>
      <c r="P17" s="53">
        <v>30.34</v>
      </c>
      <c r="Q17" s="53">
        <v>26.46</v>
      </c>
    </row>
    <row r="18" spans="1:18" x14ac:dyDescent="0.25">
      <c r="A18" s="38" t="s">
        <v>16</v>
      </c>
      <c r="B18" s="53">
        <v>31.17</v>
      </c>
      <c r="C18" s="53">
        <v>31.84</v>
      </c>
      <c r="D18" s="54">
        <v>32.44</v>
      </c>
      <c r="E18" s="53">
        <v>31.6858</v>
      </c>
      <c r="F18" s="53">
        <v>30.8</v>
      </c>
      <c r="G18" s="53">
        <v>29.38</v>
      </c>
      <c r="H18" s="53">
        <v>31.76</v>
      </c>
      <c r="I18" s="53">
        <v>31.01</v>
      </c>
      <c r="J18" s="53">
        <v>30.948599999999999</v>
      </c>
      <c r="K18" s="53">
        <v>27.1</v>
      </c>
      <c r="L18" s="54">
        <v>31.212499999999999</v>
      </c>
      <c r="M18" s="53">
        <v>28.977699999999999</v>
      </c>
      <c r="N18" s="53">
        <v>30.31</v>
      </c>
      <c r="O18" s="53">
        <v>28.1663</v>
      </c>
      <c r="P18" s="53">
        <v>32.33</v>
      </c>
      <c r="Q18" s="53">
        <v>30.91</v>
      </c>
    </row>
    <row r="19" spans="1:18" x14ac:dyDescent="0.25">
      <c r="A19" s="49"/>
      <c r="B19" s="55"/>
      <c r="C19" s="55"/>
      <c r="D19" s="56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14"/>
    </row>
    <row r="20" spans="1:18" s="7" customFormat="1" x14ac:dyDescent="0.25">
      <c r="A20" s="39" t="s">
        <v>18</v>
      </c>
      <c r="B20" s="57">
        <v>30.12</v>
      </c>
      <c r="C20" s="57">
        <v>30.38</v>
      </c>
      <c r="D20" s="57">
        <v>30.3</v>
      </c>
      <c r="E20" s="57">
        <v>30.17</v>
      </c>
      <c r="F20" s="57">
        <v>30.43</v>
      </c>
      <c r="G20" s="57">
        <v>30.07</v>
      </c>
      <c r="H20" s="57">
        <v>30.19</v>
      </c>
      <c r="I20" s="57">
        <v>29.95</v>
      </c>
      <c r="J20" s="57">
        <v>30.37</v>
      </c>
      <c r="K20" s="57">
        <v>30.38</v>
      </c>
      <c r="L20" s="57">
        <v>30.18</v>
      </c>
      <c r="M20" s="57">
        <v>30.25</v>
      </c>
      <c r="N20" s="57">
        <v>32.15</v>
      </c>
      <c r="O20" s="57">
        <v>30.32</v>
      </c>
      <c r="P20" s="57">
        <v>30.22</v>
      </c>
      <c r="Q20" s="57">
        <v>30.47</v>
      </c>
    </row>
    <row r="21" spans="1:18" x14ac:dyDescent="0.25">
      <c r="A21" s="49"/>
      <c r="B21" s="55"/>
      <c r="C21" s="55"/>
      <c r="D21" s="56"/>
      <c r="E21" s="55"/>
      <c r="F21" s="80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</row>
    <row r="22" spans="1:18" s="7" customFormat="1" x14ac:dyDescent="0.25">
      <c r="A22" s="39" t="s">
        <v>21</v>
      </c>
      <c r="B22" s="57">
        <v>0.51</v>
      </c>
      <c r="C22" s="57">
        <v>0.56999999999999995</v>
      </c>
      <c r="D22" s="57">
        <v>0.53</v>
      </c>
      <c r="E22" s="57">
        <v>0.61</v>
      </c>
      <c r="F22" s="57">
        <v>0.33</v>
      </c>
      <c r="G22" s="57">
        <v>0.59</v>
      </c>
      <c r="H22" s="57">
        <v>0.51</v>
      </c>
      <c r="I22" s="57">
        <v>0.22</v>
      </c>
      <c r="J22" s="57">
        <v>0.01</v>
      </c>
      <c r="K22" s="57">
        <v>0.13</v>
      </c>
      <c r="L22" s="57">
        <v>7.0000000000000007E-2</v>
      </c>
      <c r="M22" s="57">
        <v>0.35</v>
      </c>
      <c r="N22" s="57">
        <v>7.0000000000000007E-2</v>
      </c>
      <c r="O22" s="57">
        <v>0.04</v>
      </c>
      <c r="P22" s="57">
        <v>0.02</v>
      </c>
      <c r="Q22" s="57">
        <v>0.05</v>
      </c>
    </row>
    <row r="23" spans="1:18" s="7" customFormat="1" x14ac:dyDescent="0.25">
      <c r="A23" s="39" t="s">
        <v>22</v>
      </c>
      <c r="B23" s="57">
        <v>1.05</v>
      </c>
      <c r="C23" s="57">
        <v>1.0900000000000001</v>
      </c>
      <c r="D23" s="57">
        <v>1.06</v>
      </c>
      <c r="E23" s="57">
        <v>1.08</v>
      </c>
      <c r="F23" s="57">
        <v>0.71</v>
      </c>
      <c r="G23" s="57">
        <v>1.05</v>
      </c>
      <c r="H23" s="57">
        <v>0.95</v>
      </c>
      <c r="I23" s="57">
        <v>0.62</v>
      </c>
      <c r="J23" s="57">
        <v>0.93</v>
      </c>
      <c r="K23" s="57">
        <v>1.06</v>
      </c>
      <c r="L23" s="57">
        <v>1.35</v>
      </c>
      <c r="M23" s="57">
        <v>1.06</v>
      </c>
      <c r="N23" s="57">
        <v>0.61</v>
      </c>
      <c r="O23" s="57">
        <v>0.6</v>
      </c>
      <c r="P23" s="57">
        <v>0.42</v>
      </c>
      <c r="Q23" s="57">
        <v>0.55000000000000004</v>
      </c>
    </row>
    <row r="24" spans="1:18" s="7" customFormat="1" x14ac:dyDescent="0.25">
      <c r="A24" s="39" t="s">
        <v>23</v>
      </c>
      <c r="B24" s="57">
        <v>2.06</v>
      </c>
      <c r="C24" s="57">
        <v>1.96</v>
      </c>
      <c r="D24" s="57">
        <v>1.8</v>
      </c>
      <c r="E24" s="57">
        <v>1.85</v>
      </c>
      <c r="F24" s="57">
        <v>1.34</v>
      </c>
      <c r="G24" s="57">
        <v>1.64</v>
      </c>
      <c r="H24" s="57">
        <v>1.59</v>
      </c>
      <c r="I24" s="57">
        <v>1.29</v>
      </c>
      <c r="J24" s="57">
        <v>5.05</v>
      </c>
      <c r="K24" s="57">
        <v>5.05</v>
      </c>
      <c r="L24" s="57">
        <v>5.46</v>
      </c>
      <c r="M24" s="57">
        <v>4.75</v>
      </c>
      <c r="N24" s="57">
        <v>4.6500000000000004</v>
      </c>
      <c r="O24" s="57">
        <v>5.13</v>
      </c>
      <c r="P24" s="57">
        <v>4.7300000000000004</v>
      </c>
      <c r="Q24" s="57">
        <v>4.8499999999999996</v>
      </c>
    </row>
    <row r="25" spans="1:18" s="7" customFormat="1" x14ac:dyDescent="0.25">
      <c r="A25" s="39" t="s">
        <v>24</v>
      </c>
      <c r="B25" s="57">
        <v>3.27</v>
      </c>
      <c r="C25" s="57">
        <v>3.25</v>
      </c>
      <c r="D25" s="57">
        <v>2.94</v>
      </c>
      <c r="E25" s="57">
        <v>2.98</v>
      </c>
      <c r="F25" s="57">
        <v>2.42</v>
      </c>
      <c r="G25" s="57">
        <v>2.56</v>
      </c>
      <c r="H25" s="57">
        <v>2.68</v>
      </c>
      <c r="I25" s="57">
        <v>2.41</v>
      </c>
      <c r="J25" s="57">
        <v>7.95</v>
      </c>
      <c r="K25" s="57">
        <v>8.09</v>
      </c>
      <c r="L25" s="57">
        <v>8.1</v>
      </c>
      <c r="M25" s="57">
        <v>8.51</v>
      </c>
      <c r="N25" s="57">
        <v>7.98</v>
      </c>
      <c r="O25" s="57">
        <v>8.2100000000000009</v>
      </c>
      <c r="P25" s="57">
        <v>8.23</v>
      </c>
      <c r="Q25" s="57">
        <v>8.31</v>
      </c>
    </row>
    <row r="26" spans="1:18" s="7" customFormat="1" x14ac:dyDescent="0.25">
      <c r="A26" s="39" t="s">
        <v>25</v>
      </c>
      <c r="B26" s="57">
        <v>3.94</v>
      </c>
      <c r="C26" s="57">
        <v>3.95</v>
      </c>
      <c r="D26" s="57">
        <v>3.64</v>
      </c>
      <c r="E26" s="57">
        <v>3.71</v>
      </c>
      <c r="F26" s="57">
        <v>3.16</v>
      </c>
      <c r="G26" s="57">
        <v>3.26</v>
      </c>
      <c r="H26" s="57">
        <v>3.43</v>
      </c>
      <c r="I26" s="57">
        <v>3.22</v>
      </c>
      <c r="J26" s="57">
        <v>8.44</v>
      </c>
      <c r="K26" s="57">
        <v>8.59</v>
      </c>
      <c r="L26" s="57">
        <v>8.59</v>
      </c>
      <c r="M26" s="57">
        <v>8.51</v>
      </c>
      <c r="N26" s="57">
        <v>8.56</v>
      </c>
      <c r="O26" s="57">
        <v>8.75</v>
      </c>
      <c r="P26" s="57">
        <v>8.7100000000000009</v>
      </c>
      <c r="Q26" s="57">
        <v>8.83</v>
      </c>
    </row>
    <row r="27" spans="1:18" x14ac:dyDescent="0.25">
      <c r="A27" s="49"/>
      <c r="B27" s="55"/>
      <c r="C27" s="55"/>
      <c r="D27" s="56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14"/>
    </row>
    <row r="28" spans="1:18" s="7" customFormat="1" x14ac:dyDescent="0.25">
      <c r="A28" s="39" t="s">
        <v>26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spans="1:18" s="7" customFormat="1" x14ac:dyDescent="0.25">
      <c r="A29" s="39" t="s">
        <v>27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8" x14ac:dyDescent="0.25">
      <c r="A30" s="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 x14ac:dyDescent="0.25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8" x14ac:dyDescent="0.25">
      <c r="A32" s="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9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99" s="28" customFormat="1" x14ac:dyDescent="0.25">
      <c r="A34" s="38" t="s">
        <v>4</v>
      </c>
      <c r="B34" s="40">
        <v>1</v>
      </c>
      <c r="C34" s="40">
        <v>2</v>
      </c>
      <c r="D34" s="40">
        <v>3</v>
      </c>
      <c r="E34" s="40">
        <v>4</v>
      </c>
      <c r="F34" s="40">
        <v>5</v>
      </c>
      <c r="G34" s="40">
        <v>6</v>
      </c>
      <c r="H34" s="40">
        <v>7</v>
      </c>
      <c r="I34" s="40">
        <v>8</v>
      </c>
      <c r="J34" s="40">
        <v>9</v>
      </c>
      <c r="K34" s="40">
        <v>10</v>
      </c>
      <c r="L34" s="40">
        <v>11</v>
      </c>
      <c r="M34" s="40">
        <v>12</v>
      </c>
      <c r="N34" s="40">
        <v>13</v>
      </c>
      <c r="O34" s="40">
        <v>14</v>
      </c>
      <c r="P34" s="40">
        <v>15</v>
      </c>
      <c r="Q34" s="40">
        <v>16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</row>
    <row r="35" spans="1:199" s="28" customFormat="1" x14ac:dyDescent="0.25">
      <c r="A35" s="38"/>
      <c r="B35" s="25"/>
      <c r="C35" s="25"/>
      <c r="D35" s="31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99" s="28" customFormat="1" x14ac:dyDescent="0.25">
      <c r="A36" s="38" t="s">
        <v>5</v>
      </c>
      <c r="B36" s="32" t="str">
        <f t="shared" ref="B36:Q36" si="0">IF(B10="","",B10)</f>
        <v>KFAp-3</v>
      </c>
      <c r="C36" s="32" t="str">
        <f t="shared" si="0"/>
        <v>KFAp-4</v>
      </c>
      <c r="D36" s="32" t="str">
        <f t="shared" si="0"/>
        <v>KFAp-5</v>
      </c>
      <c r="E36" s="32" t="str">
        <f t="shared" si="0"/>
        <v>KFAp-6</v>
      </c>
      <c r="F36" s="32" t="str">
        <f t="shared" si="0"/>
        <v>KFBt-2</v>
      </c>
      <c r="G36" s="32" t="str">
        <f t="shared" si="0"/>
        <v>KFBt-3</v>
      </c>
      <c r="H36" s="32" t="str">
        <f t="shared" si="0"/>
        <v>KFBt-4</v>
      </c>
      <c r="I36" s="32" t="str">
        <f t="shared" si="0"/>
        <v>KBt-6</v>
      </c>
      <c r="J36" s="32" t="str">
        <f t="shared" si="0"/>
        <v>NKAp-1</v>
      </c>
      <c r="K36" s="32" t="str">
        <f t="shared" si="0"/>
        <v>NKAp-2</v>
      </c>
      <c r="L36" s="32" t="str">
        <f t="shared" si="0"/>
        <v>NKAp-4</v>
      </c>
      <c r="M36" s="32" t="str">
        <f t="shared" si="0"/>
        <v>NKAp-5</v>
      </c>
      <c r="N36" s="32" t="str">
        <f t="shared" si="0"/>
        <v>NKBt-1</v>
      </c>
      <c r="O36" s="32" t="str">
        <f t="shared" si="0"/>
        <v>NKBt-2</v>
      </c>
      <c r="P36" s="32" t="str">
        <f t="shared" si="0"/>
        <v>NKBt-3</v>
      </c>
      <c r="Q36" s="32" t="str">
        <f t="shared" si="0"/>
        <v>NKBt-4</v>
      </c>
    </row>
    <row r="37" spans="1:199" s="28" customFormat="1" x14ac:dyDescent="0.25">
      <c r="A37" s="38" t="s">
        <v>6</v>
      </c>
      <c r="B37" s="32" t="str">
        <f t="shared" ref="B37:Q37" si="1">IF(B11="","",B11)</f>
        <v>252</v>
      </c>
      <c r="C37" s="32" t="str">
        <f t="shared" si="1"/>
        <v>252</v>
      </c>
      <c r="D37" s="32" t="str">
        <f t="shared" si="1"/>
        <v>252</v>
      </c>
      <c r="E37" s="32" t="str">
        <f t="shared" si="1"/>
        <v>252</v>
      </c>
      <c r="F37" s="32" t="str">
        <f t="shared" si="1"/>
        <v>252</v>
      </c>
      <c r="G37" s="32" t="str">
        <f t="shared" si="1"/>
        <v>252</v>
      </c>
      <c r="H37" s="32" t="str">
        <f t="shared" si="1"/>
        <v>252</v>
      </c>
      <c r="I37" s="32" t="str">
        <f t="shared" si="1"/>
        <v>252</v>
      </c>
      <c r="J37" s="32" t="str">
        <f t="shared" si="1"/>
        <v>252</v>
      </c>
      <c r="K37" s="32" t="str">
        <f t="shared" si="1"/>
        <v>252</v>
      </c>
      <c r="L37" s="32" t="str">
        <f t="shared" si="1"/>
        <v>252</v>
      </c>
      <c r="M37" s="32" t="str">
        <f t="shared" si="1"/>
        <v>252</v>
      </c>
      <c r="N37" s="32" t="str">
        <f t="shared" si="1"/>
        <v>252</v>
      </c>
      <c r="O37" s="32" t="str">
        <f t="shared" si="1"/>
        <v>252</v>
      </c>
      <c r="P37" s="32" t="str">
        <f t="shared" si="1"/>
        <v>252</v>
      </c>
      <c r="Q37" s="32" t="str">
        <f t="shared" si="1"/>
        <v>252</v>
      </c>
    </row>
    <row r="38" spans="1:199" s="28" customFormat="1" x14ac:dyDescent="0.25">
      <c r="A38" s="38" t="s">
        <v>7</v>
      </c>
      <c r="B38" s="32" t="str">
        <f t="shared" ref="B38:Q38" si="2">IF(B12="","",B12)</f>
        <v>Shottower</v>
      </c>
      <c r="C38" s="32" t="str">
        <f t="shared" si="2"/>
        <v>Shottower</v>
      </c>
      <c r="D38" s="32" t="str">
        <f t="shared" si="2"/>
        <v>Shottower</v>
      </c>
      <c r="E38" s="32" t="str">
        <f t="shared" si="2"/>
        <v>Shottower</v>
      </c>
      <c r="F38" s="32" t="str">
        <f t="shared" si="2"/>
        <v>Shottower</v>
      </c>
      <c r="G38" s="32" t="str">
        <f t="shared" si="2"/>
        <v>Shottower</v>
      </c>
      <c r="H38" s="32" t="str">
        <f t="shared" si="2"/>
        <v>Shottower</v>
      </c>
      <c r="I38" s="32" t="str">
        <f t="shared" si="2"/>
        <v>Shottower</v>
      </c>
      <c r="J38" s="32" t="str">
        <f t="shared" si="2"/>
        <v>Bojac</v>
      </c>
      <c r="K38" s="32" t="str">
        <f t="shared" si="2"/>
        <v>Bojac</v>
      </c>
      <c r="L38" s="32" t="str">
        <f t="shared" si="2"/>
        <v>Bojac</v>
      </c>
      <c r="M38" s="32" t="str">
        <f t="shared" si="2"/>
        <v>Bojac</v>
      </c>
      <c r="N38" s="32" t="str">
        <f t="shared" si="2"/>
        <v>Bojac</v>
      </c>
      <c r="O38" s="32" t="str">
        <f t="shared" si="2"/>
        <v>Bojac</v>
      </c>
      <c r="P38" s="32" t="str">
        <f t="shared" si="2"/>
        <v>Bojac</v>
      </c>
      <c r="Q38" s="32" t="str">
        <f t="shared" si="2"/>
        <v>Bojac</v>
      </c>
    </row>
    <row r="39" spans="1:199" s="28" customFormat="1" x14ac:dyDescent="0.25">
      <c r="A39" s="38" t="s">
        <v>8</v>
      </c>
      <c r="B39" s="32" t="str">
        <f t="shared" ref="B39:Q39" si="3">IF(B13="","",B13)</f>
        <v>Ap</v>
      </c>
      <c r="C39" s="32" t="str">
        <f t="shared" si="3"/>
        <v>Ap</v>
      </c>
      <c r="D39" s="32" t="str">
        <f t="shared" si="3"/>
        <v>Ap</v>
      </c>
      <c r="E39" s="32" t="str">
        <f t="shared" si="3"/>
        <v>Ap</v>
      </c>
      <c r="F39" s="32" t="str">
        <f t="shared" si="3"/>
        <v>Bt</v>
      </c>
      <c r="G39" s="32" t="str">
        <f t="shared" si="3"/>
        <v>Bt</v>
      </c>
      <c r="H39" s="32" t="str">
        <f t="shared" si="3"/>
        <v>Bt</v>
      </c>
      <c r="I39" s="32" t="str">
        <f t="shared" si="3"/>
        <v>Bt</v>
      </c>
      <c r="J39" s="32" t="str">
        <f t="shared" si="3"/>
        <v>Ap</v>
      </c>
      <c r="K39" s="32" t="str">
        <f t="shared" si="3"/>
        <v>Ap</v>
      </c>
      <c r="L39" s="32" t="str">
        <f t="shared" si="3"/>
        <v>Ap</v>
      </c>
      <c r="M39" s="32" t="str">
        <f t="shared" si="3"/>
        <v>Ap</v>
      </c>
      <c r="N39" s="32" t="str">
        <f t="shared" si="3"/>
        <v>Bt</v>
      </c>
      <c r="O39" s="32" t="str">
        <f t="shared" si="3"/>
        <v>Bt</v>
      </c>
      <c r="P39" s="32" t="str">
        <f t="shared" si="3"/>
        <v>Bt</v>
      </c>
      <c r="Q39" s="32" t="str">
        <f t="shared" si="3"/>
        <v>Bt</v>
      </c>
    </row>
    <row r="40" spans="1:199" s="28" customFormat="1" x14ac:dyDescent="0.25">
      <c r="A40" s="38" t="s">
        <v>9</v>
      </c>
      <c r="B40" s="32" t="str">
        <f t="shared" ref="B40:Q40" si="4">IF(B14="","",B14)</f>
        <v>0-20 cm</v>
      </c>
      <c r="C40" s="32" t="str">
        <f t="shared" si="4"/>
        <v>0-20 cm</v>
      </c>
      <c r="D40" s="32" t="str">
        <f t="shared" si="4"/>
        <v>0-20 cm</v>
      </c>
      <c r="E40" s="32" t="str">
        <f t="shared" si="4"/>
        <v>0-20 cm</v>
      </c>
      <c r="F40" s="32" t="str">
        <f t="shared" si="4"/>
        <v>20-60 cm</v>
      </c>
      <c r="G40" s="32" t="str">
        <f t="shared" si="4"/>
        <v>20-60 cm</v>
      </c>
      <c r="H40" s="32" t="str">
        <f t="shared" si="4"/>
        <v>20-60 cm</v>
      </c>
      <c r="I40" s="32" t="str">
        <f t="shared" si="4"/>
        <v>20-60 cm</v>
      </c>
      <c r="J40" s="32" t="str">
        <f t="shared" si="4"/>
        <v>0-20 cm</v>
      </c>
      <c r="K40" s="32" t="str">
        <f t="shared" si="4"/>
        <v>0-20 cm</v>
      </c>
      <c r="L40" s="32" t="str">
        <f t="shared" si="4"/>
        <v>0-20 cm</v>
      </c>
      <c r="M40" s="32" t="str">
        <f t="shared" si="4"/>
        <v>0-20 cm</v>
      </c>
      <c r="N40" s="32" t="str">
        <f t="shared" si="4"/>
        <v>20-60 cm</v>
      </c>
      <c r="O40" s="32" t="str">
        <f t="shared" si="4"/>
        <v>20-60 cm</v>
      </c>
      <c r="P40" s="32" t="str">
        <f t="shared" si="4"/>
        <v>20-60 cm</v>
      </c>
      <c r="Q40" s="32" t="str">
        <f t="shared" si="4"/>
        <v>20-60 cm</v>
      </c>
    </row>
    <row r="41" spans="1:199" s="28" customFormat="1" x14ac:dyDescent="0.25">
      <c r="A41" s="38"/>
      <c r="B41" s="25"/>
      <c r="C41" s="25"/>
      <c r="D41" s="31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99" s="28" customFormat="1" x14ac:dyDescent="0.25">
      <c r="A42" s="42" t="s">
        <v>10</v>
      </c>
      <c r="B42" s="32">
        <f t="shared" ref="B42:Q42" si="5">IF(B16="","",B16)</f>
        <v>32.03</v>
      </c>
      <c r="C42" s="32">
        <f t="shared" si="5"/>
        <v>29.562899999999999</v>
      </c>
      <c r="D42" s="32">
        <f t="shared" si="5"/>
        <v>30.38</v>
      </c>
      <c r="E42" s="32">
        <f t="shared" si="5"/>
        <v>31.51</v>
      </c>
      <c r="F42" s="32">
        <f t="shared" si="5"/>
        <v>29.89</v>
      </c>
      <c r="G42" s="32">
        <f t="shared" si="5"/>
        <v>31.66</v>
      </c>
      <c r="H42" s="32">
        <f t="shared" si="5"/>
        <v>31.36</v>
      </c>
      <c r="I42" s="32">
        <f t="shared" si="5"/>
        <v>29.25</v>
      </c>
      <c r="J42" s="32">
        <f>IF(J16="","",J16)</f>
        <v>29.19</v>
      </c>
      <c r="K42" s="32">
        <f t="shared" si="5"/>
        <v>26.89</v>
      </c>
      <c r="L42" s="32">
        <f t="shared" si="5"/>
        <v>29.109000000000002</v>
      </c>
      <c r="M42" s="32">
        <f t="shared" si="5"/>
        <v>29.353100000000001</v>
      </c>
      <c r="N42" s="32">
        <f t="shared" si="5"/>
        <v>30.76</v>
      </c>
      <c r="O42" s="32">
        <f t="shared" si="5"/>
        <v>31.712399999999999</v>
      </c>
      <c r="P42" s="32">
        <f t="shared" si="5"/>
        <v>32.35</v>
      </c>
      <c r="Q42" s="32">
        <f t="shared" si="5"/>
        <v>31.2</v>
      </c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</row>
    <row r="43" spans="1:199" s="28" customFormat="1" x14ac:dyDescent="0.25">
      <c r="A43" s="42" t="s">
        <v>11</v>
      </c>
      <c r="B43" s="59">
        <f>IF(B42="","",HLOOKUP(E3,'TARE WTS'!A5:K21,B$34+1,FALSE))</f>
        <v>31.895600000000002</v>
      </c>
      <c r="C43" s="59">
        <f>IF(C42="","",HLOOKUP(E3,'TARE WTS'!A5:K21,C$34+1,FALSE))</f>
        <v>29.416499999999999</v>
      </c>
      <c r="D43" s="59">
        <f>IF(D42="","",HLOOKUP(E3,'TARE WTS'!A5:K21,D$34+1,FALSE))</f>
        <v>30.2362</v>
      </c>
      <c r="E43" s="59">
        <f>IF(E42="","",HLOOKUP(E3,'TARE WTS'!A5:K21,E$34+1,FALSE))</f>
        <v>31.363800000000001</v>
      </c>
      <c r="F43" s="59">
        <f>IF(F42="","",HLOOKUP(E3,'TARE WTS'!A5:K21,F$34+1,FALSE))</f>
        <v>29.7334</v>
      </c>
      <c r="G43" s="59">
        <f>IF(G42="","",HLOOKUP(E3,'TARE WTS'!A5:K21,G$34+1,FALSE))</f>
        <v>31.504100000000001</v>
      </c>
      <c r="H43" s="59">
        <f>IF(H42="","",HLOOKUP(E3,'TARE WTS'!A5:K21,H$34+1,FALSE))</f>
        <v>31.202400000000001</v>
      </c>
      <c r="I43" s="59">
        <f>IF(I42="","",HLOOKUP(E3,'TARE WTS'!A5:K21,I$34+1,FALSE))</f>
        <v>29.101099999999999</v>
      </c>
      <c r="J43" s="59">
        <f>IF(J42="","",HLOOKUP(E3,'TARE WTS'!A5:K21,J$34+1,FALSE))</f>
        <v>29.147200000000002</v>
      </c>
      <c r="K43" s="59">
        <f>IF(K42="","",HLOOKUP(E3,'TARE WTS'!A5:K21,K$34+1,FALSE))</f>
        <v>26.848800000000001</v>
      </c>
      <c r="L43" s="59">
        <f>IF(L42="","",HLOOKUP(E3,'TARE WTS'!A5:K21,L$34+1,FALSE))</f>
        <v>29.065999999999999</v>
      </c>
      <c r="M43" s="59">
        <f>IF(M42="","",HLOOKUP(E3,'TARE WTS'!A5:K21,M$34+1,FALSE))</f>
        <v>29.305800000000001</v>
      </c>
      <c r="N43" s="59">
        <f>IF(N42="","",HLOOKUP(E3,'TARE WTS'!A5:K21,N$34+1,FALSE))</f>
        <v>30.721599999999999</v>
      </c>
      <c r="O43" s="59">
        <f>IF(O42="","",HLOOKUP(E3,'TARE WTS'!A5:K21,O$34+1,FALSE))</f>
        <v>31.671399999999998</v>
      </c>
      <c r="P43" s="59">
        <f>IF(P42="","",HLOOKUP(E3,'TARE WTS'!A5:K21,P$34+1,FALSE))</f>
        <v>32.310600000000001</v>
      </c>
      <c r="Q43" s="59">
        <f>IF(Q42="","",HLOOKUP(E3,'TARE WTS'!A5:K21,Q$34+1,FALSE))</f>
        <v>31.1676</v>
      </c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</row>
    <row r="44" spans="1:199" s="28" customFormat="1" x14ac:dyDescent="0.25">
      <c r="A44" s="42" t="s">
        <v>12</v>
      </c>
      <c r="B44" s="60">
        <f t="shared" ref="B44:Q44" si="6">B42-B43-B49</f>
        <v>5.92999999999968E-2</v>
      </c>
      <c r="C44" s="60">
        <f>C42-C43-C49</f>
        <v>7.0299999999999585E-2</v>
      </c>
      <c r="D44" s="60">
        <f t="shared" si="6"/>
        <v>6.6199999999998482E-2</v>
      </c>
      <c r="E44" s="60">
        <f t="shared" si="6"/>
        <v>6.1600000000002098E-2</v>
      </c>
      <c r="F44" s="60">
        <f t="shared" si="6"/>
        <v>5.1999999999999602E-2</v>
      </c>
      <c r="G44" s="60">
        <f t="shared" si="6"/>
        <v>5.7299999999997908E-2</v>
      </c>
      <c r="H44" s="60">
        <f t="shared" si="6"/>
        <v>6.6299999999998249E-2</v>
      </c>
      <c r="I44" s="60">
        <f t="shared" si="6"/>
        <v>4.7499999999999432E-2</v>
      </c>
      <c r="J44" s="60">
        <f>J42-J43-J49</f>
        <v>1.1199999999998766E-2</v>
      </c>
      <c r="K44" s="60">
        <f>K42-K43-K49</f>
        <v>2.400000000001512E-3</v>
      </c>
      <c r="L44" s="60">
        <f t="shared" si="6"/>
        <v>1.2000000000000455E-2</v>
      </c>
      <c r="M44" s="60">
        <f t="shared" si="6"/>
        <v>1.2000000000000455E-2</v>
      </c>
      <c r="N44" s="60">
        <f t="shared" si="6"/>
        <v>1.0000000000005116E-2</v>
      </c>
      <c r="O44" s="60">
        <f t="shared" si="6"/>
        <v>1.1000000000002785E-2</v>
      </c>
      <c r="P44" s="60">
        <f t="shared" si="6"/>
        <v>1.7199999999998994E-2</v>
      </c>
      <c r="Q44" s="60">
        <f t="shared" si="6"/>
        <v>7.4999999999967315E-3</v>
      </c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</row>
    <row r="45" spans="1:199" s="28" customFormat="1" x14ac:dyDescent="0.25">
      <c r="A45" s="42" t="s">
        <v>13</v>
      </c>
      <c r="B45" s="60">
        <f t="shared" ref="B45:Q45" si="7">B44*40</f>
        <v>2.371999999999872</v>
      </c>
      <c r="C45" s="60">
        <f t="shared" si="7"/>
        <v>2.8119999999999834</v>
      </c>
      <c r="D45" s="60">
        <f t="shared" si="7"/>
        <v>2.6479999999999393</v>
      </c>
      <c r="E45" s="60">
        <f t="shared" si="7"/>
        <v>2.4640000000000839</v>
      </c>
      <c r="F45" s="60">
        <f t="shared" si="7"/>
        <v>2.0799999999999841</v>
      </c>
      <c r="G45" s="60">
        <f t="shared" si="7"/>
        <v>2.2919999999999163</v>
      </c>
      <c r="H45" s="60">
        <f t="shared" si="7"/>
        <v>2.65199999999993</v>
      </c>
      <c r="I45" s="60">
        <f>I44*40</f>
        <v>1.8999999999999773</v>
      </c>
      <c r="J45" s="60">
        <f>J44*40</f>
        <v>0.44799999999995066</v>
      </c>
      <c r="K45" s="60">
        <f>K44*40</f>
        <v>9.6000000000060481E-2</v>
      </c>
      <c r="L45" s="60">
        <f t="shared" si="7"/>
        <v>0.48000000000001819</v>
      </c>
      <c r="M45" s="60">
        <f t="shared" si="7"/>
        <v>0.48000000000001819</v>
      </c>
      <c r="N45" s="60">
        <f t="shared" si="7"/>
        <v>0.40000000000020464</v>
      </c>
      <c r="O45" s="60">
        <f t="shared" si="7"/>
        <v>0.44000000000011141</v>
      </c>
      <c r="P45" s="60">
        <f t="shared" si="7"/>
        <v>0.68799999999995975</v>
      </c>
      <c r="Q45" s="60">
        <f t="shared" si="7"/>
        <v>0.29999999999986926</v>
      </c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</row>
    <row r="46" spans="1:199" s="28" customForma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</row>
    <row r="47" spans="1:199" s="28" customFormat="1" x14ac:dyDescent="0.25">
      <c r="A47" s="42" t="s">
        <v>14</v>
      </c>
      <c r="B47" s="60">
        <f>IF(B17="","",B17)</f>
        <v>30.35</v>
      </c>
      <c r="C47" s="60">
        <f t="shared" ref="C47:Q47" si="8">IF(C17="","",C17)</f>
        <v>29.77</v>
      </c>
      <c r="D47" s="60">
        <f t="shared" si="8"/>
        <v>28.82</v>
      </c>
      <c r="E47" s="60">
        <f t="shared" si="8"/>
        <v>28.97</v>
      </c>
      <c r="F47" s="60">
        <f t="shared" si="8"/>
        <v>31.09</v>
      </c>
      <c r="G47" s="60">
        <f t="shared" si="8"/>
        <v>32.03</v>
      </c>
      <c r="H47" s="60">
        <f t="shared" si="8"/>
        <v>31.86</v>
      </c>
      <c r="I47" s="60">
        <f t="shared" si="8"/>
        <v>29.23</v>
      </c>
      <c r="J47" s="60">
        <f>IF(J17="","",J17)</f>
        <v>29.241800000000001</v>
      </c>
      <c r="K47" s="60">
        <f t="shared" si="8"/>
        <v>29.41</v>
      </c>
      <c r="L47" s="60">
        <f t="shared" si="8"/>
        <v>27.770900000000001</v>
      </c>
      <c r="M47" s="60">
        <f t="shared" si="8"/>
        <v>30.0489</v>
      </c>
      <c r="N47" s="60">
        <f t="shared" si="8"/>
        <v>31.31</v>
      </c>
      <c r="O47" s="60">
        <f t="shared" si="8"/>
        <v>31.414999999999999</v>
      </c>
      <c r="P47" s="60">
        <f t="shared" si="8"/>
        <v>30.34</v>
      </c>
      <c r="Q47" s="60">
        <f t="shared" si="8"/>
        <v>26.46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</row>
    <row r="48" spans="1:199" s="28" customFormat="1" x14ac:dyDescent="0.25">
      <c r="A48" s="42" t="s">
        <v>11</v>
      </c>
      <c r="B48" s="59">
        <f>IF(B47="","",HLOOKUP(E4,'TARE WTS'!A5:K21,B$34+1))</f>
        <v>30.274899999999999</v>
      </c>
      <c r="C48" s="59">
        <f>IF(C47="","",HLOOKUP(E4,'TARE WTS'!A5:K21,C$34+1))</f>
        <v>29.693899999999999</v>
      </c>
      <c r="D48" s="59">
        <f>IF(D47="","",HLOOKUP(E4,'TARE WTS'!A5:K21,D$34+1))</f>
        <v>28.7424</v>
      </c>
      <c r="E48" s="59">
        <f>IF(E47="","",HLOOKUP(E4,'TARE WTS'!A5:K21,E$34+1))</f>
        <v>28.885400000000001</v>
      </c>
      <c r="F48" s="59">
        <f>IF(F47="","",HLOOKUP(E4,'TARE WTS'!A5:K21,F$34+1))</f>
        <v>30.985399999999998</v>
      </c>
      <c r="G48" s="59">
        <f>IF(G47="","",HLOOKUP(E4,'TARE WTS'!A5:K21,G$34+1))</f>
        <v>31.9314</v>
      </c>
      <c r="H48" s="59">
        <f>IF(H47="","",HLOOKUP(E4,'TARE WTS'!A5:K21,H$34+1))</f>
        <v>31.768699999999999</v>
      </c>
      <c r="I48" s="59">
        <f>IF(I47="","",HLOOKUP(E4,'TARE WTS'!A5:K21,I$34+1))</f>
        <v>29.128599999999999</v>
      </c>
      <c r="J48" s="59">
        <f>IF(J47="","",HLOOKUP(E4,'TARE WTS'!A5:K21,J$34+1))</f>
        <v>29.2102</v>
      </c>
      <c r="K48" s="59">
        <f>IF(K47="","",HLOOKUP(E4,'TARE WTS'!A5:K21,K$34+1))</f>
        <v>29.371200000000002</v>
      </c>
      <c r="L48" s="59">
        <f>IF(L47="","",HLOOKUP(E4,'TARE WTS'!A5:K21,L$34+1))</f>
        <v>27.739899999999999</v>
      </c>
      <c r="M48" s="59">
        <f>IF(M47="","",HLOOKUP(E4,'TARE WTS'!A5:K21,M$34+1))</f>
        <v>30.0136</v>
      </c>
      <c r="N48" s="59">
        <f>IF(N47="","",HLOOKUP(E4,'TARE WTS'!A5:K21,N$34+1))</f>
        <v>31.281600000000001</v>
      </c>
      <c r="O48" s="59">
        <f>IF(O47="","",HLOOKUP(E4,'TARE WTS'!A5:K21,O$34+1))</f>
        <v>31.385000000000002</v>
      </c>
      <c r="P48" s="59">
        <f>IF(P47="","",HLOOKUP(E4,'TARE WTS'!A5:K21,P$34+1))</f>
        <v>30.317799999999998</v>
      </c>
      <c r="Q48" s="59">
        <f>IF(Q47="","",HLOOKUP(E4,'TARE WTS'!A5:K21,Q$34+1))</f>
        <v>26.435099999999998</v>
      </c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</row>
    <row r="49" spans="1:199" s="28" customFormat="1" x14ac:dyDescent="0.25">
      <c r="A49" s="42" t="s">
        <v>12</v>
      </c>
      <c r="B49" s="60">
        <f t="shared" ref="B49:Q49" si="9">B47-B48</f>
        <v>7.5100000000002609E-2</v>
      </c>
      <c r="C49" s="60">
        <f t="shared" si="9"/>
        <v>7.6100000000000279E-2</v>
      </c>
      <c r="D49" s="60">
        <f t="shared" si="9"/>
        <v>7.7600000000000335E-2</v>
      </c>
      <c r="E49" s="60">
        <f t="shared" si="9"/>
        <v>8.4599999999998232E-2</v>
      </c>
      <c r="F49" s="60">
        <f t="shared" si="9"/>
        <v>0.10460000000000136</v>
      </c>
      <c r="G49" s="60">
        <f t="shared" si="9"/>
        <v>9.8600000000001131E-2</v>
      </c>
      <c r="H49" s="60">
        <f t="shared" si="9"/>
        <v>9.1300000000000381E-2</v>
      </c>
      <c r="I49" s="60">
        <f t="shared" si="9"/>
        <v>0.10140000000000171</v>
      </c>
      <c r="J49" s="60">
        <f t="shared" si="9"/>
        <v>3.1600000000000961E-2</v>
      </c>
      <c r="K49" s="60">
        <f t="shared" si="9"/>
        <v>3.8799999999998391E-2</v>
      </c>
      <c r="L49" s="60">
        <f t="shared" si="9"/>
        <v>3.1000000000002359E-2</v>
      </c>
      <c r="M49" s="60">
        <f t="shared" si="9"/>
        <v>3.5299999999999443E-2</v>
      </c>
      <c r="N49" s="60">
        <f t="shared" si="9"/>
        <v>2.839999999999776E-2</v>
      </c>
      <c r="O49" s="60">
        <f t="shared" si="9"/>
        <v>2.9999999999997584E-2</v>
      </c>
      <c r="P49" s="60">
        <f t="shared" si="9"/>
        <v>2.2200000000001552E-2</v>
      </c>
      <c r="Q49" s="60">
        <f t="shared" si="9"/>
        <v>2.4900000000002365E-2</v>
      </c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</row>
    <row r="50" spans="1:199" s="28" customFormat="1" x14ac:dyDescent="0.25">
      <c r="A50" s="42" t="s">
        <v>15</v>
      </c>
      <c r="B50" s="60">
        <f t="shared" ref="B50:Q50" si="10">B49-B55</f>
        <v>2.0099999999999341E-2</v>
      </c>
      <c r="C50" s="60">
        <f t="shared" si="10"/>
        <v>1.6000000000001791E-2</v>
      </c>
      <c r="D50" s="60">
        <f t="shared" si="10"/>
        <v>2.0199999999999108E-2</v>
      </c>
      <c r="E50" s="60">
        <f t="shared" si="10"/>
        <v>2.3699999999998056E-2</v>
      </c>
      <c r="F50" s="60">
        <f t="shared" si="10"/>
        <v>2.2800000000000153E-2</v>
      </c>
      <c r="G50" s="60">
        <f t="shared" si="10"/>
        <v>3.2900000000001484E-2</v>
      </c>
      <c r="H50" s="60">
        <f t="shared" si="10"/>
        <v>1.0799999999999699E-2</v>
      </c>
      <c r="I50" s="60">
        <f t="shared" si="10"/>
        <v>1.2599999999999056E-2</v>
      </c>
      <c r="J50" s="60">
        <f t="shared" si="10"/>
        <v>1.200000000000756E-3</v>
      </c>
      <c r="K50" s="60">
        <f t="shared" si="10"/>
        <v>4.7999999999959186E-3</v>
      </c>
      <c r="L50" s="60">
        <f t="shared" si="10"/>
        <v>1.8000000000029104E-3</v>
      </c>
      <c r="M50" s="60">
        <f t="shared" si="10"/>
        <v>6.9000000000016826E-3</v>
      </c>
      <c r="N50" s="60">
        <f t="shared" si="10"/>
        <v>9.9999999999980105E-3</v>
      </c>
      <c r="O50" s="60">
        <f t="shared" si="10"/>
        <v>1.9999999999988916E-3</v>
      </c>
      <c r="P50" s="60">
        <f t="shared" si="10"/>
        <v>5.0000000000061107E-3</v>
      </c>
      <c r="Q50" s="60">
        <f t="shared" si="10"/>
        <v>2.9000000000038995E-3</v>
      </c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</row>
    <row r="51" spans="1:199" s="28" customFormat="1" x14ac:dyDescent="0.25">
      <c r="A51" s="42" t="s">
        <v>13</v>
      </c>
      <c r="B51" s="60">
        <f t="shared" ref="B51:Q51" si="11">B50*40</f>
        <v>0.80399999999997362</v>
      </c>
      <c r="C51" s="60">
        <f t="shared" si="11"/>
        <v>0.64000000000007162</v>
      </c>
      <c r="D51" s="60">
        <f t="shared" si="11"/>
        <v>0.8079999999999643</v>
      </c>
      <c r="E51" s="60">
        <f t="shared" si="11"/>
        <v>0.94799999999992224</v>
      </c>
      <c r="F51" s="60">
        <f t="shared" si="11"/>
        <v>0.91200000000000614</v>
      </c>
      <c r="G51" s="60">
        <f t="shared" si="11"/>
        <v>1.3160000000000593</v>
      </c>
      <c r="H51" s="60">
        <f t="shared" si="11"/>
        <v>0.43199999999998795</v>
      </c>
      <c r="I51" s="60">
        <f t="shared" si="11"/>
        <v>0.50399999999996226</v>
      </c>
      <c r="J51" s="60">
        <f t="shared" si="11"/>
        <v>4.8000000000030241E-2</v>
      </c>
      <c r="K51" s="60">
        <f t="shared" si="11"/>
        <v>0.19199999999983675</v>
      </c>
      <c r="L51" s="60">
        <f t="shared" si="11"/>
        <v>7.2000000000116415E-2</v>
      </c>
      <c r="M51" s="60">
        <f t="shared" si="11"/>
        <v>0.2760000000000673</v>
      </c>
      <c r="N51" s="60">
        <f t="shared" si="11"/>
        <v>0.39999999999992042</v>
      </c>
      <c r="O51" s="60">
        <f t="shared" si="11"/>
        <v>7.9999999999955662E-2</v>
      </c>
      <c r="P51" s="60">
        <f t="shared" si="11"/>
        <v>0.20000000000024443</v>
      </c>
      <c r="Q51" s="60">
        <f t="shared" si="11"/>
        <v>0.11600000000015598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</row>
    <row r="52" spans="1:199" s="28" customFormat="1" x14ac:dyDescent="0.25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</row>
    <row r="53" spans="1:199" s="28" customFormat="1" x14ac:dyDescent="0.25">
      <c r="A53" s="42" t="s">
        <v>16</v>
      </c>
      <c r="B53" s="60">
        <f>IF(B18="","",B18)</f>
        <v>31.17</v>
      </c>
      <c r="C53" s="60">
        <f t="shared" ref="C53:Q53" si="12">IF(C18="","",C18)</f>
        <v>31.84</v>
      </c>
      <c r="D53" s="60">
        <f t="shared" si="12"/>
        <v>32.44</v>
      </c>
      <c r="E53" s="60">
        <f t="shared" si="12"/>
        <v>31.6858</v>
      </c>
      <c r="F53" s="60">
        <f t="shared" si="12"/>
        <v>30.8</v>
      </c>
      <c r="G53" s="60">
        <f t="shared" si="12"/>
        <v>29.38</v>
      </c>
      <c r="H53" s="60">
        <f t="shared" si="12"/>
        <v>31.76</v>
      </c>
      <c r="I53" s="60">
        <f t="shared" si="12"/>
        <v>31.01</v>
      </c>
      <c r="J53" s="60">
        <f>IF(J18="","",J18)</f>
        <v>30.948599999999999</v>
      </c>
      <c r="K53" s="60">
        <f t="shared" si="12"/>
        <v>27.1</v>
      </c>
      <c r="L53" s="60">
        <f t="shared" si="12"/>
        <v>31.212499999999999</v>
      </c>
      <c r="M53" s="60">
        <f t="shared" si="12"/>
        <v>28.977699999999999</v>
      </c>
      <c r="N53" s="60">
        <f t="shared" si="12"/>
        <v>30.31</v>
      </c>
      <c r="O53" s="60">
        <f t="shared" si="12"/>
        <v>28.1663</v>
      </c>
      <c r="P53" s="60">
        <f t="shared" si="12"/>
        <v>32.33</v>
      </c>
      <c r="Q53" s="60">
        <f t="shared" si="12"/>
        <v>30.91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</row>
    <row r="54" spans="1:199" s="28" customFormat="1" x14ac:dyDescent="0.25">
      <c r="A54" s="38" t="s">
        <v>11</v>
      </c>
      <c r="B54" s="59">
        <f>IF(B53="","",HLOOKUP(E5,'TARE WTS'!A5:K21,B$34+1))</f>
        <v>31.114999999999998</v>
      </c>
      <c r="C54" s="59">
        <f>IF(C53="","",HLOOKUP(E5,'TARE WTS'!A5:K21,C$34+1))</f>
        <v>31.779900000000001</v>
      </c>
      <c r="D54" s="59">
        <f>IF(D53="","",HLOOKUP(E5,'TARE WTS'!A5:K21,D$34+1))</f>
        <v>32.382599999999996</v>
      </c>
      <c r="E54" s="59">
        <f>IF(E53="","",HLOOKUP(E5,'TARE WTS'!A5:K21,E$34+1))</f>
        <v>31.6249</v>
      </c>
      <c r="F54" s="59">
        <f>IF(F53="","",HLOOKUP(E5,'TARE WTS'!A5:K21,F$34+1))</f>
        <v>30.7182</v>
      </c>
      <c r="G54" s="59">
        <f>IF(G53="","",HLOOKUP(E5,'TARE WTS'!A5:K21,G$34+1))</f>
        <v>29.314299999999999</v>
      </c>
      <c r="H54" s="59">
        <f>IF(H53="","",HLOOKUP(E5,'TARE WTS'!A5:K21,H$34+1))</f>
        <v>31.679500000000001</v>
      </c>
      <c r="I54" s="59">
        <f>IF(I53="","",HLOOKUP(E5,'TARE WTS'!A5:K21,I$34+1))</f>
        <v>30.921199999999999</v>
      </c>
      <c r="J54" s="59">
        <f>IF(J53="","",HLOOKUP(E5,'TARE WTS'!A5:K21,J$34+1))</f>
        <v>30.918199999999999</v>
      </c>
      <c r="K54" s="59">
        <f>IF(K53="","",HLOOKUP(E5,'TARE WTS'!A5:K21,K$34+1))</f>
        <v>27.065999999999999</v>
      </c>
      <c r="L54" s="59">
        <f>IF(L53="","",HLOOKUP(E5,'TARE WTS'!A5:K21,L$34+1))</f>
        <v>31.183299999999999</v>
      </c>
      <c r="M54" s="59">
        <f>IF(M53="","",HLOOKUP(E5,'TARE WTS'!A5:K21,M$34+1))</f>
        <v>28.949300000000001</v>
      </c>
      <c r="N54" s="59">
        <f>IF(N53="","",HLOOKUP(E5,'TARE WTS'!A5:K21,N$34+1))</f>
        <v>30.291599999999999</v>
      </c>
      <c r="O54" s="59">
        <f>IF(O53="","",HLOOKUP(E5,'TARE WTS'!A5:K21,O$34+1))</f>
        <v>28.138300000000001</v>
      </c>
      <c r="P54" s="59">
        <f>IF(P53="","",HLOOKUP(E5,'TARE WTS'!A5:K21,P$34+1))</f>
        <v>32.312800000000003</v>
      </c>
      <c r="Q54" s="59">
        <f>IF(Q53="","",HLOOKUP(E5,'TARE WTS'!A5:K21,Q$34+1))</f>
        <v>30.888000000000002</v>
      </c>
    </row>
    <row r="55" spans="1:199" s="28" customFormat="1" x14ac:dyDescent="0.25">
      <c r="A55" s="38" t="s">
        <v>12</v>
      </c>
      <c r="B55" s="60">
        <f t="shared" ref="B55:Q55" si="13">B53-B54</f>
        <v>5.5000000000003268E-2</v>
      </c>
      <c r="C55" s="60">
        <f t="shared" si="13"/>
        <v>6.0099999999998488E-2</v>
      </c>
      <c r="D55" s="60">
        <f t="shared" si="13"/>
        <v>5.7400000000001228E-2</v>
      </c>
      <c r="E55" s="60">
        <f t="shared" si="13"/>
        <v>6.0900000000000176E-2</v>
      </c>
      <c r="F55" s="60">
        <f t="shared" si="13"/>
        <v>8.1800000000001205E-2</v>
      </c>
      <c r="G55" s="60">
        <f t="shared" si="13"/>
        <v>6.5699999999999648E-2</v>
      </c>
      <c r="H55" s="60">
        <f t="shared" si="13"/>
        <v>8.0500000000000682E-2</v>
      </c>
      <c r="I55" s="60">
        <f t="shared" si="13"/>
        <v>8.8800000000002655E-2</v>
      </c>
      <c r="J55" s="60">
        <f t="shared" si="13"/>
        <v>3.0400000000000205E-2</v>
      </c>
      <c r="K55" s="60">
        <f t="shared" si="13"/>
        <v>3.4000000000002473E-2</v>
      </c>
      <c r="L55" s="60">
        <f t="shared" si="13"/>
        <v>2.9199999999999449E-2</v>
      </c>
      <c r="M55" s="60">
        <f t="shared" si="13"/>
        <v>2.839999999999776E-2</v>
      </c>
      <c r="N55" s="60">
        <f t="shared" si="13"/>
        <v>1.839999999999975E-2</v>
      </c>
      <c r="O55" s="60">
        <f t="shared" si="13"/>
        <v>2.7999999999998693E-2</v>
      </c>
      <c r="P55" s="60">
        <f t="shared" si="13"/>
        <v>1.7199999999995441E-2</v>
      </c>
      <c r="Q55" s="60">
        <f t="shared" si="13"/>
        <v>2.1999999999998465E-2</v>
      </c>
    </row>
    <row r="56" spans="1:199" s="28" customFormat="1" x14ac:dyDescent="0.25">
      <c r="A56" s="38" t="s">
        <v>13</v>
      </c>
      <c r="B56" s="60">
        <f t="shared" ref="B56:Q56" si="14">B55*40</f>
        <v>2.2000000000001307</v>
      </c>
      <c r="C56" s="60">
        <f t="shared" si="14"/>
        <v>2.4039999999999395</v>
      </c>
      <c r="D56" s="60">
        <f t="shared" si="14"/>
        <v>2.2960000000000491</v>
      </c>
      <c r="E56" s="60">
        <f t="shared" si="14"/>
        <v>2.436000000000007</v>
      </c>
      <c r="F56" s="60">
        <f t="shared" si="14"/>
        <v>3.2720000000000482</v>
      </c>
      <c r="G56" s="60">
        <f t="shared" si="14"/>
        <v>2.6279999999999859</v>
      </c>
      <c r="H56" s="60">
        <f t="shared" si="14"/>
        <v>3.2200000000000273</v>
      </c>
      <c r="I56" s="60">
        <f t="shared" si="14"/>
        <v>3.5520000000001062</v>
      </c>
      <c r="J56" s="60">
        <f t="shared" si="14"/>
        <v>1.2160000000000082</v>
      </c>
      <c r="K56" s="60">
        <f t="shared" si="14"/>
        <v>1.3600000000000989</v>
      </c>
      <c r="L56" s="60">
        <f t="shared" si="14"/>
        <v>1.1679999999999779</v>
      </c>
      <c r="M56" s="60">
        <f t="shared" si="14"/>
        <v>1.1359999999999104</v>
      </c>
      <c r="N56" s="60">
        <f t="shared" si="14"/>
        <v>0.73599999999999</v>
      </c>
      <c r="O56" s="60">
        <f t="shared" si="14"/>
        <v>1.1199999999999477</v>
      </c>
      <c r="P56" s="60">
        <f t="shared" si="14"/>
        <v>0.68799999999981765</v>
      </c>
      <c r="Q56" s="60">
        <f t="shared" si="14"/>
        <v>0.87999999999993861</v>
      </c>
    </row>
    <row r="57" spans="1:199" s="28" customFormat="1" x14ac:dyDescent="0.25">
      <c r="A57" s="38" t="s">
        <v>17</v>
      </c>
      <c r="B57" s="60">
        <f t="shared" ref="B57:Q57" si="15">B56-0.5862</f>
        <v>1.6138000000001307</v>
      </c>
      <c r="C57" s="60">
        <f t="shared" si="15"/>
        <v>1.8177999999999395</v>
      </c>
      <c r="D57" s="60">
        <f t="shared" si="15"/>
        <v>1.7098000000000491</v>
      </c>
      <c r="E57" s="60">
        <f t="shared" si="15"/>
        <v>1.849800000000007</v>
      </c>
      <c r="F57" s="60">
        <f t="shared" si="15"/>
        <v>2.6858000000000484</v>
      </c>
      <c r="G57" s="60">
        <f t="shared" si="15"/>
        <v>2.0417999999999861</v>
      </c>
      <c r="H57" s="60">
        <f t="shared" si="15"/>
        <v>2.6338000000000275</v>
      </c>
      <c r="I57" s="60">
        <f t="shared" si="15"/>
        <v>2.9658000000001064</v>
      </c>
      <c r="J57" s="60">
        <f t="shared" si="15"/>
        <v>0.62980000000000813</v>
      </c>
      <c r="K57" s="60">
        <f t="shared" si="15"/>
        <v>0.77380000000009885</v>
      </c>
      <c r="L57" s="60">
        <f t="shared" si="15"/>
        <v>0.58179999999997789</v>
      </c>
      <c r="M57" s="60">
        <f t="shared" si="15"/>
        <v>0.54979999999991036</v>
      </c>
      <c r="N57" s="60">
        <f t="shared" si="15"/>
        <v>0.14979999999998994</v>
      </c>
      <c r="O57" s="60">
        <f t="shared" si="15"/>
        <v>0.53379999999994765</v>
      </c>
      <c r="P57" s="60">
        <f t="shared" si="15"/>
        <v>0.10179999999981759</v>
      </c>
      <c r="Q57" s="60">
        <f t="shared" si="15"/>
        <v>0.29379999999993855</v>
      </c>
    </row>
    <row r="58" spans="1:199" s="28" customFormat="1" x14ac:dyDescent="0.25">
      <c r="A58" s="38"/>
      <c r="B58" s="61"/>
      <c r="C58" s="61"/>
      <c r="D58" s="62"/>
      <c r="E58" s="6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</row>
    <row r="59" spans="1:199" s="43" customFormat="1" x14ac:dyDescent="0.25">
      <c r="A59" s="39" t="s">
        <v>18</v>
      </c>
      <c r="B59" s="83">
        <f>IF(B20="","",B20)</f>
        <v>30.12</v>
      </c>
      <c r="C59" s="83">
        <f t="shared" ref="C59:Q59" si="16">IF(C20="","",C20)</f>
        <v>30.38</v>
      </c>
      <c r="D59" s="83">
        <f t="shared" si="16"/>
        <v>30.3</v>
      </c>
      <c r="E59" s="83">
        <f t="shared" si="16"/>
        <v>30.17</v>
      </c>
      <c r="F59" s="83">
        <f t="shared" si="16"/>
        <v>30.43</v>
      </c>
      <c r="G59" s="83">
        <f t="shared" si="16"/>
        <v>30.07</v>
      </c>
      <c r="H59" s="83">
        <f t="shared" si="16"/>
        <v>30.19</v>
      </c>
      <c r="I59" s="83">
        <f t="shared" si="16"/>
        <v>29.95</v>
      </c>
      <c r="J59" s="83">
        <f t="shared" si="16"/>
        <v>30.37</v>
      </c>
      <c r="K59" s="83">
        <f t="shared" si="16"/>
        <v>30.38</v>
      </c>
      <c r="L59" s="83">
        <f t="shared" si="16"/>
        <v>30.18</v>
      </c>
      <c r="M59" s="83">
        <f t="shared" si="16"/>
        <v>30.25</v>
      </c>
      <c r="N59" s="83">
        <f t="shared" si="16"/>
        <v>32.15</v>
      </c>
      <c r="O59" s="83">
        <f t="shared" si="16"/>
        <v>30.32</v>
      </c>
      <c r="P59" s="83">
        <f t="shared" si="16"/>
        <v>30.22</v>
      </c>
      <c r="Q59" s="83">
        <f t="shared" si="16"/>
        <v>30.47</v>
      </c>
    </row>
    <row r="60" spans="1:199" s="28" customFormat="1" x14ac:dyDescent="0.25">
      <c r="A60" s="39" t="s">
        <v>19</v>
      </c>
      <c r="B60" s="85">
        <v>20.32</v>
      </c>
      <c r="C60" s="85">
        <v>20.48</v>
      </c>
      <c r="D60" s="85">
        <v>20.420000000000002</v>
      </c>
      <c r="E60" s="85">
        <v>20.32</v>
      </c>
      <c r="F60" s="85">
        <v>20.57</v>
      </c>
      <c r="G60" s="85">
        <v>20.25</v>
      </c>
      <c r="H60" s="85">
        <v>20.440000000000001</v>
      </c>
      <c r="I60" s="85">
        <v>20.3</v>
      </c>
      <c r="J60" s="85">
        <v>20.5</v>
      </c>
      <c r="K60" s="85">
        <v>20.46</v>
      </c>
      <c r="L60" s="85">
        <v>20.190000000000001</v>
      </c>
      <c r="M60" s="85">
        <v>20.309999999999999</v>
      </c>
      <c r="N60" s="85">
        <v>22.19</v>
      </c>
      <c r="O60" s="85">
        <v>20.36</v>
      </c>
      <c r="P60" s="85">
        <v>20.25</v>
      </c>
      <c r="Q60" s="85">
        <v>20.48</v>
      </c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</row>
    <row r="61" spans="1:199" s="28" customFormat="1" x14ac:dyDescent="0.25">
      <c r="A61" s="38" t="s">
        <v>20</v>
      </c>
      <c r="B61" s="84">
        <f t="shared" ref="B61:Q61" si="17">(B59-B60)</f>
        <v>9.8000000000000007</v>
      </c>
      <c r="C61" s="84">
        <f t="shared" si="17"/>
        <v>9.8999999999999986</v>
      </c>
      <c r="D61" s="84">
        <f t="shared" si="17"/>
        <v>9.879999999999999</v>
      </c>
      <c r="E61" s="84">
        <f t="shared" si="17"/>
        <v>9.8500000000000014</v>
      </c>
      <c r="F61" s="84">
        <f t="shared" si="17"/>
        <v>9.86</v>
      </c>
      <c r="G61" s="84">
        <f t="shared" si="17"/>
        <v>9.82</v>
      </c>
      <c r="H61" s="84">
        <f t="shared" si="17"/>
        <v>9.75</v>
      </c>
      <c r="I61" s="84">
        <f t="shared" si="17"/>
        <v>9.6499999999999986</v>
      </c>
      <c r="J61" s="84">
        <f t="shared" si="17"/>
        <v>9.870000000000001</v>
      </c>
      <c r="K61" s="84">
        <f t="shared" si="17"/>
        <v>9.9199999999999982</v>
      </c>
      <c r="L61" s="84">
        <f t="shared" si="17"/>
        <v>9.9899999999999984</v>
      </c>
      <c r="M61" s="84">
        <f t="shared" si="17"/>
        <v>9.9400000000000013</v>
      </c>
      <c r="N61" s="84">
        <f t="shared" si="17"/>
        <v>9.9599999999999973</v>
      </c>
      <c r="O61" s="84">
        <f t="shared" si="17"/>
        <v>9.9600000000000009</v>
      </c>
      <c r="P61" s="84">
        <f t="shared" si="17"/>
        <v>9.9699999999999989</v>
      </c>
      <c r="Q61" s="84">
        <f t="shared" si="17"/>
        <v>9.9899999999999984</v>
      </c>
    </row>
    <row r="62" spans="1:199" s="28" customFormat="1" x14ac:dyDescent="0.25">
      <c r="A62" s="38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199" s="43" customFormat="1" x14ac:dyDescent="0.25">
      <c r="A63" s="39" t="s">
        <v>21</v>
      </c>
      <c r="B63" s="45">
        <f>IF(B22="","",B22)</f>
        <v>0.51</v>
      </c>
      <c r="C63" s="45">
        <f t="shared" ref="C63:Q63" si="18">IF(C22="","",C22)</f>
        <v>0.56999999999999995</v>
      </c>
      <c r="D63" s="45">
        <f t="shared" si="18"/>
        <v>0.53</v>
      </c>
      <c r="E63" s="45">
        <f t="shared" si="18"/>
        <v>0.61</v>
      </c>
      <c r="F63" s="45">
        <f t="shared" si="18"/>
        <v>0.33</v>
      </c>
      <c r="G63" s="45">
        <f t="shared" si="18"/>
        <v>0.59</v>
      </c>
      <c r="H63" s="45">
        <f t="shared" si="18"/>
        <v>0.51</v>
      </c>
      <c r="I63" s="45">
        <f t="shared" si="18"/>
        <v>0.22</v>
      </c>
      <c r="J63" s="45">
        <f t="shared" si="18"/>
        <v>0.01</v>
      </c>
      <c r="K63" s="45">
        <f t="shared" si="18"/>
        <v>0.13</v>
      </c>
      <c r="L63" s="45">
        <f t="shared" si="18"/>
        <v>7.0000000000000007E-2</v>
      </c>
      <c r="M63" s="45">
        <f t="shared" si="18"/>
        <v>0.35</v>
      </c>
      <c r="N63" s="45">
        <f t="shared" si="18"/>
        <v>7.0000000000000007E-2</v>
      </c>
      <c r="O63" s="45">
        <f t="shared" si="18"/>
        <v>0.04</v>
      </c>
      <c r="P63" s="45">
        <f t="shared" si="18"/>
        <v>0.02</v>
      </c>
      <c r="Q63" s="45">
        <f t="shared" si="18"/>
        <v>0.05</v>
      </c>
    </row>
    <row r="64" spans="1:199" s="43" customFormat="1" x14ac:dyDescent="0.25">
      <c r="A64" s="39" t="s">
        <v>22</v>
      </c>
      <c r="B64" s="45">
        <f>IF(B23="","",B23)</f>
        <v>1.05</v>
      </c>
      <c r="C64" s="45">
        <f t="shared" ref="C64:Q64" si="19">IF(C23="","",C23)</f>
        <v>1.0900000000000001</v>
      </c>
      <c r="D64" s="45">
        <f t="shared" si="19"/>
        <v>1.06</v>
      </c>
      <c r="E64" s="45">
        <f t="shared" si="19"/>
        <v>1.08</v>
      </c>
      <c r="F64" s="45">
        <f t="shared" si="19"/>
        <v>0.71</v>
      </c>
      <c r="G64" s="45">
        <f t="shared" si="19"/>
        <v>1.05</v>
      </c>
      <c r="H64" s="45">
        <f t="shared" si="19"/>
        <v>0.95</v>
      </c>
      <c r="I64" s="45">
        <f t="shared" si="19"/>
        <v>0.62</v>
      </c>
      <c r="J64" s="45">
        <f t="shared" si="19"/>
        <v>0.93</v>
      </c>
      <c r="K64" s="45">
        <f t="shared" si="19"/>
        <v>1.06</v>
      </c>
      <c r="L64" s="45">
        <f t="shared" si="19"/>
        <v>1.35</v>
      </c>
      <c r="M64" s="45">
        <f t="shared" si="19"/>
        <v>1.06</v>
      </c>
      <c r="N64" s="45">
        <f t="shared" si="19"/>
        <v>0.61</v>
      </c>
      <c r="O64" s="45">
        <f t="shared" si="19"/>
        <v>0.6</v>
      </c>
      <c r="P64" s="45">
        <f t="shared" si="19"/>
        <v>0.42</v>
      </c>
      <c r="Q64" s="45">
        <f t="shared" si="19"/>
        <v>0.55000000000000004</v>
      </c>
    </row>
    <row r="65" spans="1:199" s="43" customFormat="1" x14ac:dyDescent="0.25">
      <c r="A65" s="39" t="s">
        <v>23</v>
      </c>
      <c r="B65" s="45">
        <f>IF(B24="","",B24)</f>
        <v>2.06</v>
      </c>
      <c r="C65" s="45">
        <f t="shared" ref="C65:Q65" si="20">IF(C24="","",C24)</f>
        <v>1.96</v>
      </c>
      <c r="D65" s="45">
        <f t="shared" si="20"/>
        <v>1.8</v>
      </c>
      <c r="E65" s="45">
        <f t="shared" si="20"/>
        <v>1.85</v>
      </c>
      <c r="F65" s="45">
        <f t="shared" si="20"/>
        <v>1.34</v>
      </c>
      <c r="G65" s="45">
        <f t="shared" si="20"/>
        <v>1.64</v>
      </c>
      <c r="H65" s="45">
        <f t="shared" si="20"/>
        <v>1.59</v>
      </c>
      <c r="I65" s="45">
        <f t="shared" si="20"/>
        <v>1.29</v>
      </c>
      <c r="J65" s="45">
        <f t="shared" si="20"/>
        <v>5.05</v>
      </c>
      <c r="K65" s="45">
        <f t="shared" si="20"/>
        <v>5.05</v>
      </c>
      <c r="L65" s="45">
        <f t="shared" si="20"/>
        <v>5.46</v>
      </c>
      <c r="M65" s="45">
        <f t="shared" si="20"/>
        <v>4.75</v>
      </c>
      <c r="N65" s="45">
        <f t="shared" si="20"/>
        <v>4.6500000000000004</v>
      </c>
      <c r="O65" s="45">
        <f t="shared" si="20"/>
        <v>5.13</v>
      </c>
      <c r="P65" s="45">
        <f t="shared" si="20"/>
        <v>4.7300000000000004</v>
      </c>
      <c r="Q65" s="45">
        <f t="shared" si="20"/>
        <v>4.8499999999999996</v>
      </c>
    </row>
    <row r="66" spans="1:199" s="43" customFormat="1" x14ac:dyDescent="0.25">
      <c r="A66" s="39" t="s">
        <v>24</v>
      </c>
      <c r="B66" s="45">
        <f>IF(B25="","",B25)</f>
        <v>3.27</v>
      </c>
      <c r="C66" s="45">
        <f t="shared" ref="C66:Q66" si="21">IF(C25="","",C25)</f>
        <v>3.25</v>
      </c>
      <c r="D66" s="45">
        <f t="shared" si="21"/>
        <v>2.94</v>
      </c>
      <c r="E66" s="45">
        <f t="shared" si="21"/>
        <v>2.98</v>
      </c>
      <c r="F66" s="45">
        <f t="shared" si="21"/>
        <v>2.42</v>
      </c>
      <c r="G66" s="45">
        <f t="shared" si="21"/>
        <v>2.56</v>
      </c>
      <c r="H66" s="45">
        <f t="shared" si="21"/>
        <v>2.68</v>
      </c>
      <c r="I66" s="45">
        <f t="shared" si="21"/>
        <v>2.41</v>
      </c>
      <c r="J66" s="45">
        <f t="shared" si="21"/>
        <v>7.95</v>
      </c>
      <c r="K66" s="45">
        <f t="shared" si="21"/>
        <v>8.09</v>
      </c>
      <c r="L66" s="45">
        <f t="shared" si="21"/>
        <v>8.1</v>
      </c>
      <c r="M66" s="45">
        <f t="shared" si="21"/>
        <v>8.51</v>
      </c>
      <c r="N66" s="45">
        <f t="shared" si="21"/>
        <v>7.98</v>
      </c>
      <c r="O66" s="45">
        <f t="shared" si="21"/>
        <v>8.2100000000000009</v>
      </c>
      <c r="P66" s="45">
        <f t="shared" si="21"/>
        <v>8.23</v>
      </c>
      <c r="Q66" s="45">
        <f t="shared" si="21"/>
        <v>8.31</v>
      </c>
    </row>
    <row r="67" spans="1:199" s="43" customFormat="1" x14ac:dyDescent="0.25">
      <c r="A67" s="39" t="s">
        <v>25</v>
      </c>
      <c r="B67" s="45">
        <f>IF(B26="","",B26)</f>
        <v>3.94</v>
      </c>
      <c r="C67" s="45">
        <f t="shared" ref="C67:Q67" si="22">IF(C26="","",C26)</f>
        <v>3.95</v>
      </c>
      <c r="D67" s="45">
        <f t="shared" si="22"/>
        <v>3.64</v>
      </c>
      <c r="E67" s="45">
        <f t="shared" si="22"/>
        <v>3.71</v>
      </c>
      <c r="F67" s="45">
        <f t="shared" si="22"/>
        <v>3.16</v>
      </c>
      <c r="G67" s="45">
        <f t="shared" si="22"/>
        <v>3.26</v>
      </c>
      <c r="H67" s="45">
        <f t="shared" si="22"/>
        <v>3.43</v>
      </c>
      <c r="I67" s="45">
        <f t="shared" si="22"/>
        <v>3.22</v>
      </c>
      <c r="J67" s="45">
        <f t="shared" si="22"/>
        <v>8.44</v>
      </c>
      <c r="K67" s="45">
        <f t="shared" si="22"/>
        <v>8.59</v>
      </c>
      <c r="L67" s="45">
        <f t="shared" si="22"/>
        <v>8.59</v>
      </c>
      <c r="M67" s="45">
        <f t="shared" si="22"/>
        <v>8.51</v>
      </c>
      <c r="N67" s="45">
        <f t="shared" si="22"/>
        <v>8.56</v>
      </c>
      <c r="O67" s="45">
        <f t="shared" si="22"/>
        <v>8.75</v>
      </c>
      <c r="P67" s="45">
        <f t="shared" si="22"/>
        <v>8.7100000000000009</v>
      </c>
      <c r="Q67" s="45">
        <f t="shared" si="22"/>
        <v>8.83</v>
      </c>
    </row>
    <row r="68" spans="1:199" s="43" customFormat="1" x14ac:dyDescent="0.25">
      <c r="A68" s="3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</row>
    <row r="69" spans="1:199" s="43" customFormat="1" x14ac:dyDescent="0.25">
      <c r="A69" s="39" t="s">
        <v>26</v>
      </c>
      <c r="B69" s="45" t="str">
        <f t="shared" ref="B69:Q69" si="23">IF(B28="","",B28)</f>
        <v/>
      </c>
      <c r="C69" s="45" t="str">
        <f t="shared" si="23"/>
        <v/>
      </c>
      <c r="D69" s="45" t="str">
        <f t="shared" si="23"/>
        <v/>
      </c>
      <c r="E69" s="45" t="str">
        <f t="shared" si="23"/>
        <v/>
      </c>
      <c r="F69" s="45" t="str">
        <f t="shared" si="23"/>
        <v/>
      </c>
      <c r="G69" s="45" t="str">
        <f t="shared" si="23"/>
        <v/>
      </c>
      <c r="H69" s="45" t="str">
        <f t="shared" si="23"/>
        <v/>
      </c>
      <c r="I69" s="45" t="str">
        <f t="shared" si="23"/>
        <v/>
      </c>
      <c r="J69" s="45" t="str">
        <f t="shared" si="23"/>
        <v/>
      </c>
      <c r="K69" s="45" t="str">
        <f t="shared" si="23"/>
        <v/>
      </c>
      <c r="L69" s="45" t="str">
        <f t="shared" si="23"/>
        <v/>
      </c>
      <c r="M69" s="45" t="str">
        <f t="shared" si="23"/>
        <v/>
      </c>
      <c r="N69" s="45" t="str">
        <f t="shared" si="23"/>
        <v/>
      </c>
      <c r="O69" s="45" t="str">
        <f t="shared" si="23"/>
        <v/>
      </c>
      <c r="P69" s="45" t="str">
        <f t="shared" si="23"/>
        <v/>
      </c>
      <c r="Q69" s="45" t="str">
        <f t="shared" si="23"/>
        <v/>
      </c>
    </row>
    <row r="70" spans="1:199" s="43" customFormat="1" x14ac:dyDescent="0.25">
      <c r="A70" s="39" t="s">
        <v>27</v>
      </c>
      <c r="B70" s="45" t="str">
        <f t="shared" ref="B70:Q70" si="24">IF(B29="","",+B69-B67)</f>
        <v/>
      </c>
      <c r="C70" s="45" t="str">
        <f t="shared" si="24"/>
        <v/>
      </c>
      <c r="D70" s="45" t="str">
        <f t="shared" si="24"/>
        <v/>
      </c>
      <c r="E70" s="45" t="str">
        <f t="shared" si="24"/>
        <v/>
      </c>
      <c r="F70" s="45" t="str">
        <f t="shared" si="24"/>
        <v/>
      </c>
      <c r="G70" s="45" t="str">
        <f t="shared" si="24"/>
        <v/>
      </c>
      <c r="H70" s="45" t="str">
        <f t="shared" si="24"/>
        <v/>
      </c>
      <c r="I70" s="45" t="str">
        <f t="shared" si="24"/>
        <v/>
      </c>
      <c r="J70" s="45" t="str">
        <f t="shared" si="24"/>
        <v/>
      </c>
      <c r="K70" s="45" t="str">
        <f t="shared" si="24"/>
        <v/>
      </c>
      <c r="L70" s="45" t="str">
        <f t="shared" si="24"/>
        <v/>
      </c>
      <c r="M70" s="45" t="str">
        <f t="shared" si="24"/>
        <v/>
      </c>
      <c r="N70" s="45" t="str">
        <f t="shared" si="24"/>
        <v/>
      </c>
      <c r="O70" s="45" t="str">
        <f t="shared" si="24"/>
        <v/>
      </c>
      <c r="P70" s="45" t="str">
        <f t="shared" si="24"/>
        <v/>
      </c>
      <c r="Q70" s="45" t="str">
        <f t="shared" si="24"/>
        <v/>
      </c>
    </row>
    <row r="71" spans="1:199" s="28" customFormat="1" x14ac:dyDescent="0.25">
      <c r="A71" s="38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</row>
    <row r="72" spans="1:199" s="28" customFormat="1" x14ac:dyDescent="0.25">
      <c r="A72" s="46" t="s">
        <v>28</v>
      </c>
      <c r="B72" s="34">
        <f t="shared" ref="B72:Q72" si="25">IF(B63="","",ROUND(+B63*10*(1/(B61/10)),3))</f>
        <v>5.2039999999999997</v>
      </c>
      <c r="C72" s="34">
        <f t="shared" si="25"/>
        <v>5.758</v>
      </c>
      <c r="D72" s="34">
        <f t="shared" si="25"/>
        <v>5.3639999999999999</v>
      </c>
      <c r="E72" s="34">
        <f t="shared" si="25"/>
        <v>6.1929999999999996</v>
      </c>
      <c r="F72" s="34">
        <f t="shared" si="25"/>
        <v>3.347</v>
      </c>
      <c r="G72" s="34">
        <f t="shared" si="25"/>
        <v>6.008</v>
      </c>
      <c r="H72" s="34">
        <f t="shared" si="25"/>
        <v>5.2309999999999999</v>
      </c>
      <c r="I72" s="34">
        <f t="shared" si="25"/>
        <v>2.2799999999999998</v>
      </c>
      <c r="J72" s="34">
        <f t="shared" si="25"/>
        <v>0.10100000000000001</v>
      </c>
      <c r="K72" s="34">
        <f t="shared" si="25"/>
        <v>1.31</v>
      </c>
      <c r="L72" s="34">
        <f t="shared" si="25"/>
        <v>0.70099999999999996</v>
      </c>
      <c r="M72" s="34">
        <f t="shared" si="25"/>
        <v>3.5209999999999999</v>
      </c>
      <c r="N72" s="34">
        <f t="shared" si="25"/>
        <v>0.70299999999999996</v>
      </c>
      <c r="O72" s="34">
        <f t="shared" si="25"/>
        <v>0.40200000000000002</v>
      </c>
      <c r="P72" s="34">
        <f t="shared" si="25"/>
        <v>0.20100000000000001</v>
      </c>
      <c r="Q72" s="34">
        <f t="shared" si="25"/>
        <v>0.501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</row>
    <row r="73" spans="1:199" s="28" customFormat="1" x14ac:dyDescent="0.25">
      <c r="A73" s="46" t="s">
        <v>29</v>
      </c>
      <c r="B73" s="34">
        <f t="shared" ref="B73:Q73" si="26">IF(B64="","",ROUND((B64-B63)*10*(1/(B61/10)),3))</f>
        <v>5.51</v>
      </c>
      <c r="C73" s="34">
        <f t="shared" si="26"/>
        <v>5.2530000000000001</v>
      </c>
      <c r="D73" s="34">
        <f t="shared" si="26"/>
        <v>5.3639999999999999</v>
      </c>
      <c r="E73" s="34">
        <f t="shared" si="26"/>
        <v>4.7720000000000002</v>
      </c>
      <c r="F73" s="34">
        <f t="shared" si="26"/>
        <v>3.8540000000000001</v>
      </c>
      <c r="G73" s="34">
        <f t="shared" si="26"/>
        <v>4.6840000000000002</v>
      </c>
      <c r="H73" s="34">
        <f t="shared" si="26"/>
        <v>4.5129999999999999</v>
      </c>
      <c r="I73" s="34">
        <f t="shared" si="26"/>
        <v>4.1449999999999996</v>
      </c>
      <c r="J73" s="34">
        <f t="shared" si="26"/>
        <v>9.3209999999999997</v>
      </c>
      <c r="K73" s="34">
        <f t="shared" si="26"/>
        <v>9.375</v>
      </c>
      <c r="L73" s="34">
        <f t="shared" si="26"/>
        <v>12.813000000000001</v>
      </c>
      <c r="M73" s="34">
        <f t="shared" si="26"/>
        <v>7.1429999999999998</v>
      </c>
      <c r="N73" s="34">
        <f t="shared" si="26"/>
        <v>5.4219999999999997</v>
      </c>
      <c r="O73" s="34">
        <f t="shared" si="26"/>
        <v>5.6219999999999999</v>
      </c>
      <c r="P73" s="34">
        <f t="shared" si="26"/>
        <v>4.0119999999999996</v>
      </c>
      <c r="Q73" s="34">
        <f t="shared" si="26"/>
        <v>5.0049999999999999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</row>
    <row r="74" spans="1:199" s="28" customFormat="1" x14ac:dyDescent="0.25">
      <c r="A74" s="46" t="s">
        <v>30</v>
      </c>
      <c r="B74" s="34">
        <f t="shared" ref="B74:Q74" si="27">IF(B65="","",ROUND((B65-B64)*10*(1/(B61/10)),3))</f>
        <v>10.305999999999999</v>
      </c>
      <c r="C74" s="34">
        <f t="shared" si="27"/>
        <v>8.7880000000000003</v>
      </c>
      <c r="D74" s="34">
        <f t="shared" si="27"/>
        <v>7.49</v>
      </c>
      <c r="E74" s="34">
        <f t="shared" si="27"/>
        <v>7.8170000000000002</v>
      </c>
      <c r="F74" s="34">
        <f t="shared" si="27"/>
        <v>6.3890000000000002</v>
      </c>
      <c r="G74" s="34">
        <f t="shared" si="27"/>
        <v>6.008</v>
      </c>
      <c r="H74" s="34">
        <f t="shared" si="27"/>
        <v>6.5640000000000001</v>
      </c>
      <c r="I74" s="34">
        <f t="shared" si="27"/>
        <v>6.9429999999999996</v>
      </c>
      <c r="J74" s="34">
        <f t="shared" si="27"/>
        <v>41.743000000000002</v>
      </c>
      <c r="K74" s="34">
        <f t="shared" si="27"/>
        <v>40.222000000000001</v>
      </c>
      <c r="L74" s="34">
        <f t="shared" si="27"/>
        <v>41.140999999999998</v>
      </c>
      <c r="M74" s="34">
        <f t="shared" si="27"/>
        <v>37.122999999999998</v>
      </c>
      <c r="N74" s="34">
        <f t="shared" si="27"/>
        <v>40.561999999999998</v>
      </c>
      <c r="O74" s="34">
        <f t="shared" si="27"/>
        <v>45.481999999999999</v>
      </c>
      <c r="P74" s="34">
        <f t="shared" si="27"/>
        <v>43.23</v>
      </c>
      <c r="Q74" s="34">
        <f t="shared" si="27"/>
        <v>43.042999999999999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</row>
    <row r="75" spans="1:199" s="28" customFormat="1" x14ac:dyDescent="0.25">
      <c r="A75" s="46" t="s">
        <v>31</v>
      </c>
      <c r="B75" s="34">
        <f t="shared" ref="B75:Q75" si="28">IF(B66="","",ROUND((B66-B65)*10*(1/(B61/10)),3))</f>
        <v>12.347</v>
      </c>
      <c r="C75" s="34">
        <f t="shared" si="28"/>
        <v>13.03</v>
      </c>
      <c r="D75" s="34">
        <f t="shared" si="28"/>
        <v>11.538</v>
      </c>
      <c r="E75" s="34">
        <f t="shared" si="28"/>
        <v>11.472</v>
      </c>
      <c r="F75" s="34">
        <f t="shared" si="28"/>
        <v>10.952999999999999</v>
      </c>
      <c r="G75" s="34">
        <f t="shared" si="28"/>
        <v>9.3689999999999998</v>
      </c>
      <c r="H75" s="34">
        <f t="shared" si="28"/>
        <v>11.179</v>
      </c>
      <c r="I75" s="34">
        <f t="shared" si="28"/>
        <v>11.606</v>
      </c>
      <c r="J75" s="34">
        <f t="shared" si="28"/>
        <v>29.382000000000001</v>
      </c>
      <c r="K75" s="34">
        <f t="shared" si="28"/>
        <v>30.645</v>
      </c>
      <c r="L75" s="34">
        <f t="shared" si="28"/>
        <v>26.425999999999998</v>
      </c>
      <c r="M75" s="34">
        <f t="shared" si="28"/>
        <v>37.826999999999998</v>
      </c>
      <c r="N75" s="34">
        <f t="shared" si="28"/>
        <v>33.433999999999997</v>
      </c>
      <c r="O75" s="34">
        <f t="shared" si="28"/>
        <v>30.923999999999999</v>
      </c>
      <c r="P75" s="34">
        <f t="shared" si="28"/>
        <v>35.104999999999997</v>
      </c>
      <c r="Q75" s="34">
        <f t="shared" si="28"/>
        <v>34.634999999999998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</row>
    <row r="76" spans="1:199" s="28" customFormat="1" x14ac:dyDescent="0.25">
      <c r="A76" s="46" t="s">
        <v>32</v>
      </c>
      <c r="B76" s="34">
        <f t="shared" ref="B76:Q76" si="29">IF(B67="","",ROUND((B67-B66)*10*(1/(B61/10)),3))</f>
        <v>6.8369999999999997</v>
      </c>
      <c r="C76" s="34">
        <f t="shared" si="29"/>
        <v>7.0709999999999997</v>
      </c>
      <c r="D76" s="34">
        <f t="shared" si="29"/>
        <v>7.085</v>
      </c>
      <c r="E76" s="34">
        <f t="shared" si="29"/>
        <v>7.4109999999999996</v>
      </c>
      <c r="F76" s="34">
        <f t="shared" si="29"/>
        <v>7.5049999999999999</v>
      </c>
      <c r="G76" s="34">
        <f t="shared" si="29"/>
        <v>7.1280000000000001</v>
      </c>
      <c r="H76" s="34">
        <f t="shared" si="29"/>
        <v>7.6920000000000002</v>
      </c>
      <c r="I76" s="34">
        <f t="shared" si="29"/>
        <v>8.3940000000000001</v>
      </c>
      <c r="J76" s="34">
        <f t="shared" si="29"/>
        <v>4.9649999999999999</v>
      </c>
      <c r="K76" s="34">
        <f t="shared" si="29"/>
        <v>5.04</v>
      </c>
      <c r="L76" s="34">
        <f t="shared" si="29"/>
        <v>4.9050000000000002</v>
      </c>
      <c r="M76" s="34">
        <f t="shared" si="29"/>
        <v>0</v>
      </c>
      <c r="N76" s="34">
        <f t="shared" si="29"/>
        <v>5.8230000000000004</v>
      </c>
      <c r="O76" s="34">
        <f t="shared" si="29"/>
        <v>5.4219999999999997</v>
      </c>
      <c r="P76" s="34">
        <f t="shared" si="29"/>
        <v>4.8140000000000001</v>
      </c>
      <c r="Q76" s="34">
        <f t="shared" si="29"/>
        <v>5.2050000000000001</v>
      </c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</row>
    <row r="77" spans="1:199" s="28" customFormat="1" x14ac:dyDescent="0.25">
      <c r="A77" s="46" t="s">
        <v>33</v>
      </c>
      <c r="B77" s="34">
        <f t="shared" ref="B77:Q77" si="30">IF(B67="","",ROUND(SUM(B72:B76),3))</f>
        <v>40.204000000000001</v>
      </c>
      <c r="C77" s="34">
        <f t="shared" si="30"/>
        <v>39.9</v>
      </c>
      <c r="D77" s="34">
        <f t="shared" si="30"/>
        <v>36.841000000000001</v>
      </c>
      <c r="E77" s="34">
        <f t="shared" si="30"/>
        <v>37.664999999999999</v>
      </c>
      <c r="F77" s="34">
        <f t="shared" si="30"/>
        <v>32.048000000000002</v>
      </c>
      <c r="G77" s="34">
        <f t="shared" si="30"/>
        <v>33.197000000000003</v>
      </c>
      <c r="H77" s="34">
        <f t="shared" si="30"/>
        <v>35.179000000000002</v>
      </c>
      <c r="I77" s="45">
        <f t="shared" si="30"/>
        <v>33.368000000000002</v>
      </c>
      <c r="J77" s="34">
        <f t="shared" si="30"/>
        <v>85.512</v>
      </c>
      <c r="K77" s="34">
        <f t="shared" si="30"/>
        <v>86.591999999999999</v>
      </c>
      <c r="L77" s="34">
        <f t="shared" si="30"/>
        <v>85.986000000000004</v>
      </c>
      <c r="M77" s="34">
        <f t="shared" si="30"/>
        <v>85.614000000000004</v>
      </c>
      <c r="N77" s="34">
        <f t="shared" si="30"/>
        <v>85.944000000000003</v>
      </c>
      <c r="O77" s="34">
        <f t="shared" si="30"/>
        <v>87.852000000000004</v>
      </c>
      <c r="P77" s="34">
        <f t="shared" si="30"/>
        <v>87.361999999999995</v>
      </c>
      <c r="Q77" s="34">
        <f t="shared" si="30"/>
        <v>88.388999999999996</v>
      </c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</row>
    <row r="78" spans="1:199" s="28" customFormat="1" x14ac:dyDescent="0.25">
      <c r="A78" s="3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99" s="28" customFormat="1" x14ac:dyDescent="0.25">
      <c r="A79" s="38" t="s">
        <v>34</v>
      </c>
      <c r="B79" s="34">
        <f t="shared" ref="B79:Q79" si="31">IF(B67="","",ROUND(+B82-B81-B80,3))</f>
        <v>10.920999999999999</v>
      </c>
      <c r="C79" s="34">
        <f t="shared" si="31"/>
        <v>6.8689999999999998</v>
      </c>
      <c r="D79" s="34">
        <f t="shared" si="31"/>
        <v>10.872999999999999</v>
      </c>
      <c r="E79" s="34">
        <f t="shared" si="31"/>
        <v>8.9160000000000004</v>
      </c>
      <c r="F79" s="34">
        <f t="shared" si="31"/>
        <v>10.369</v>
      </c>
      <c r="G79" s="34">
        <f t="shared" si="31"/>
        <v>9.27</v>
      </c>
      <c r="H79" s="34">
        <f t="shared" si="31"/>
        <v>6.1769999999999996</v>
      </c>
      <c r="I79" s="34">
        <f t="shared" si="31"/>
        <v>10.986000000000001</v>
      </c>
      <c r="J79" s="34">
        <f t="shared" si="31"/>
        <v>3.0819999999999999</v>
      </c>
      <c r="K79" s="34">
        <f t="shared" si="31"/>
        <v>2.7050000000000001</v>
      </c>
      <c r="L79" s="34">
        <f t="shared" si="31"/>
        <v>2.6640000000000001</v>
      </c>
      <c r="M79" s="34">
        <f t="shared" si="31"/>
        <v>1.2490000000000001</v>
      </c>
      <c r="N79" s="34">
        <f t="shared" si="31"/>
        <v>4.5199999999999996</v>
      </c>
      <c r="O79" s="34">
        <f t="shared" si="31"/>
        <v>1.5680000000000001</v>
      </c>
      <c r="P79" s="34">
        <f t="shared" si="31"/>
        <v>2.71</v>
      </c>
      <c r="Q79" s="34">
        <f t="shared" si="31"/>
        <v>4.5060000000000002</v>
      </c>
    </row>
    <row r="80" spans="1:199" s="28" customFormat="1" x14ac:dyDescent="0.25">
      <c r="A80" s="38" t="s">
        <v>35</v>
      </c>
      <c r="B80" s="34">
        <f t="shared" ref="B80:Q80" si="32">IF(B42="","",ROUND(+B45*10*(1/(B61/10)),3))</f>
        <v>24.204000000000001</v>
      </c>
      <c r="C80" s="34">
        <f t="shared" si="32"/>
        <v>28.404</v>
      </c>
      <c r="D80" s="34">
        <f t="shared" si="32"/>
        <v>26.802</v>
      </c>
      <c r="E80" s="34">
        <f t="shared" si="32"/>
        <v>25.015000000000001</v>
      </c>
      <c r="F80" s="34">
        <f t="shared" si="32"/>
        <v>21.094999999999999</v>
      </c>
      <c r="G80" s="34">
        <f t="shared" si="32"/>
        <v>23.34</v>
      </c>
      <c r="H80" s="34">
        <f t="shared" si="32"/>
        <v>27.2</v>
      </c>
      <c r="I80" s="34">
        <f t="shared" si="32"/>
        <v>19.689</v>
      </c>
      <c r="J80" s="34">
        <f t="shared" si="32"/>
        <v>4.5389999999999997</v>
      </c>
      <c r="K80" s="34">
        <f t="shared" si="32"/>
        <v>0.96799999999999997</v>
      </c>
      <c r="L80" s="34">
        <f t="shared" si="32"/>
        <v>4.8049999999999997</v>
      </c>
      <c r="M80" s="34">
        <f t="shared" si="32"/>
        <v>4.8289999999999997</v>
      </c>
      <c r="N80" s="34">
        <f t="shared" si="32"/>
        <v>4.016</v>
      </c>
      <c r="O80" s="34">
        <f t="shared" si="32"/>
        <v>4.4180000000000001</v>
      </c>
      <c r="P80" s="34">
        <f t="shared" si="32"/>
        <v>6.9009999999999998</v>
      </c>
      <c r="Q80" s="34">
        <f t="shared" si="32"/>
        <v>3.0030000000000001</v>
      </c>
    </row>
    <row r="81" spans="1:17" s="28" customFormat="1" x14ac:dyDescent="0.25">
      <c r="A81" s="38" t="s">
        <v>36</v>
      </c>
      <c r="B81" s="34">
        <f t="shared" ref="B81:Q81" si="33">IF(B47="","",ROUND(+B51*10*(1/(B61/10)),3))</f>
        <v>8.2040000000000006</v>
      </c>
      <c r="C81" s="34">
        <f t="shared" si="33"/>
        <v>6.4649999999999999</v>
      </c>
      <c r="D81" s="34">
        <f t="shared" si="33"/>
        <v>8.1780000000000008</v>
      </c>
      <c r="E81" s="34">
        <f t="shared" si="33"/>
        <v>9.6240000000000006</v>
      </c>
      <c r="F81" s="34">
        <f t="shared" si="33"/>
        <v>9.2490000000000006</v>
      </c>
      <c r="G81" s="34">
        <f t="shared" si="33"/>
        <v>13.401</v>
      </c>
      <c r="H81" s="34">
        <f t="shared" si="33"/>
        <v>4.431</v>
      </c>
      <c r="I81" s="34">
        <f t="shared" si="33"/>
        <v>5.2229999999999999</v>
      </c>
      <c r="J81" s="34">
        <f t="shared" si="33"/>
        <v>0.48599999999999999</v>
      </c>
      <c r="K81" s="34">
        <f t="shared" si="33"/>
        <v>1.9350000000000001</v>
      </c>
      <c r="L81" s="34">
        <f t="shared" si="33"/>
        <v>0.72099999999999997</v>
      </c>
      <c r="M81" s="34">
        <f t="shared" si="33"/>
        <v>2.7770000000000001</v>
      </c>
      <c r="N81" s="34">
        <f t="shared" si="33"/>
        <v>4.016</v>
      </c>
      <c r="O81" s="34">
        <f t="shared" si="33"/>
        <v>0.80300000000000005</v>
      </c>
      <c r="P81" s="34">
        <f t="shared" si="33"/>
        <v>2.0059999999999998</v>
      </c>
      <c r="Q81" s="34">
        <f t="shared" si="33"/>
        <v>1.161</v>
      </c>
    </row>
    <row r="82" spans="1:17" s="28" customFormat="1" x14ac:dyDescent="0.25">
      <c r="A82" s="38" t="s">
        <v>37</v>
      </c>
      <c r="B82" s="34">
        <f t="shared" ref="B82:Q82" si="34">IF(B53="","",ROUND(100-B77-B84,3))</f>
        <v>43.329000000000001</v>
      </c>
      <c r="C82" s="34">
        <f t="shared" si="34"/>
        <v>41.738</v>
      </c>
      <c r="D82" s="34">
        <f t="shared" si="34"/>
        <v>45.853000000000002</v>
      </c>
      <c r="E82" s="34">
        <f t="shared" si="34"/>
        <v>43.555</v>
      </c>
      <c r="F82" s="34">
        <f t="shared" si="34"/>
        <v>40.713000000000001</v>
      </c>
      <c r="G82" s="34">
        <f t="shared" si="34"/>
        <v>46.011000000000003</v>
      </c>
      <c r="H82" s="34">
        <f t="shared" si="34"/>
        <v>37.808</v>
      </c>
      <c r="I82" s="34">
        <f t="shared" si="34"/>
        <v>35.898000000000003</v>
      </c>
      <c r="J82" s="34">
        <f t="shared" si="34"/>
        <v>8.1069999999999993</v>
      </c>
      <c r="K82" s="34">
        <f t="shared" si="34"/>
        <v>5.6079999999999997</v>
      </c>
      <c r="L82" s="34">
        <f t="shared" si="34"/>
        <v>8.19</v>
      </c>
      <c r="M82" s="34">
        <f t="shared" si="34"/>
        <v>8.8550000000000004</v>
      </c>
      <c r="N82" s="34">
        <f t="shared" si="34"/>
        <v>12.552</v>
      </c>
      <c r="O82" s="34">
        <f t="shared" si="34"/>
        <v>6.7889999999999997</v>
      </c>
      <c r="P82" s="34">
        <f t="shared" si="34"/>
        <v>11.617000000000001</v>
      </c>
      <c r="Q82" s="34">
        <f t="shared" si="34"/>
        <v>8.67</v>
      </c>
    </row>
    <row r="83" spans="1:17" s="28" customFormat="1" x14ac:dyDescent="0.25">
      <c r="A83" s="38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s="28" customFormat="1" x14ac:dyDescent="0.25">
      <c r="A84" s="38" t="s">
        <v>38</v>
      </c>
      <c r="B84" s="34">
        <f t="shared" ref="B84:Q84" si="35">IF(B53="","",ROUND(+B57*10*(1/(B61/10)),3))</f>
        <v>16.466999999999999</v>
      </c>
      <c r="C84" s="34">
        <f t="shared" si="35"/>
        <v>18.361999999999998</v>
      </c>
      <c r="D84" s="34">
        <f t="shared" si="35"/>
        <v>17.306000000000001</v>
      </c>
      <c r="E84" s="34">
        <f t="shared" si="35"/>
        <v>18.78</v>
      </c>
      <c r="F84" s="34">
        <f t="shared" si="35"/>
        <v>27.239000000000001</v>
      </c>
      <c r="G84" s="34">
        <f t="shared" si="35"/>
        <v>20.792000000000002</v>
      </c>
      <c r="H84" s="34">
        <f t="shared" si="35"/>
        <v>27.013000000000002</v>
      </c>
      <c r="I84" s="47">
        <f t="shared" si="35"/>
        <v>30.734000000000002</v>
      </c>
      <c r="J84" s="34">
        <f t="shared" si="35"/>
        <v>6.3810000000000002</v>
      </c>
      <c r="K84" s="34">
        <f t="shared" si="35"/>
        <v>7.8</v>
      </c>
      <c r="L84" s="34">
        <f t="shared" si="35"/>
        <v>5.8239999999999998</v>
      </c>
      <c r="M84" s="34">
        <f t="shared" si="35"/>
        <v>5.5309999999999997</v>
      </c>
      <c r="N84" s="34">
        <f t="shared" si="35"/>
        <v>1.504</v>
      </c>
      <c r="O84" s="34">
        <f t="shared" si="35"/>
        <v>5.359</v>
      </c>
      <c r="P84" s="34">
        <f t="shared" si="35"/>
        <v>1.0209999999999999</v>
      </c>
      <c r="Q84" s="34">
        <f t="shared" si="35"/>
        <v>2.9409999999999998</v>
      </c>
    </row>
    <row r="85" spans="1:17" s="28" customFormat="1" x14ac:dyDescent="0.25">
      <c r="A85" s="38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</row>
    <row r="86" spans="1:17" s="28" customFormat="1" x14ac:dyDescent="0.25">
      <c r="A86" s="38" t="s">
        <v>39</v>
      </c>
      <c r="B86" s="48" t="str">
        <f>IF(B79&lt;0,"RERUN",IF(B80&lt;0,"RERUN",IF(B81&lt;0,"RERUN",IF(B82&lt;0,"RERUN",IF(B53="","",VLOOKUP((ROUND(B84,0)),TEXTURE!B1:CY103,(ROUND(B77+2,0))))))))</f>
        <v>L</v>
      </c>
      <c r="C86" s="48" t="str">
        <f>IF(C79&lt;0,"RERUN",IF(C80&lt;0,"RERUN",IF(C81&lt;0,"RERUN",IF(C82&lt;0,"RERUN",IF(C53="","",VLOOKUP((ROUND(C84,0)),TEXTURE!B1:CY103,(ROUND(C77+2,0))))))))</f>
        <v>L</v>
      </c>
      <c r="D86" s="48" t="str">
        <f>IF(D79&lt;0,"RERUN",IF(D80&lt;0,"RERUN",IF(D81&lt;0,"RERUN",IF(D82&lt;0,"RERUN",IF(D53="","",VLOOKUP((ROUND(D84,0)),TEXTURE!B1:CY103,(ROUND(D77+2,0))))))))</f>
        <v>L</v>
      </c>
      <c r="E86" s="48" t="str">
        <f>IF(E79&lt;0,"RERUN",IF(E80&lt;0,"RERUN",IF(E81&lt;0,"RERUN",IF(E82&lt;0,"RERUN",IF(E53="","",VLOOKUP((ROUND(E84,0)),TEXTURE!B1:CY103,(ROUND(E77+2,0))))))))</f>
        <v>L</v>
      </c>
      <c r="F86" s="48" t="str">
        <f>IF(F79&lt;0,"RERUN",IF(F80&lt;0,"RERUN",IF(F81&lt;0,"RERUN",IF(F82&lt;0,"RERUN",IF(F53="","",VLOOKUP((ROUND(F84,0)),TEXTURE!B1:CY103,(ROUND(F77+2,0))))))))</f>
        <v>L</v>
      </c>
      <c r="G86" s="48" t="str">
        <f>IF(G79&lt;0,"RERUN",IF(G80&lt;0,"RERUN",IF(G81&lt;0,"RERUN",IF(G82&lt;0,"RERUN",IF(G53="","",VLOOKUP((ROUND(G84,0)),TEXTURE!B1:CY103,(ROUND(G77+2,0))))))))</f>
        <v>L</v>
      </c>
      <c r="H86" s="48" t="str">
        <f>IF(H79&lt;0,"RERUN",IF(H80&lt;0,"RERUN",IF(H81&lt;0,"RERUN",IF(H82&lt;0,"RERUN",IF(H53="","",VLOOKUP((ROUND(H84,0)),TEXTURE!B1:CY103,(ROUND(H77+2,0))))))))</f>
        <v>L</v>
      </c>
      <c r="I86" s="48" t="str">
        <f>IF(I79&lt;0,"RERUN",IF(I80&lt;0,"RERUN",IF(I81&lt;0,"RERUN",IF(I82&lt;0,"RERUN",IF(I53="","",VLOOKUP((ROUND(I84,0)),TEXTURE!B1:CY103,(ROUND(I77+2,0))))))))</f>
        <v>CL</v>
      </c>
      <c r="J86" s="48" t="str">
        <f>IF(J79&lt;0,"RERUN",IF(J80&lt;0,"RERUN",IF(J81&lt;0,"RERUN",IF(J82&lt;0,"RERUN",IF(J53="","",VLOOKUP((ROUND(J84,0)),TEXTURE!B1:CY103,(ROUND(J77+2,0))))))))</f>
        <v>LS</v>
      </c>
      <c r="K86" s="48" t="str">
        <f>IF(K79&lt;0,"RERUN",IF(K80&lt;0,"RERUN",IF(K81&lt;0,"RERUN",IF(K82&lt;0,"RERUN",IF(K53="","",VLOOKUP((ROUND(K84,0)),TEXTURE!B1:CY103,(ROUND(K77+2,0))))))))</f>
        <v>LS</v>
      </c>
      <c r="L86" s="48" t="str">
        <f>IF(L79&lt;0,"RERUN",IF(L80&lt;0,"RERUN",IF(L81&lt;0,"RERUN",IF(L82&lt;0,"RERUN",IF(L53="","",VLOOKUP((ROUND(L84,0)),TEXTURE!B1:CY103,(ROUND(L77+2,0))))))))</f>
        <v>LS</v>
      </c>
      <c r="M86" s="48" t="str">
        <f>IF(M79&lt;0,"RERUN",IF(M80&lt;0,"RERUN",IF(M81&lt;0,"RERUN",IF(M82&lt;0,"RERUN",IF(M53="","",VLOOKUP((ROUND(M84,0)),TEXTURE!B1:CY103,(ROUND(M77+2,0))))))))</f>
        <v>LS</v>
      </c>
      <c r="N86" s="48" t="str">
        <f>IF(N79&lt;0,"RERUN",IF(N80&lt;0,"RERUN",IF(N81&lt;0,"RERUN",IF(N82&lt;0,"RERUN",IF(N53="","",VLOOKUP((ROUND(N84,0)),TEXTURE!B1:CY103,(ROUND(N77+2,0))))))))</f>
        <v>LS/S</v>
      </c>
      <c r="O86" s="48" t="str">
        <f>IF(O79&lt;0,"RERUN",IF(O80&lt;0,"RERUN",IF(O81&lt;0,"RERUN",IF(O82&lt;0,"RERUN",IF(O53="","",VLOOKUP((ROUND(O84,0)),TEXTURE!B1:CY103,(ROUND(O77+2,0))))))))</f>
        <v>S</v>
      </c>
      <c r="P86" s="48" t="str">
        <f>IF(P79&lt;0,"RERUN",IF(P80&lt;0,"RERUN",IF(P81&lt;0,"RERUN",IF(P82&lt;0,"RERUN",IF(P53="","",VLOOKUP((ROUND(P84,0)),TEXTURE!B1:CY103,(ROUND(P77+2,0))))))))</f>
        <v>S</v>
      </c>
      <c r="Q86" s="48" t="str">
        <f>IF(Q79&lt;0,"RERUN",IF(Q80&lt;0,"RERUN",IF(Q81&lt;0,"RERUN",IF(Q82&lt;0,"RERUN",IF(Q53="","",VLOOKUP((ROUND(Q84,0)),TEXTURE!B1:CY103,(ROUND(Q77+2,0))))))))</f>
        <v>S</v>
      </c>
    </row>
    <row r="88" spans="1:17" x14ac:dyDescent="0.25">
      <c r="B88" s="14"/>
      <c r="C88" s="14"/>
      <c r="D88" s="15"/>
      <c r="E88" s="14"/>
      <c r="F88" s="14"/>
      <c r="G88" s="14"/>
      <c r="H88" s="14"/>
      <c r="I88" s="14"/>
      <c r="J88" s="14"/>
      <c r="K88" s="14"/>
      <c r="L88" s="16"/>
      <c r="M88" s="14"/>
      <c r="N88" s="14"/>
      <c r="O88" s="14"/>
    </row>
    <row r="89" spans="1:17" x14ac:dyDescent="0.25">
      <c r="B89" s="14"/>
      <c r="C89" s="17"/>
      <c r="D89" s="15"/>
      <c r="E89" s="14"/>
      <c r="F89" s="14"/>
      <c r="G89" s="14"/>
      <c r="H89" s="14"/>
      <c r="I89" s="14"/>
      <c r="J89" s="14"/>
      <c r="K89" s="14"/>
      <c r="L89" s="16"/>
      <c r="M89" s="14"/>
      <c r="N89" s="14"/>
      <c r="O89" s="14"/>
    </row>
    <row r="90" spans="1:17" x14ac:dyDescent="0.25">
      <c r="B90" s="14"/>
      <c r="C90" s="14"/>
      <c r="D90" s="15"/>
      <c r="E90" s="14"/>
      <c r="F90" s="14"/>
      <c r="G90" s="14"/>
      <c r="H90" s="14"/>
      <c r="I90" s="14"/>
      <c r="J90" s="14"/>
      <c r="K90" s="14"/>
      <c r="L90" s="16"/>
      <c r="M90" s="14"/>
      <c r="N90" s="14"/>
      <c r="O90" s="14"/>
    </row>
    <row r="91" spans="1:17" x14ac:dyDescent="0.25">
      <c r="B91" s="14"/>
      <c r="C91" s="14"/>
      <c r="D91" s="15"/>
      <c r="E91" s="14"/>
      <c r="F91" s="14"/>
      <c r="G91" s="14"/>
      <c r="H91" s="14"/>
      <c r="I91" s="14"/>
      <c r="J91" s="14"/>
      <c r="K91" s="14"/>
      <c r="L91" s="18"/>
      <c r="M91" s="14"/>
      <c r="N91" s="14"/>
      <c r="O91" s="14"/>
    </row>
    <row r="92" spans="1:17" x14ac:dyDescent="0.25">
      <c r="B92" s="14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7" x14ac:dyDescent="0.25">
      <c r="B93" s="14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7" x14ac:dyDescent="0.25">
      <c r="B94" s="14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7" x14ac:dyDescent="0.25">
      <c r="B95" s="14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7" x14ac:dyDescent="0.25">
      <c r="B96" s="14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5">
      <c r="B97" s="14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5">
      <c r="B98" s="14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5">
      <c r="B99" s="14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5">
      <c r="B100" s="14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5">
      <c r="B101" s="14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5">
      <c r="B102" s="14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5">
      <c r="B103" s="14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</sheetData>
  <mergeCells count="1">
    <mergeCell ref="A1:D1"/>
  </mergeCells>
  <phoneticPr fontId="5" type="noConversion"/>
  <pageMargins left="0.75" right="0.75" top="1" bottom="1" header="0.5" footer="0.5"/>
  <pageSetup scale="48" orientation="portrait" horizontalDpi="150" verticalDpi="15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61"/>
  <sheetViews>
    <sheetView tabSelected="1" topLeftCell="A27" zoomScale="85" zoomScaleNormal="85" workbookViewId="0">
      <selection activeCell="G44" sqref="G44"/>
    </sheetView>
  </sheetViews>
  <sheetFormatPr defaultColWidth="9.6640625" defaultRowHeight="13.2" x14ac:dyDescent="0.25"/>
  <cols>
    <col min="1" max="1" width="16.5546875" style="1" customWidth="1"/>
    <col min="2" max="2" width="9.6640625" customWidth="1"/>
    <col min="3" max="3" width="16.6640625" style="1" bestFit="1" customWidth="1"/>
    <col min="4" max="5" width="9.6640625" style="1" customWidth="1"/>
    <col min="6" max="6" width="16" style="1" customWidth="1"/>
    <col min="7" max="8" width="9.6640625" style="1" customWidth="1"/>
    <col min="9" max="9" width="13.6640625" style="1" customWidth="1"/>
    <col min="10" max="11" width="9.6640625" style="1" customWidth="1"/>
  </cols>
  <sheetData>
    <row r="1" spans="1:17" ht="22.8" x14ac:dyDescent="0.4">
      <c r="B1" s="5"/>
      <c r="E1" s="76" t="s">
        <v>40</v>
      </c>
      <c r="F1" s="77"/>
      <c r="G1" s="77"/>
      <c r="L1" s="5"/>
      <c r="M1" s="5"/>
      <c r="N1" s="5"/>
      <c r="O1" s="5"/>
      <c r="P1" s="5"/>
      <c r="Q1" s="5"/>
    </row>
    <row r="2" spans="1:17" ht="15.6" x14ac:dyDescent="0.3">
      <c r="A2" s="21"/>
      <c r="B2" s="5"/>
      <c r="L2" s="5"/>
      <c r="M2" s="5"/>
      <c r="N2" s="5"/>
      <c r="O2" s="5"/>
      <c r="P2" s="5"/>
      <c r="Q2" s="5"/>
    </row>
    <row r="3" spans="1:17" ht="15.6" x14ac:dyDescent="0.3">
      <c r="B3" s="36" t="s">
        <v>115</v>
      </c>
      <c r="C3" s="82" t="str">
        <f>DATA!E1</f>
        <v>TMX-C</v>
      </c>
    </row>
    <row r="4" spans="1:17" ht="15.6" x14ac:dyDescent="0.3">
      <c r="B4" s="37" t="s">
        <v>116</v>
      </c>
      <c r="C4" s="86">
        <f>DATA!E2</f>
        <v>42626</v>
      </c>
      <c r="D4" s="23"/>
      <c r="E4" s="19"/>
      <c r="F4" s="23"/>
    </row>
    <row r="5" spans="1:17" x14ac:dyDescent="0.25">
      <c r="B5" s="5"/>
      <c r="D5" s="23"/>
      <c r="E5" s="20"/>
      <c r="F5" s="23"/>
    </row>
    <row r="6" spans="1:17" x14ac:dyDescent="0.25">
      <c r="B6" s="5"/>
      <c r="D6" s="23"/>
      <c r="E6" s="20"/>
      <c r="F6" s="23"/>
      <c r="H6" s="26" t="s">
        <v>41</v>
      </c>
      <c r="I6" s="27" t="s">
        <v>42</v>
      </c>
      <c r="J6" s="27" t="s">
        <v>43</v>
      </c>
      <c r="K6" s="27" t="s">
        <v>44</v>
      </c>
      <c r="L6" s="27" t="s">
        <v>45</v>
      </c>
      <c r="M6" s="27" t="s">
        <v>46</v>
      </c>
      <c r="N6" s="27" t="s">
        <v>47</v>
      </c>
      <c r="O6" s="27" t="s">
        <v>48</v>
      </c>
      <c r="P6" s="27" t="s">
        <v>49</v>
      </c>
      <c r="Q6" s="27" t="s">
        <v>50</v>
      </c>
    </row>
    <row r="7" spans="1:17" x14ac:dyDescent="0.25">
      <c r="B7" s="5"/>
      <c r="D7" s="23"/>
      <c r="E7" s="20"/>
      <c r="F7" s="23"/>
      <c r="H7" s="26" t="s">
        <v>51</v>
      </c>
      <c r="I7" s="29" t="s">
        <v>52</v>
      </c>
      <c r="J7" s="29" t="s">
        <v>53</v>
      </c>
      <c r="K7" s="29" t="s">
        <v>54</v>
      </c>
      <c r="L7" s="29" t="s">
        <v>55</v>
      </c>
      <c r="M7" s="29" t="s">
        <v>56</v>
      </c>
      <c r="N7" s="29" t="s">
        <v>57</v>
      </c>
      <c r="O7" s="29" t="s">
        <v>58</v>
      </c>
      <c r="P7" s="29" t="s">
        <v>59</v>
      </c>
      <c r="Q7" s="29" t="s">
        <v>60</v>
      </c>
    </row>
    <row r="8" spans="1:17" s="28" customFormat="1" x14ac:dyDescent="0.25">
      <c r="A8" s="25"/>
      <c r="H8" s="26" t="s">
        <v>113</v>
      </c>
      <c r="I8" s="30">
        <v>18</v>
      </c>
      <c r="J8" s="30">
        <v>35</v>
      </c>
      <c r="K8" s="30">
        <v>60</v>
      </c>
      <c r="L8" s="30">
        <v>140</v>
      </c>
      <c r="M8" s="30">
        <v>325</v>
      </c>
      <c r="N8" s="30" t="s">
        <v>61</v>
      </c>
      <c r="O8" s="30" t="s">
        <v>61</v>
      </c>
      <c r="P8" s="30" t="s">
        <v>61</v>
      </c>
      <c r="Q8" s="30" t="s">
        <v>61</v>
      </c>
    </row>
    <row r="9" spans="1:17" s="28" customFormat="1" x14ac:dyDescent="0.25">
      <c r="A9" s="25"/>
      <c r="H9" s="70"/>
      <c r="I9" s="73"/>
      <c r="J9" s="73"/>
      <c r="K9" s="73"/>
      <c r="L9" s="73"/>
      <c r="M9" s="73"/>
      <c r="N9" s="73"/>
      <c r="O9" s="73"/>
      <c r="P9" s="73"/>
      <c r="Q9" s="73"/>
    </row>
    <row r="10" spans="1:17" s="28" customFormat="1" x14ac:dyDescent="0.25">
      <c r="A10" s="25"/>
      <c r="H10" s="70"/>
      <c r="I10" s="73"/>
      <c r="J10" s="73"/>
      <c r="K10" s="73"/>
      <c r="L10" s="73"/>
      <c r="M10" s="73"/>
      <c r="N10" s="73"/>
      <c r="O10" s="73"/>
      <c r="P10" s="73"/>
      <c r="Q10" s="73"/>
    </row>
    <row r="11" spans="1:17" s="28" customFormat="1" x14ac:dyDescent="0.25">
      <c r="A11" s="25" t="s">
        <v>117</v>
      </c>
      <c r="B11" s="78">
        <v>1</v>
      </c>
      <c r="C11" s="78">
        <v>2</v>
      </c>
      <c r="D11" s="79">
        <v>3</v>
      </c>
      <c r="E11" s="78">
        <v>4</v>
      </c>
      <c r="F11" s="78">
        <v>5</v>
      </c>
      <c r="G11" s="78">
        <v>6</v>
      </c>
      <c r="H11" s="78">
        <v>7</v>
      </c>
      <c r="I11" s="78">
        <v>8</v>
      </c>
      <c r="J11" s="78">
        <v>9</v>
      </c>
      <c r="K11" s="78">
        <v>10</v>
      </c>
      <c r="L11" s="78">
        <v>11</v>
      </c>
      <c r="M11" s="78">
        <v>12</v>
      </c>
      <c r="N11" s="78">
        <v>13</v>
      </c>
      <c r="O11" s="78">
        <v>14</v>
      </c>
      <c r="P11" s="78">
        <v>15</v>
      </c>
      <c r="Q11" s="78">
        <v>16</v>
      </c>
    </row>
    <row r="12" spans="1:17" s="28" customFormat="1" x14ac:dyDescent="0.25">
      <c r="A12" s="25"/>
      <c r="C12" s="25"/>
      <c r="D12" s="31"/>
      <c r="E12" s="25"/>
      <c r="F12" s="25"/>
      <c r="G12" s="25"/>
      <c r="H12" s="25"/>
      <c r="I12" s="25"/>
      <c r="J12" s="25"/>
      <c r="K12" s="25"/>
    </row>
    <row r="13" spans="1:17" s="28" customFormat="1" x14ac:dyDescent="0.25">
      <c r="A13" s="25" t="s">
        <v>5</v>
      </c>
      <c r="B13" s="32" t="str">
        <f>IF(DATA!B36="","",DATA!B36)</f>
        <v>KFAp-3</v>
      </c>
      <c r="C13" s="32" t="str">
        <f>IF(DATA!C36="","",DATA!C36)</f>
        <v>KFAp-4</v>
      </c>
      <c r="D13" s="32" t="str">
        <f>IF(DATA!D36="","",DATA!D36)</f>
        <v>KFAp-5</v>
      </c>
      <c r="E13" s="32" t="str">
        <f>IF(DATA!E36="","",DATA!E36)</f>
        <v>KFAp-6</v>
      </c>
      <c r="F13" s="32" t="str">
        <f>IF(DATA!F36="","",DATA!F36)</f>
        <v>KFBt-2</v>
      </c>
      <c r="G13" s="32" t="str">
        <f>IF(DATA!G36="","",DATA!G36)</f>
        <v>KFBt-3</v>
      </c>
      <c r="H13" s="32" t="str">
        <f>IF(DATA!H36="","",DATA!H36)</f>
        <v>KFBt-4</v>
      </c>
      <c r="I13" s="32" t="str">
        <f>IF(DATA!I36="","",DATA!I36)</f>
        <v>KBt-6</v>
      </c>
      <c r="J13" s="32" t="str">
        <f>IF(DATA!J36="","",DATA!J36)</f>
        <v>NKAp-1</v>
      </c>
      <c r="K13" s="32" t="str">
        <f>IF(DATA!K36="","",DATA!K36)</f>
        <v>NKAp-2</v>
      </c>
      <c r="L13" s="32" t="str">
        <f>IF(DATA!L36="","",DATA!L36)</f>
        <v>NKAp-4</v>
      </c>
      <c r="M13" s="32" t="str">
        <f>IF(DATA!M36="","",DATA!M36)</f>
        <v>NKAp-5</v>
      </c>
      <c r="N13" s="32" t="str">
        <f>IF(DATA!N36="","",DATA!N36)</f>
        <v>NKBt-1</v>
      </c>
      <c r="O13" s="32" t="str">
        <f>IF(DATA!O36="","",DATA!O36)</f>
        <v>NKBt-2</v>
      </c>
      <c r="P13" s="32" t="str">
        <f>IF(DATA!P36="","",DATA!P36)</f>
        <v>NKBt-3</v>
      </c>
      <c r="Q13" s="32" t="str">
        <f>IF(DATA!Q36="","",DATA!Q36)</f>
        <v>NKBt-4</v>
      </c>
    </row>
    <row r="14" spans="1:17" s="28" customFormat="1" x14ac:dyDescent="0.25">
      <c r="A14" s="25" t="s">
        <v>6</v>
      </c>
      <c r="B14" s="32" t="str">
        <f>IF(DATA!B37="","",DATA!B37)</f>
        <v>252</v>
      </c>
      <c r="C14" s="32" t="str">
        <f>IF(DATA!C37="","",DATA!C37)</f>
        <v>252</v>
      </c>
      <c r="D14" s="32" t="str">
        <f>IF(DATA!D37="","",DATA!D37)</f>
        <v>252</v>
      </c>
      <c r="E14" s="32" t="str">
        <f>IF(DATA!E37="","",DATA!E37)</f>
        <v>252</v>
      </c>
      <c r="F14" s="32" t="str">
        <f>IF(DATA!F37="","",DATA!F37)</f>
        <v>252</v>
      </c>
      <c r="G14" s="32" t="str">
        <f>IF(DATA!G37="","",DATA!G37)</f>
        <v>252</v>
      </c>
      <c r="H14" s="32" t="str">
        <f>IF(DATA!H37="","",DATA!H37)</f>
        <v>252</v>
      </c>
      <c r="I14" s="32" t="str">
        <f>IF(DATA!I37="","",DATA!I37)</f>
        <v>252</v>
      </c>
      <c r="J14" s="32" t="str">
        <f>IF(DATA!J37="","",DATA!J37)</f>
        <v>252</v>
      </c>
      <c r="K14" s="32" t="str">
        <f>IF(DATA!K37="","",DATA!K37)</f>
        <v>252</v>
      </c>
      <c r="L14" s="32" t="str">
        <f>IF(DATA!L37="","",DATA!L37)</f>
        <v>252</v>
      </c>
      <c r="M14" s="32" t="str">
        <f>IF(DATA!M37="","",DATA!M37)</f>
        <v>252</v>
      </c>
      <c r="N14" s="32" t="str">
        <f>IF(DATA!N37="","",DATA!N37)</f>
        <v>252</v>
      </c>
      <c r="O14" s="32" t="str">
        <f>IF(DATA!O37="","",DATA!O37)</f>
        <v>252</v>
      </c>
      <c r="P14" s="32" t="str">
        <f>IF(DATA!P37="","",DATA!P37)</f>
        <v>252</v>
      </c>
      <c r="Q14" s="32" t="str">
        <f>IF(DATA!Q37="","",DATA!Q37)</f>
        <v>252</v>
      </c>
    </row>
    <row r="15" spans="1:17" s="28" customFormat="1" x14ac:dyDescent="0.25">
      <c r="A15" s="25" t="s">
        <v>7</v>
      </c>
      <c r="B15" s="32" t="str">
        <f>IF(DATA!B38="","",DATA!B38)</f>
        <v>Shottower</v>
      </c>
      <c r="C15" s="32" t="str">
        <f>IF(DATA!C38="","",DATA!C38)</f>
        <v>Shottower</v>
      </c>
      <c r="D15" s="32" t="str">
        <f>IF(DATA!D38="","",DATA!D38)</f>
        <v>Shottower</v>
      </c>
      <c r="E15" s="32" t="str">
        <f>IF(DATA!E38="","",DATA!E38)</f>
        <v>Shottower</v>
      </c>
      <c r="F15" s="32" t="str">
        <f>IF(DATA!F38="","",DATA!F38)</f>
        <v>Shottower</v>
      </c>
      <c r="G15" s="32" t="str">
        <f>IF(DATA!G38="","",DATA!G38)</f>
        <v>Shottower</v>
      </c>
      <c r="H15" s="32" t="str">
        <f>IF(DATA!H38="","",DATA!H38)</f>
        <v>Shottower</v>
      </c>
      <c r="I15" s="32" t="str">
        <f>IF(DATA!I38="","",DATA!I38)</f>
        <v>Shottower</v>
      </c>
      <c r="J15" s="32" t="str">
        <f>IF(DATA!J38="","",DATA!J38)</f>
        <v>Bojac</v>
      </c>
      <c r="K15" s="32" t="str">
        <f>IF(DATA!K38="","",DATA!K38)</f>
        <v>Bojac</v>
      </c>
      <c r="L15" s="32" t="str">
        <f>IF(DATA!L38="","",DATA!L38)</f>
        <v>Bojac</v>
      </c>
      <c r="M15" s="32" t="str">
        <f>IF(DATA!M38="","",DATA!M38)</f>
        <v>Bojac</v>
      </c>
      <c r="N15" s="32" t="str">
        <f>IF(DATA!N38="","",DATA!N38)</f>
        <v>Bojac</v>
      </c>
      <c r="O15" s="32" t="str">
        <f>IF(DATA!O38="","",DATA!O38)</f>
        <v>Bojac</v>
      </c>
      <c r="P15" s="32" t="str">
        <f>IF(DATA!P38="","",DATA!P38)</f>
        <v>Bojac</v>
      </c>
      <c r="Q15" s="32" t="str">
        <f>IF(DATA!Q38="","",DATA!Q38)</f>
        <v>Bojac</v>
      </c>
    </row>
    <row r="16" spans="1:17" s="28" customFormat="1" x14ac:dyDescent="0.25">
      <c r="A16" s="25" t="s">
        <v>8</v>
      </c>
      <c r="B16" s="32" t="str">
        <f>IF(DATA!B39="","",DATA!B39)</f>
        <v>Ap</v>
      </c>
      <c r="C16" s="32" t="str">
        <f>IF(DATA!C39="","",DATA!C39)</f>
        <v>Ap</v>
      </c>
      <c r="D16" s="32" t="str">
        <f>IF(DATA!D39="","",DATA!D39)</f>
        <v>Ap</v>
      </c>
      <c r="E16" s="32" t="str">
        <f>IF(DATA!E39="","",DATA!E39)</f>
        <v>Ap</v>
      </c>
      <c r="F16" s="32" t="str">
        <f>IF(DATA!F39="","",DATA!F39)</f>
        <v>Bt</v>
      </c>
      <c r="G16" s="32" t="str">
        <f>IF(DATA!G39="","",DATA!G39)</f>
        <v>Bt</v>
      </c>
      <c r="H16" s="32" t="str">
        <f>IF(DATA!H39="","",DATA!H39)</f>
        <v>Bt</v>
      </c>
      <c r="I16" s="32" t="str">
        <f>IF(DATA!I39="","",DATA!I39)</f>
        <v>Bt</v>
      </c>
      <c r="J16" s="32" t="str">
        <f>IF(DATA!J39="","",DATA!J39)</f>
        <v>Ap</v>
      </c>
      <c r="K16" s="32" t="str">
        <f>IF(DATA!K39="","",DATA!K39)</f>
        <v>Ap</v>
      </c>
      <c r="L16" s="32" t="str">
        <f>IF(DATA!L39="","",DATA!L39)</f>
        <v>Ap</v>
      </c>
      <c r="M16" s="32" t="str">
        <f>IF(DATA!M39="","",DATA!M39)</f>
        <v>Ap</v>
      </c>
      <c r="N16" s="32" t="str">
        <f>IF(DATA!N39="","",DATA!N39)</f>
        <v>Bt</v>
      </c>
      <c r="O16" s="32" t="str">
        <f>IF(DATA!O39="","",DATA!O39)</f>
        <v>Bt</v>
      </c>
      <c r="P16" s="32" t="str">
        <f>IF(DATA!P39="","",DATA!P39)</f>
        <v>Bt</v>
      </c>
      <c r="Q16" s="32" t="str">
        <f>IF(DATA!Q39="","",DATA!Q39)</f>
        <v>Bt</v>
      </c>
    </row>
    <row r="17" spans="1:18" s="28" customFormat="1" x14ac:dyDescent="0.25">
      <c r="A17" s="25" t="s">
        <v>9</v>
      </c>
      <c r="B17" s="32" t="str">
        <f>IF(DATA!B40="","",DATA!B40)</f>
        <v>0-20 cm</v>
      </c>
      <c r="C17" s="32" t="str">
        <f>IF(DATA!C40="","",DATA!C40)</f>
        <v>0-20 cm</v>
      </c>
      <c r="D17" s="32" t="str">
        <f>IF(DATA!D40="","",DATA!D40)</f>
        <v>0-20 cm</v>
      </c>
      <c r="E17" s="32" t="str">
        <f>IF(DATA!E40="","",DATA!E40)</f>
        <v>0-20 cm</v>
      </c>
      <c r="F17" s="32" t="str">
        <f>IF(DATA!F40="","",DATA!F40)</f>
        <v>20-60 cm</v>
      </c>
      <c r="G17" s="32" t="str">
        <f>IF(DATA!G40="","",DATA!G40)</f>
        <v>20-60 cm</v>
      </c>
      <c r="H17" s="32" t="str">
        <f>IF(DATA!H40="","",DATA!H40)</f>
        <v>20-60 cm</v>
      </c>
      <c r="I17" s="32" t="str">
        <f>IF(DATA!I40="","",DATA!I40)</f>
        <v>20-60 cm</v>
      </c>
      <c r="J17" s="32" t="str">
        <f>IF(DATA!J40="","",DATA!J40)</f>
        <v>0-20 cm</v>
      </c>
      <c r="K17" s="32" t="str">
        <f>IF(DATA!K40="","",DATA!K40)</f>
        <v>0-20 cm</v>
      </c>
      <c r="L17" s="32" t="str">
        <f>IF(DATA!L40="","",DATA!L40)</f>
        <v>0-20 cm</v>
      </c>
      <c r="M17" s="32" t="str">
        <f>IF(DATA!M40="","",DATA!M40)</f>
        <v>0-20 cm</v>
      </c>
      <c r="N17" s="32" t="str">
        <f>IF(DATA!N40="","",DATA!N40)</f>
        <v>20-60 cm</v>
      </c>
      <c r="O17" s="32" t="str">
        <f>IF(DATA!O40="","",DATA!O40)</f>
        <v>20-60 cm</v>
      </c>
      <c r="P17" s="32" t="str">
        <f>IF(DATA!P40="","",DATA!P40)</f>
        <v>20-60 cm</v>
      </c>
      <c r="Q17" s="32" t="str">
        <f>IF(DATA!Q40="","",DATA!Q40)</f>
        <v>20-60 cm</v>
      </c>
    </row>
    <row r="18" spans="1:18" s="28" customFormat="1" x14ac:dyDescent="0.25">
      <c r="A18" s="25"/>
      <c r="C18" s="25"/>
      <c r="D18" s="31"/>
      <c r="E18" s="25"/>
      <c r="F18" s="25"/>
      <c r="G18" s="25"/>
      <c r="H18" s="25"/>
      <c r="I18" s="25"/>
      <c r="J18" s="25"/>
      <c r="K18" s="25"/>
    </row>
    <row r="19" spans="1:18" s="28" customFormat="1" x14ac:dyDescent="0.25">
      <c r="A19" s="25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8" s="28" customFormat="1" x14ac:dyDescent="0.25">
      <c r="A20" s="33" t="s">
        <v>28</v>
      </c>
      <c r="B20" s="34">
        <f>DATA!B72</f>
        <v>5.2039999999999997</v>
      </c>
      <c r="C20" s="34">
        <f>DATA!C72</f>
        <v>5.758</v>
      </c>
      <c r="D20" s="34">
        <f>DATA!D72</f>
        <v>5.3639999999999999</v>
      </c>
      <c r="E20" s="34">
        <f>DATA!E72</f>
        <v>6.1929999999999996</v>
      </c>
      <c r="F20" s="34">
        <f>DATA!F72</f>
        <v>3.347</v>
      </c>
      <c r="G20" s="34">
        <f>DATA!G72</f>
        <v>6.008</v>
      </c>
      <c r="H20" s="34">
        <f>DATA!H72</f>
        <v>5.2309999999999999</v>
      </c>
      <c r="I20" s="34">
        <f>DATA!I72</f>
        <v>2.2799999999999998</v>
      </c>
      <c r="J20" s="34">
        <f>DATA!J72</f>
        <v>0.10100000000000001</v>
      </c>
      <c r="K20" s="34">
        <f>DATA!K72</f>
        <v>1.31</v>
      </c>
      <c r="L20" s="34">
        <f>DATA!L72</f>
        <v>0.70099999999999996</v>
      </c>
      <c r="M20" s="34">
        <f>DATA!M72</f>
        <v>3.5209999999999999</v>
      </c>
      <c r="N20" s="34">
        <f>DATA!N72</f>
        <v>0.70299999999999996</v>
      </c>
      <c r="O20" s="34">
        <f>DATA!O72</f>
        <v>0.40200000000000002</v>
      </c>
      <c r="P20" s="34">
        <f>DATA!P72</f>
        <v>0.20100000000000001</v>
      </c>
      <c r="Q20" s="34">
        <f>DATA!Q72</f>
        <v>0.501</v>
      </c>
      <c r="R20" s="35"/>
    </row>
    <row r="21" spans="1:18" s="28" customFormat="1" x14ac:dyDescent="0.25">
      <c r="A21" s="33" t="s">
        <v>29</v>
      </c>
      <c r="B21" s="34">
        <f>DATA!B73</f>
        <v>5.51</v>
      </c>
      <c r="C21" s="34">
        <f>DATA!C73</f>
        <v>5.2530000000000001</v>
      </c>
      <c r="D21" s="34">
        <f>DATA!D73</f>
        <v>5.3639999999999999</v>
      </c>
      <c r="E21" s="34">
        <f>DATA!E73</f>
        <v>4.7720000000000002</v>
      </c>
      <c r="F21" s="34">
        <f>DATA!F73</f>
        <v>3.8540000000000001</v>
      </c>
      <c r="G21" s="34">
        <f>DATA!G73</f>
        <v>4.6840000000000002</v>
      </c>
      <c r="H21" s="34">
        <f>DATA!H73</f>
        <v>4.5129999999999999</v>
      </c>
      <c r="I21" s="34">
        <f>DATA!I73</f>
        <v>4.1449999999999996</v>
      </c>
      <c r="J21" s="34">
        <f>DATA!J73</f>
        <v>9.3209999999999997</v>
      </c>
      <c r="K21" s="34">
        <f>DATA!K73</f>
        <v>9.375</v>
      </c>
      <c r="L21" s="34">
        <f>DATA!L73</f>
        <v>12.813000000000001</v>
      </c>
      <c r="M21" s="34">
        <f>DATA!M73</f>
        <v>7.1429999999999998</v>
      </c>
      <c r="N21" s="34">
        <f>DATA!N73</f>
        <v>5.4219999999999997</v>
      </c>
      <c r="O21" s="34">
        <f>DATA!O73</f>
        <v>5.6219999999999999</v>
      </c>
      <c r="P21" s="34">
        <f>DATA!P73</f>
        <v>4.0119999999999996</v>
      </c>
      <c r="Q21" s="34">
        <f>DATA!Q73</f>
        <v>5.0049999999999999</v>
      </c>
      <c r="R21" s="35"/>
    </row>
    <row r="22" spans="1:18" s="28" customFormat="1" x14ac:dyDescent="0.25">
      <c r="A22" s="33" t="s">
        <v>30</v>
      </c>
      <c r="B22" s="34">
        <f>DATA!B74</f>
        <v>10.305999999999999</v>
      </c>
      <c r="C22" s="34">
        <f>DATA!C74</f>
        <v>8.7880000000000003</v>
      </c>
      <c r="D22" s="34">
        <f>DATA!D74</f>
        <v>7.49</v>
      </c>
      <c r="E22" s="34">
        <f>DATA!E74</f>
        <v>7.8170000000000002</v>
      </c>
      <c r="F22" s="34">
        <f>DATA!F74</f>
        <v>6.3890000000000002</v>
      </c>
      <c r="G22" s="34">
        <f>DATA!G74</f>
        <v>6.008</v>
      </c>
      <c r="H22" s="34">
        <f>DATA!H74</f>
        <v>6.5640000000000001</v>
      </c>
      <c r="I22" s="34">
        <f>DATA!I74</f>
        <v>6.9429999999999996</v>
      </c>
      <c r="J22" s="34">
        <f>DATA!J74</f>
        <v>41.743000000000002</v>
      </c>
      <c r="K22" s="34">
        <f>DATA!K74</f>
        <v>40.222000000000001</v>
      </c>
      <c r="L22" s="34">
        <f>DATA!L74</f>
        <v>41.140999999999998</v>
      </c>
      <c r="M22" s="34">
        <f>DATA!M74</f>
        <v>37.122999999999998</v>
      </c>
      <c r="N22" s="34">
        <f>DATA!N74</f>
        <v>40.561999999999998</v>
      </c>
      <c r="O22" s="34">
        <f>DATA!O74</f>
        <v>45.481999999999999</v>
      </c>
      <c r="P22" s="34">
        <f>DATA!P74</f>
        <v>43.23</v>
      </c>
      <c r="Q22" s="34">
        <f>DATA!Q74</f>
        <v>43.042999999999999</v>
      </c>
      <c r="R22" s="35"/>
    </row>
    <row r="23" spans="1:18" s="28" customFormat="1" x14ac:dyDescent="0.25">
      <c r="A23" s="33" t="s">
        <v>31</v>
      </c>
      <c r="B23" s="34">
        <f>DATA!B75</f>
        <v>12.347</v>
      </c>
      <c r="C23" s="34">
        <f>DATA!C75</f>
        <v>13.03</v>
      </c>
      <c r="D23" s="34">
        <f>DATA!D75</f>
        <v>11.538</v>
      </c>
      <c r="E23" s="34">
        <f>DATA!E75</f>
        <v>11.472</v>
      </c>
      <c r="F23" s="34">
        <f>DATA!F75</f>
        <v>10.952999999999999</v>
      </c>
      <c r="G23" s="34">
        <f>DATA!G75</f>
        <v>9.3689999999999998</v>
      </c>
      <c r="H23" s="34">
        <f>DATA!H75</f>
        <v>11.179</v>
      </c>
      <c r="I23" s="34">
        <f>DATA!I75</f>
        <v>11.606</v>
      </c>
      <c r="J23" s="34">
        <f>DATA!J75</f>
        <v>29.382000000000001</v>
      </c>
      <c r="K23" s="34">
        <f>DATA!K75</f>
        <v>30.645</v>
      </c>
      <c r="L23" s="34">
        <f>DATA!L75</f>
        <v>26.425999999999998</v>
      </c>
      <c r="M23" s="34">
        <f>DATA!M75</f>
        <v>37.826999999999998</v>
      </c>
      <c r="N23" s="34">
        <f>DATA!N75</f>
        <v>33.433999999999997</v>
      </c>
      <c r="O23" s="34">
        <f>DATA!O75</f>
        <v>30.923999999999999</v>
      </c>
      <c r="P23" s="34">
        <f>DATA!P75</f>
        <v>35.104999999999997</v>
      </c>
      <c r="Q23" s="34">
        <f>DATA!Q75</f>
        <v>34.634999999999998</v>
      </c>
      <c r="R23" s="35"/>
    </row>
    <row r="24" spans="1:18" s="28" customFormat="1" x14ac:dyDescent="0.25">
      <c r="A24" s="33" t="s">
        <v>32</v>
      </c>
      <c r="B24" s="34">
        <f>DATA!B76</f>
        <v>6.8369999999999997</v>
      </c>
      <c r="C24" s="34">
        <f>DATA!C76</f>
        <v>7.0709999999999997</v>
      </c>
      <c r="D24" s="34">
        <f>DATA!D76</f>
        <v>7.085</v>
      </c>
      <c r="E24" s="34">
        <f>DATA!E76</f>
        <v>7.4109999999999996</v>
      </c>
      <c r="F24" s="34">
        <f>DATA!F76</f>
        <v>7.5049999999999999</v>
      </c>
      <c r="G24" s="34">
        <f>DATA!G76</f>
        <v>7.1280000000000001</v>
      </c>
      <c r="H24" s="34">
        <f>DATA!H76</f>
        <v>7.6920000000000002</v>
      </c>
      <c r="I24" s="34">
        <f>DATA!I76</f>
        <v>8.3940000000000001</v>
      </c>
      <c r="J24" s="34">
        <f>DATA!J76</f>
        <v>4.9649999999999999</v>
      </c>
      <c r="K24" s="34">
        <f>DATA!K76</f>
        <v>5.04</v>
      </c>
      <c r="L24" s="34">
        <f>DATA!L76</f>
        <v>4.9050000000000002</v>
      </c>
      <c r="M24" s="34">
        <f>DATA!M76</f>
        <v>0</v>
      </c>
      <c r="N24" s="34">
        <f>DATA!N76</f>
        <v>5.8230000000000004</v>
      </c>
      <c r="O24" s="34">
        <f>DATA!O76</f>
        <v>5.4219999999999997</v>
      </c>
      <c r="P24" s="34">
        <f>DATA!P76</f>
        <v>4.8140000000000001</v>
      </c>
      <c r="Q24" s="34">
        <f>DATA!Q76</f>
        <v>5.2050000000000001</v>
      </c>
      <c r="R24" s="35"/>
    </row>
    <row r="25" spans="1:18" s="28" customFormat="1" x14ac:dyDescent="0.25">
      <c r="A25" s="33" t="s">
        <v>33</v>
      </c>
      <c r="B25" s="34">
        <f>DATA!B77</f>
        <v>40.204000000000001</v>
      </c>
      <c r="C25" s="34">
        <f>DATA!C77</f>
        <v>39.9</v>
      </c>
      <c r="D25" s="34">
        <f>DATA!D77</f>
        <v>36.841000000000001</v>
      </c>
      <c r="E25" s="34">
        <f>DATA!E77</f>
        <v>37.664999999999999</v>
      </c>
      <c r="F25" s="34">
        <f>DATA!F77</f>
        <v>32.048000000000002</v>
      </c>
      <c r="G25" s="34">
        <f>DATA!G77</f>
        <v>33.197000000000003</v>
      </c>
      <c r="H25" s="34">
        <f>DATA!H77</f>
        <v>35.179000000000002</v>
      </c>
      <c r="I25" s="34">
        <f>DATA!I77</f>
        <v>33.368000000000002</v>
      </c>
      <c r="J25" s="34">
        <f>DATA!J77</f>
        <v>85.512</v>
      </c>
      <c r="K25" s="34">
        <f>DATA!K77</f>
        <v>86.591999999999999</v>
      </c>
      <c r="L25" s="34">
        <f>DATA!L77</f>
        <v>85.986000000000004</v>
      </c>
      <c r="M25" s="34">
        <f>DATA!M77</f>
        <v>85.614000000000004</v>
      </c>
      <c r="N25" s="34">
        <f>DATA!N77</f>
        <v>85.944000000000003</v>
      </c>
      <c r="O25" s="34">
        <f>DATA!O77</f>
        <v>87.852000000000004</v>
      </c>
      <c r="P25" s="34">
        <f>DATA!P77</f>
        <v>87.361999999999995</v>
      </c>
      <c r="Q25" s="34">
        <f>DATA!Q77</f>
        <v>88.388999999999996</v>
      </c>
      <c r="R25" s="35"/>
    </row>
    <row r="26" spans="1:18" s="28" customFormat="1" x14ac:dyDescent="0.25">
      <c r="A26" s="25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8" s="28" customFormat="1" x14ac:dyDescent="0.25">
      <c r="A27" s="25" t="s">
        <v>34</v>
      </c>
      <c r="B27" s="34">
        <f>DATA!B79</f>
        <v>10.920999999999999</v>
      </c>
      <c r="C27" s="34">
        <f>DATA!C79</f>
        <v>6.8689999999999998</v>
      </c>
      <c r="D27" s="34">
        <f>DATA!D79</f>
        <v>10.872999999999999</v>
      </c>
      <c r="E27" s="34">
        <f>DATA!E79</f>
        <v>8.9160000000000004</v>
      </c>
      <c r="F27" s="34">
        <f>DATA!F79</f>
        <v>10.369</v>
      </c>
      <c r="G27" s="34">
        <f>DATA!G79</f>
        <v>9.27</v>
      </c>
      <c r="H27" s="34">
        <f>DATA!H79</f>
        <v>6.1769999999999996</v>
      </c>
      <c r="I27" s="34">
        <f>DATA!I79</f>
        <v>10.986000000000001</v>
      </c>
      <c r="J27" s="34">
        <f>DATA!J79</f>
        <v>3.0819999999999999</v>
      </c>
      <c r="K27" s="34">
        <f>DATA!K79</f>
        <v>2.7050000000000001</v>
      </c>
      <c r="L27" s="34">
        <f>DATA!L79</f>
        <v>2.6640000000000001</v>
      </c>
      <c r="M27" s="34">
        <f>DATA!M79</f>
        <v>1.2490000000000001</v>
      </c>
      <c r="N27" s="34">
        <f>DATA!N79</f>
        <v>4.5199999999999996</v>
      </c>
      <c r="O27" s="34">
        <f>DATA!O79</f>
        <v>1.5680000000000001</v>
      </c>
      <c r="P27" s="34">
        <f>DATA!P79</f>
        <v>2.71</v>
      </c>
      <c r="Q27" s="34">
        <f>DATA!Q79</f>
        <v>4.5060000000000002</v>
      </c>
    </row>
    <row r="28" spans="1:18" s="28" customFormat="1" x14ac:dyDescent="0.25">
      <c r="A28" s="25" t="s">
        <v>35</v>
      </c>
      <c r="B28" s="34">
        <f>DATA!B80</f>
        <v>24.204000000000001</v>
      </c>
      <c r="C28" s="34">
        <f>DATA!C80</f>
        <v>28.404</v>
      </c>
      <c r="D28" s="34">
        <f>DATA!D80</f>
        <v>26.802</v>
      </c>
      <c r="E28" s="34">
        <f>DATA!E80</f>
        <v>25.015000000000001</v>
      </c>
      <c r="F28" s="34">
        <f>DATA!F80</f>
        <v>21.094999999999999</v>
      </c>
      <c r="G28" s="34">
        <f>DATA!G80</f>
        <v>23.34</v>
      </c>
      <c r="H28" s="34">
        <f>DATA!H80</f>
        <v>27.2</v>
      </c>
      <c r="I28" s="34">
        <f>DATA!I80</f>
        <v>19.689</v>
      </c>
      <c r="J28" s="34">
        <f>DATA!J80</f>
        <v>4.5389999999999997</v>
      </c>
      <c r="K28" s="34">
        <f>DATA!K80</f>
        <v>0.96799999999999997</v>
      </c>
      <c r="L28" s="34">
        <f>DATA!L80</f>
        <v>4.8049999999999997</v>
      </c>
      <c r="M28" s="34">
        <f>DATA!M80</f>
        <v>4.8289999999999997</v>
      </c>
      <c r="N28" s="34">
        <f>DATA!N80</f>
        <v>4.016</v>
      </c>
      <c r="O28" s="34">
        <f>DATA!O80</f>
        <v>4.4180000000000001</v>
      </c>
      <c r="P28" s="34">
        <f>DATA!P80</f>
        <v>6.9009999999999998</v>
      </c>
      <c r="Q28" s="34">
        <f>DATA!Q80</f>
        <v>3.0030000000000001</v>
      </c>
    </row>
    <row r="29" spans="1:18" s="28" customFormat="1" x14ac:dyDescent="0.25">
      <c r="A29" s="25" t="s">
        <v>36</v>
      </c>
      <c r="B29" s="34">
        <f>DATA!B81</f>
        <v>8.2040000000000006</v>
      </c>
      <c r="C29" s="34">
        <f>DATA!C81</f>
        <v>6.4649999999999999</v>
      </c>
      <c r="D29" s="34">
        <f>DATA!D81</f>
        <v>8.1780000000000008</v>
      </c>
      <c r="E29" s="34">
        <f>DATA!E81</f>
        <v>9.6240000000000006</v>
      </c>
      <c r="F29" s="34">
        <f>DATA!F81</f>
        <v>9.2490000000000006</v>
      </c>
      <c r="G29" s="34">
        <f>DATA!G81</f>
        <v>13.401</v>
      </c>
      <c r="H29" s="34">
        <f>DATA!H81</f>
        <v>4.431</v>
      </c>
      <c r="I29" s="34">
        <f>DATA!I81</f>
        <v>5.2229999999999999</v>
      </c>
      <c r="J29" s="34">
        <f>DATA!J81</f>
        <v>0.48599999999999999</v>
      </c>
      <c r="K29" s="34">
        <f>DATA!K81</f>
        <v>1.9350000000000001</v>
      </c>
      <c r="L29" s="34">
        <f>DATA!L81</f>
        <v>0.72099999999999997</v>
      </c>
      <c r="M29" s="34">
        <f>DATA!M81</f>
        <v>2.7770000000000001</v>
      </c>
      <c r="N29" s="34">
        <f>DATA!N81</f>
        <v>4.016</v>
      </c>
      <c r="O29" s="34">
        <f>DATA!O81</f>
        <v>0.80300000000000005</v>
      </c>
      <c r="P29" s="34">
        <f>DATA!P81</f>
        <v>2.0059999999999998</v>
      </c>
      <c r="Q29" s="34">
        <f>DATA!Q81</f>
        <v>1.161</v>
      </c>
    </row>
    <row r="30" spans="1:18" s="28" customFormat="1" x14ac:dyDescent="0.25">
      <c r="A30" s="25" t="s">
        <v>37</v>
      </c>
      <c r="B30" s="34">
        <f>DATA!B82</f>
        <v>43.329000000000001</v>
      </c>
      <c r="C30" s="34">
        <f>DATA!C82</f>
        <v>41.738</v>
      </c>
      <c r="D30" s="34">
        <f>DATA!D82</f>
        <v>45.853000000000002</v>
      </c>
      <c r="E30" s="34">
        <f>DATA!E82</f>
        <v>43.555</v>
      </c>
      <c r="F30" s="34">
        <f>DATA!F82</f>
        <v>40.713000000000001</v>
      </c>
      <c r="G30" s="34">
        <f>DATA!G82</f>
        <v>46.011000000000003</v>
      </c>
      <c r="H30" s="34">
        <f>DATA!H82</f>
        <v>37.808</v>
      </c>
      <c r="I30" s="34">
        <f>DATA!I82</f>
        <v>35.898000000000003</v>
      </c>
      <c r="J30" s="34">
        <f>DATA!J82</f>
        <v>8.1069999999999993</v>
      </c>
      <c r="K30" s="34">
        <f>DATA!K82</f>
        <v>5.6079999999999997</v>
      </c>
      <c r="L30" s="34">
        <f>DATA!L82</f>
        <v>8.19</v>
      </c>
      <c r="M30" s="34">
        <f>DATA!M82</f>
        <v>8.8550000000000004</v>
      </c>
      <c r="N30" s="34">
        <f>DATA!N82</f>
        <v>12.552</v>
      </c>
      <c r="O30" s="34">
        <f>DATA!O82</f>
        <v>6.7889999999999997</v>
      </c>
      <c r="P30" s="34">
        <f>DATA!P82</f>
        <v>11.617000000000001</v>
      </c>
      <c r="Q30" s="34">
        <f>DATA!Q82</f>
        <v>8.67</v>
      </c>
    </row>
    <row r="31" spans="1:18" s="28" customFormat="1" x14ac:dyDescent="0.25">
      <c r="A31" s="25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8" s="28" customFormat="1" x14ac:dyDescent="0.25">
      <c r="A32" s="25" t="s">
        <v>38</v>
      </c>
      <c r="B32" s="34">
        <f>DATA!B84</f>
        <v>16.466999999999999</v>
      </c>
      <c r="C32" s="34">
        <f>DATA!C84</f>
        <v>18.361999999999998</v>
      </c>
      <c r="D32" s="34">
        <f>DATA!D84</f>
        <v>17.306000000000001</v>
      </c>
      <c r="E32" s="34">
        <f>DATA!E84</f>
        <v>18.78</v>
      </c>
      <c r="F32" s="34">
        <f>DATA!F84</f>
        <v>27.239000000000001</v>
      </c>
      <c r="G32" s="34">
        <f>DATA!G84</f>
        <v>20.792000000000002</v>
      </c>
      <c r="H32" s="34">
        <f>DATA!H84</f>
        <v>27.013000000000002</v>
      </c>
      <c r="I32" s="34">
        <f>DATA!I84</f>
        <v>30.734000000000002</v>
      </c>
      <c r="J32" s="34">
        <f>DATA!J84</f>
        <v>6.3810000000000002</v>
      </c>
      <c r="K32" s="34">
        <f>DATA!K84</f>
        <v>7.8</v>
      </c>
      <c r="L32" s="34">
        <f>DATA!L84</f>
        <v>5.8239999999999998</v>
      </c>
      <c r="M32" s="34">
        <f>DATA!M84</f>
        <v>5.5309999999999997</v>
      </c>
      <c r="N32" s="34">
        <f>DATA!N84</f>
        <v>1.504</v>
      </c>
      <c r="O32" s="34">
        <f>DATA!O84</f>
        <v>5.359</v>
      </c>
      <c r="P32" s="34">
        <f>DATA!P84</f>
        <v>1.0209999999999999</v>
      </c>
      <c r="Q32" s="34">
        <f>DATA!Q84</f>
        <v>2.9409999999999998</v>
      </c>
    </row>
    <row r="33" spans="1:17" s="28" customFormat="1" x14ac:dyDescent="0.25">
      <c r="A33" s="2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s="28" customFormat="1" x14ac:dyDescent="0.25">
      <c r="A34" s="25" t="s">
        <v>39</v>
      </c>
      <c r="B34" s="34" t="str">
        <f>DATA!B86</f>
        <v>L</v>
      </c>
      <c r="C34" s="34" t="str">
        <f>DATA!C86</f>
        <v>L</v>
      </c>
      <c r="D34" s="34" t="str">
        <f>DATA!D86</f>
        <v>L</v>
      </c>
      <c r="E34" s="34" t="str">
        <f>DATA!E86</f>
        <v>L</v>
      </c>
      <c r="F34" s="34" t="str">
        <f>DATA!F86</f>
        <v>L</v>
      </c>
      <c r="G34" s="34" t="str">
        <f>DATA!G86</f>
        <v>L</v>
      </c>
      <c r="H34" s="34" t="str">
        <f>DATA!H86</f>
        <v>L</v>
      </c>
      <c r="I34" s="34" t="str">
        <f>DATA!I86</f>
        <v>CL</v>
      </c>
      <c r="J34" s="34" t="str">
        <f>DATA!J86</f>
        <v>LS</v>
      </c>
      <c r="K34" s="34" t="str">
        <f>DATA!K86</f>
        <v>LS</v>
      </c>
      <c r="L34" s="34" t="str">
        <f>DATA!L86</f>
        <v>LS</v>
      </c>
      <c r="M34" s="34" t="str">
        <f>DATA!M86</f>
        <v>LS</v>
      </c>
      <c r="N34" s="34" t="str">
        <f>DATA!N86</f>
        <v>LS/S</v>
      </c>
      <c r="O34" s="34" t="str">
        <f>DATA!O86</f>
        <v>S</v>
      </c>
      <c r="P34" s="34" t="str">
        <f>DATA!P86</f>
        <v>S</v>
      </c>
      <c r="Q34" s="34" t="str">
        <f>DATA!Q86</f>
        <v>S</v>
      </c>
    </row>
    <row r="35" spans="1:17" x14ac:dyDescent="0.25">
      <c r="D35" s="24"/>
    </row>
    <row r="37" spans="1:17" x14ac:dyDescent="0.25">
      <c r="B37" s="8"/>
    </row>
    <row r="39" spans="1:17" x14ac:dyDescent="0.25">
      <c r="C39" s="97" t="s">
        <v>146</v>
      </c>
      <c r="D39" s="93" t="s">
        <v>149</v>
      </c>
      <c r="E39" s="97" t="s">
        <v>147</v>
      </c>
      <c r="F39" s="93" t="s">
        <v>149</v>
      </c>
      <c r="G39" s="97" t="s">
        <v>148</v>
      </c>
      <c r="H39" s="93" t="s">
        <v>149</v>
      </c>
      <c r="I39" s="97" t="s">
        <v>39</v>
      </c>
    </row>
    <row r="40" spans="1:17" x14ac:dyDescent="0.25">
      <c r="B40" s="94" t="s">
        <v>142</v>
      </c>
      <c r="C40" s="92">
        <f>AVERAGE(B25:E25)</f>
        <v>38.652499999999996</v>
      </c>
      <c r="D40" s="92">
        <f>_xlfn.STDEV.S(B25:E25)</f>
        <v>1.6553043023363807</v>
      </c>
      <c r="E40" s="92">
        <f>AVERAGE(B30:E30)</f>
        <v>43.618750000000006</v>
      </c>
      <c r="F40" s="92">
        <f>_xlfn.STDEV.S(B30:E30)</f>
        <v>1.6948070440810274</v>
      </c>
      <c r="G40" s="92">
        <f>AVERAGE(B32:E32)</f>
        <v>17.728749999999998</v>
      </c>
      <c r="H40" s="92">
        <f>_xlfn.STDEV.S(B32:E32)</f>
        <v>1.045125630406859</v>
      </c>
      <c r="I40" s="93" t="s">
        <v>150</v>
      </c>
    </row>
    <row r="41" spans="1:17" x14ac:dyDescent="0.25">
      <c r="B41" s="94" t="s">
        <v>143</v>
      </c>
      <c r="C41" s="95">
        <f>AVERAGE(F25:I25)</f>
        <v>33.448</v>
      </c>
      <c r="D41" s="92">
        <f>_xlfn.STDEV.S(F25:I25)</f>
        <v>1.2943160355956347</v>
      </c>
      <c r="E41" s="95">
        <f>AVERAGE(F30:I30)</f>
        <v>40.107500000000002</v>
      </c>
      <c r="F41" s="92">
        <f>_xlfn.STDEV.S(F30:I30)</f>
        <v>4.4055091646709812</v>
      </c>
      <c r="G41" s="95">
        <f>AVERAGE(F32:I32)</f>
        <v>26.444500000000005</v>
      </c>
      <c r="H41" s="92">
        <f>_xlfn.STDEV.S(F32:I32)</f>
        <v>4.1354156985724861</v>
      </c>
      <c r="I41" s="93" t="s">
        <v>150</v>
      </c>
    </row>
    <row r="42" spans="1:17" x14ac:dyDescent="0.25">
      <c r="B42" s="94" t="s">
        <v>144</v>
      </c>
      <c r="C42" s="92">
        <f>AVERAGE(J25:M25)</f>
        <v>85.925999999999988</v>
      </c>
      <c r="D42" s="92">
        <f>_xlfn.STDEV.S(J25:M25)</f>
        <v>0.4884997441145682</v>
      </c>
      <c r="E42" s="92">
        <f>AVERAGE(J30:M30)</f>
        <v>7.69</v>
      </c>
      <c r="F42" s="92">
        <f>_xlfn.STDEV.S(J30:M30)</f>
        <v>1.4277999393005507</v>
      </c>
      <c r="G42" s="92">
        <f>AVERAGE(J32:M32)</f>
        <v>6.3840000000000003</v>
      </c>
      <c r="H42" s="92">
        <f>_xlfn.STDEV.S(J32:M32)</f>
        <v>1.0076828204681574</v>
      </c>
      <c r="I42" s="93" t="s">
        <v>151</v>
      </c>
      <c r="J42" s="96"/>
    </row>
    <row r="43" spans="1:17" x14ac:dyDescent="0.25">
      <c r="B43" s="94" t="s">
        <v>145</v>
      </c>
      <c r="C43" s="92">
        <f>AVERAGE(N25:Q25)</f>
        <v>87.386750000000006</v>
      </c>
      <c r="D43" s="92">
        <f>_xlfn.STDEV.S(N25:Q25)</f>
        <v>1.0493017916691061</v>
      </c>
      <c r="E43" s="92">
        <f>AVERAGE(N30:Q30)</f>
        <v>9.907</v>
      </c>
      <c r="F43" s="92">
        <f>_xlfn.STDEV.S(N30:Q30)</f>
        <v>2.6565778738821106</v>
      </c>
      <c r="G43" s="92">
        <f>AVERAGE(N32:Q32)</f>
        <v>2.7062499999999998</v>
      </c>
      <c r="H43" s="92">
        <f>_xlfn.STDEV.S(N32:Q32)</f>
        <v>1.9474481379487365</v>
      </c>
      <c r="I43" s="93" t="s">
        <v>152</v>
      </c>
    </row>
    <row r="45" spans="1:17" x14ac:dyDescent="0.25">
      <c r="L45" s="93" t="s">
        <v>163</v>
      </c>
    </row>
    <row r="46" spans="1:17" x14ac:dyDescent="0.25">
      <c r="B46" s="98"/>
      <c r="C46" s="100" t="s">
        <v>146</v>
      </c>
      <c r="D46" s="100" t="s">
        <v>147</v>
      </c>
      <c r="E46" s="100" t="s">
        <v>148</v>
      </c>
      <c r="F46" s="100" t="s">
        <v>39</v>
      </c>
      <c r="I46"/>
      <c r="J46"/>
      <c r="K46"/>
    </row>
    <row r="47" spans="1:17" x14ac:dyDescent="0.25">
      <c r="A47" s="93" t="s">
        <v>164</v>
      </c>
      <c r="B47" s="99" t="s">
        <v>142</v>
      </c>
      <c r="C47" s="98" t="s">
        <v>162</v>
      </c>
      <c r="D47" s="98" t="s">
        <v>156</v>
      </c>
      <c r="E47" s="98" t="s">
        <v>159</v>
      </c>
      <c r="F47" s="98" t="s">
        <v>150</v>
      </c>
      <c r="I47"/>
      <c r="J47"/>
      <c r="K47"/>
    </row>
    <row r="48" spans="1:17" x14ac:dyDescent="0.25">
      <c r="A48" s="93" t="s">
        <v>165</v>
      </c>
      <c r="B48" s="99" t="s">
        <v>143</v>
      </c>
      <c r="C48" s="98" t="s">
        <v>153</v>
      </c>
      <c r="D48" s="98" t="s">
        <v>157</v>
      </c>
      <c r="E48" s="98" t="s">
        <v>160</v>
      </c>
      <c r="F48" s="98" t="s">
        <v>150</v>
      </c>
      <c r="I48"/>
      <c r="J48"/>
      <c r="K48"/>
    </row>
    <row r="49" spans="1:11" x14ac:dyDescent="0.25">
      <c r="A49" s="93" t="s">
        <v>166</v>
      </c>
      <c r="B49" s="99" t="s">
        <v>144</v>
      </c>
      <c r="C49" s="98" t="s">
        <v>154</v>
      </c>
      <c r="D49" s="109" t="s">
        <v>168</v>
      </c>
      <c r="E49" s="109" t="s">
        <v>169</v>
      </c>
      <c r="F49" s="98" t="s">
        <v>151</v>
      </c>
      <c r="I49"/>
      <c r="J49"/>
      <c r="K49"/>
    </row>
    <row r="50" spans="1:11" x14ac:dyDescent="0.25">
      <c r="A50" s="93" t="s">
        <v>167</v>
      </c>
      <c r="B50" s="99" t="s">
        <v>145</v>
      </c>
      <c r="C50" s="98" t="s">
        <v>155</v>
      </c>
      <c r="D50" s="98" t="s">
        <v>158</v>
      </c>
      <c r="E50" s="98" t="s">
        <v>161</v>
      </c>
      <c r="F50" s="98" t="s">
        <v>152</v>
      </c>
      <c r="I50"/>
      <c r="J50"/>
      <c r="K50"/>
    </row>
    <row r="58" spans="1:11" x14ac:dyDescent="0.25">
      <c r="A58" s="93" t="s">
        <v>164</v>
      </c>
      <c r="B58" s="99" t="s">
        <v>142</v>
      </c>
      <c r="C58" s="101"/>
    </row>
    <row r="59" spans="1:11" x14ac:dyDescent="0.25">
      <c r="A59" s="93" t="s">
        <v>165</v>
      </c>
      <c r="B59" s="99" t="s">
        <v>143</v>
      </c>
      <c r="C59" s="102"/>
    </row>
    <row r="60" spans="1:11" x14ac:dyDescent="0.25">
      <c r="A60" s="93" t="s">
        <v>166</v>
      </c>
      <c r="B60" s="99" t="s">
        <v>144</v>
      </c>
      <c r="C60" s="103"/>
    </row>
    <row r="61" spans="1:11" x14ac:dyDescent="0.25">
      <c r="A61" s="93" t="s">
        <v>167</v>
      </c>
      <c r="B61" s="99" t="s">
        <v>145</v>
      </c>
      <c r="C61" s="104"/>
    </row>
  </sheetData>
  <phoneticPr fontId="5" type="noConversion"/>
  <pageMargins left="0.75" right="0.75" top="1" bottom="1" header="0.5" footer="0.5"/>
  <pageSetup scale="71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L29"/>
  <sheetViews>
    <sheetView workbookViewId="0">
      <selection activeCell="B9" sqref="B9"/>
    </sheetView>
  </sheetViews>
  <sheetFormatPr defaultRowHeight="13.2" x14ac:dyDescent="0.25"/>
  <cols>
    <col min="1" max="1" width="12.33203125" style="66" bestFit="1" customWidth="1"/>
    <col min="2" max="3" width="8.88671875" style="23" customWidth="1"/>
    <col min="4" max="4" width="8.88671875" style="67" customWidth="1"/>
    <col min="5" max="12" width="8.88671875" style="23" customWidth="1"/>
    <col min="13" max="16384" width="8.88671875" style="14"/>
  </cols>
  <sheetData>
    <row r="1" spans="1:10" ht="17.399999999999999" x14ac:dyDescent="0.3">
      <c r="E1" s="107"/>
      <c r="F1" s="108"/>
      <c r="G1" s="108"/>
      <c r="H1" s="108"/>
    </row>
    <row r="2" spans="1:10" x14ac:dyDescent="0.25">
      <c r="B2" s="68"/>
    </row>
    <row r="3" spans="1:10" x14ac:dyDescent="0.25">
      <c r="B3" s="68"/>
      <c r="C3" s="69"/>
    </row>
    <row r="5" spans="1:10" x14ac:dyDescent="0.25">
      <c r="A5" s="70"/>
      <c r="B5" s="71"/>
      <c r="C5" s="71"/>
      <c r="D5" s="71"/>
      <c r="E5" s="71"/>
      <c r="F5" s="71"/>
      <c r="G5" s="71"/>
      <c r="H5" s="71"/>
      <c r="I5" s="71"/>
      <c r="J5" s="71"/>
    </row>
    <row r="6" spans="1:10" x14ac:dyDescent="0.25">
      <c r="A6" s="70"/>
      <c r="B6" s="72"/>
      <c r="C6" s="72"/>
      <c r="D6" s="72"/>
      <c r="E6" s="72"/>
      <c r="F6" s="72"/>
      <c r="G6" s="72"/>
      <c r="H6" s="72"/>
      <c r="I6" s="72"/>
      <c r="J6" s="72"/>
    </row>
    <row r="7" spans="1:10" x14ac:dyDescent="0.25">
      <c r="A7" s="70"/>
      <c r="B7" s="73"/>
      <c r="C7" s="73"/>
      <c r="D7" s="73"/>
      <c r="E7" s="73"/>
      <c r="F7" s="73"/>
      <c r="G7" s="73"/>
      <c r="H7" s="73"/>
      <c r="I7" s="73"/>
      <c r="J7" s="73"/>
    </row>
    <row r="11" spans="1:10" x14ac:dyDescent="0.25">
      <c r="D11" s="74"/>
    </row>
    <row r="17" spans="2:12" x14ac:dyDescent="0.25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</row>
    <row r="18" spans="2:12" x14ac:dyDescent="0.25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</row>
    <row r="19" spans="2:12" x14ac:dyDescent="0.25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spans="2:12" x14ac:dyDescent="0.25"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2:12" x14ac:dyDescent="0.25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spans="2:12" x14ac:dyDescent="0.25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2:12" x14ac:dyDescent="0.25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2:12" x14ac:dyDescent="0.25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spans="2:12" x14ac:dyDescent="0.25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spans="2:12" x14ac:dyDescent="0.25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spans="2:12" x14ac:dyDescent="0.25"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2:12" x14ac:dyDescent="0.2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</row>
    <row r="29" spans="2:12" x14ac:dyDescent="0.25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</sheetData>
  <mergeCells count="1">
    <mergeCell ref="E1:H1"/>
  </mergeCells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TARE WTS</vt:lpstr>
      <vt:lpstr>TEXTURE</vt:lpstr>
      <vt:lpstr>DATA</vt:lpstr>
      <vt:lpstr>PRINT</vt:lpstr>
      <vt:lpstr>partial</vt:lpstr>
      <vt:lpstr>DATA!Print_Area</vt:lpstr>
      <vt:lpstr>partial!Print_Area</vt:lpstr>
      <vt:lpstr>PRINT!Print_Area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cp:lastPrinted>2009-01-30T18:19:14Z</cp:lastPrinted>
  <dcterms:created xsi:type="dcterms:W3CDTF">1999-04-15T18:07:14Z</dcterms:created>
  <dcterms:modified xsi:type="dcterms:W3CDTF">2016-11-29T19:08:57Z</dcterms:modified>
</cp:coreProperties>
</file>