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6dd73819800d56/partners/Samuel/organic_farming_mason_bees/data/"/>
    </mc:Choice>
  </mc:AlternateContent>
  <xr:revisionPtr revIDLastSave="0" documentId="8_{F3E80C00-58AA-1D42-91BE-B2E631920DB8}" xr6:coauthVersionLast="47" xr6:coauthVersionMax="47" xr10:uidLastSave="{00000000-0000-0000-0000-000000000000}"/>
  <bookViews>
    <workbookView xWindow="780" yWindow="1000" windowWidth="27640" windowHeight="15320" xr2:uid="{3ECA34DE-848C-F44E-944D-E1641A4DC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9" i="1" l="1"/>
  <c r="H179" i="1"/>
  <c r="H177" i="1"/>
  <c r="Q176" i="1"/>
  <c r="L176" i="1"/>
  <c r="H176" i="1"/>
  <c r="H175" i="1"/>
  <c r="L174" i="1"/>
  <c r="Q173" i="1"/>
  <c r="L173" i="1"/>
  <c r="H172" i="1"/>
  <c r="H171" i="1"/>
  <c r="Q170" i="1"/>
  <c r="L170" i="1"/>
  <c r="Q168" i="1"/>
  <c r="L168" i="1"/>
  <c r="L167" i="1"/>
  <c r="L159" i="1"/>
  <c r="Q157" i="1"/>
  <c r="H157" i="1"/>
  <c r="H153" i="1"/>
  <c r="H152" i="1"/>
  <c r="H151" i="1"/>
  <c r="H150" i="1"/>
  <c r="H149" i="1"/>
  <c r="H148" i="1"/>
  <c r="H147" i="1"/>
  <c r="H146" i="1"/>
  <c r="H145" i="1"/>
  <c r="H144" i="1"/>
  <c r="Q141" i="1"/>
  <c r="L141" i="1"/>
  <c r="H140" i="1"/>
  <c r="L139" i="1"/>
  <c r="H139" i="1"/>
  <c r="L137" i="1"/>
  <c r="L125" i="1"/>
  <c r="L123" i="1"/>
  <c r="L121" i="1"/>
  <c r="L119" i="1"/>
  <c r="R117" i="1"/>
  <c r="Q117" i="1"/>
  <c r="L117" i="1"/>
  <c r="Q113" i="1"/>
  <c r="L113" i="1"/>
  <c r="L112" i="1"/>
  <c r="Q106" i="1"/>
  <c r="L106" i="1"/>
  <c r="L105" i="1"/>
  <c r="L103" i="1"/>
  <c r="L102" i="1"/>
  <c r="L101" i="1"/>
  <c r="L100" i="1"/>
  <c r="L99" i="1"/>
  <c r="Q97" i="1"/>
  <c r="L97" i="1"/>
  <c r="Q96" i="1"/>
  <c r="L96" i="1"/>
  <c r="L93" i="1"/>
  <c r="Q91" i="1"/>
  <c r="L91" i="1"/>
  <c r="L90" i="1"/>
  <c r="L87" i="1"/>
  <c r="Q78" i="1"/>
  <c r="L78" i="1"/>
  <c r="Q76" i="1"/>
  <c r="L76" i="1"/>
  <c r="L74" i="1"/>
  <c r="Q73" i="1"/>
  <c r="L73" i="1"/>
  <c r="Q72" i="1"/>
  <c r="L72" i="1"/>
  <c r="Q67" i="1"/>
  <c r="L67" i="1"/>
  <c r="Q66" i="1"/>
  <c r="L66" i="1"/>
  <c r="L65" i="1"/>
  <c r="L61" i="1"/>
  <c r="L59" i="1"/>
  <c r="L57" i="1"/>
  <c r="L56" i="1"/>
  <c r="L55" i="1"/>
  <c r="Q54" i="1"/>
  <c r="L54" i="1"/>
  <c r="L53" i="1"/>
  <c r="L43" i="1"/>
  <c r="L42" i="1"/>
  <c r="Q40" i="1"/>
  <c r="L40" i="1"/>
  <c r="Q38" i="1"/>
  <c r="L38" i="1"/>
  <c r="Q36" i="1"/>
  <c r="L36" i="1"/>
  <c r="Q34" i="1"/>
  <c r="L34" i="1"/>
  <c r="Q32" i="1"/>
  <c r="L32" i="1"/>
  <c r="Q31" i="1"/>
  <c r="L31" i="1"/>
  <c r="Q30" i="1"/>
  <c r="L30" i="1"/>
  <c r="Q29" i="1"/>
  <c r="L29" i="1"/>
  <c r="L18" i="1"/>
  <c r="L17" i="1"/>
  <c r="Q16" i="1"/>
  <c r="L16" i="1"/>
  <c r="Q15" i="1"/>
  <c r="L15" i="1"/>
  <c r="Q14" i="1"/>
  <c r="L14" i="1"/>
  <c r="Q13" i="1"/>
  <c r="L13" i="1"/>
  <c r="Q7" i="1"/>
  <c r="Q5" i="1"/>
  <c r="L5" i="1"/>
  <c r="Q3" i="1"/>
  <c r="L3" i="1"/>
  <c r="Q2" i="1"/>
  <c r="L2" i="1"/>
</calcChain>
</file>

<file path=xl/sharedStrings.xml><?xml version="1.0" encoding="utf-8"?>
<sst xmlns="http://schemas.openxmlformats.org/spreadsheetml/2006/main" count="555" uniqueCount="46">
  <si>
    <t>Round</t>
  </si>
  <si>
    <t>Female_ID</t>
  </si>
  <si>
    <t>position</t>
  </si>
  <si>
    <t>st_touch</t>
  </si>
  <si>
    <t>Touching_event_order</t>
  </si>
  <si>
    <t>Touching_Time</t>
  </si>
  <si>
    <t>Male_latency</t>
  </si>
  <si>
    <t>Antennation_Event_Order</t>
  </si>
  <si>
    <t>Antennation_Time_Started</t>
  </si>
  <si>
    <t>Antennation_Time_Ended</t>
  </si>
  <si>
    <t>Antennation_Time_interval</t>
  </si>
  <si>
    <t>Antennation_Time_interval_sec</t>
  </si>
  <si>
    <t>Mounting_Event_Order</t>
  </si>
  <si>
    <t>Mounting_Time_Started</t>
  </si>
  <si>
    <t>Mounting_Time_ended</t>
  </si>
  <si>
    <t>Mounting_Time_interval</t>
  </si>
  <si>
    <t>Mounting_Time_interval_sec</t>
  </si>
  <si>
    <t>Copulation_Attempt</t>
  </si>
  <si>
    <t>Wing_fanning</t>
  </si>
  <si>
    <t>Competition</t>
  </si>
  <si>
    <t>Sgut2_2b_157</t>
  </si>
  <si>
    <t>Organic</t>
  </si>
  <si>
    <t>Left</t>
  </si>
  <si>
    <t>KF3_2b_59_Fem7</t>
  </si>
  <si>
    <t>Conventional</t>
  </si>
  <si>
    <t>Right</t>
  </si>
  <si>
    <t>Sgut2_2b_159_Fem1</t>
  </si>
  <si>
    <t>KF3_2b_59_Fem9</t>
  </si>
  <si>
    <t>Sgut2_2b_160_Fem2</t>
  </si>
  <si>
    <t>KU_1_1_44</t>
  </si>
  <si>
    <t>Sgut2_2b_158_Fem5</t>
  </si>
  <si>
    <t>HA_1_2a_263</t>
  </si>
  <si>
    <t>Sgut2_26_207_Fem1</t>
  </si>
  <si>
    <t>KF3_2B_59_Fem8</t>
  </si>
  <si>
    <t>Sgut2_2b_158_Fem2</t>
  </si>
  <si>
    <t>KF3_2b_59_Fem10</t>
  </si>
  <si>
    <t>Sgut2_26_160_Fem2</t>
  </si>
  <si>
    <t>KF3_2b_59_Fem6</t>
  </si>
  <si>
    <t>Sgut2_2b_158_FS</t>
  </si>
  <si>
    <t>Sgut2_2b_157_Fem2</t>
  </si>
  <si>
    <t>HA_1_2b_279</t>
  </si>
  <si>
    <t>Sgut2_2b_158_Fem3</t>
  </si>
  <si>
    <t>Sgut_2_2b_158_Fem2</t>
  </si>
  <si>
    <t>Sgut2_2b_157_Fem3</t>
  </si>
  <si>
    <t>KF3_2b_59_Fem8</t>
  </si>
  <si>
    <t>Farm_system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</si>
</sst>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hh:mm;@" x16r2:formatCode16="[$-en-DE,1]hh:mm;@"/>
  </numFmts>
  <fonts count="4" x14ac:knownFonts="1"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name val="Aptos Narrow"/>
      <family val="2"/>
      <scheme val="minor"/>
    </font>
    <font>
      <sz val="18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20" fontId="1" fillId="0" borderId="0" xfId="0" applyNumberFormat="1" applyFont="1"/>
    <xf numFmtId="0" fontId="2" fillId="0" borderId="0" xfId="0" applyFont="1"/>
    <xf numFmtId="20" fontId="3" fillId="0" borderId="0" xfId="0" applyNumberFormat="1" applyFont="1"/>
    <xf numFmtId="20" fontId="2" fillId="0" borderId="0" xfId="0" applyNumberFormat="1" applyFont="1"/>
    <xf numFmtId="20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F987-2604-5246-994F-E16665AB74CF}">
  <dimension ref="A1:U179"/>
  <sheetViews>
    <sheetView tabSelected="1" workbookViewId="0"/>
  </sheetViews>
  <sheetFormatPr baseColWidth="10" defaultColWidth="13.33203125" defaultRowHeight="24" x14ac:dyDescent="0.3"/>
  <cols>
    <col min="1" max="1" width="13.33203125" style="1"/>
    <col min="2" max="2" width="29.5" style="1" bestFit="1" customWidth="1"/>
    <col min="3" max="12" width="13.33203125" style="1"/>
    <col min="13" max="13" width="13.33203125" style="2"/>
    <col min="14" max="17" width="13.33203125" style="1"/>
    <col min="18" max="18" width="13.33203125" style="2"/>
    <col min="19" max="16384" width="13.33203125" style="1"/>
  </cols>
  <sheetData>
    <row r="1" spans="1:21" x14ac:dyDescent="0.3">
      <c r="A1" s="1" t="s">
        <v>0</v>
      </c>
      <c r="B1" s="1" t="s">
        <v>1</v>
      </c>
      <c r="C1" s="1" t="s">
        <v>45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1" t="s">
        <v>17</v>
      </c>
      <c r="T1" s="1" t="s">
        <v>18</v>
      </c>
      <c r="U1" s="1" t="s">
        <v>19</v>
      </c>
    </row>
    <row r="2" spans="1:21" x14ac:dyDescent="0.3">
      <c r="A2" s="1">
        <v>3</v>
      </c>
      <c r="B2" s="1" t="s">
        <v>20</v>
      </c>
      <c r="C2" s="1" t="s">
        <v>21</v>
      </c>
      <c r="D2" s="1" t="s">
        <v>22</v>
      </c>
      <c r="E2" s="1">
        <v>0</v>
      </c>
      <c r="F2" s="1">
        <v>1</v>
      </c>
      <c r="G2" s="3">
        <v>0.28402777777777777</v>
      </c>
      <c r="H2" s="1">
        <v>409</v>
      </c>
      <c r="I2" s="1">
        <v>1</v>
      </c>
      <c r="J2" s="4">
        <v>0.28472222222222221</v>
      </c>
      <c r="K2" s="4">
        <v>0.28958333333333336</v>
      </c>
      <c r="L2" s="4">
        <f>K2-J2</f>
        <v>4.8611111111111494E-3</v>
      </c>
      <c r="M2" s="2">
        <v>7</v>
      </c>
      <c r="N2" s="1">
        <v>1</v>
      </c>
      <c r="O2" s="4">
        <v>0.28472222222222221</v>
      </c>
      <c r="P2" s="4">
        <v>0.28958333333333336</v>
      </c>
      <c r="Q2" s="4">
        <f>P2-O2</f>
        <v>4.8611111111111494E-3</v>
      </c>
      <c r="R2" s="2">
        <v>7</v>
      </c>
      <c r="S2" s="1">
        <v>1</v>
      </c>
      <c r="T2" s="1">
        <v>1</v>
      </c>
      <c r="U2" s="1">
        <v>0</v>
      </c>
    </row>
    <row r="3" spans="1:21" x14ac:dyDescent="0.3">
      <c r="A3" s="1">
        <v>3</v>
      </c>
      <c r="B3" s="1" t="s">
        <v>23</v>
      </c>
      <c r="C3" s="1" t="s">
        <v>24</v>
      </c>
      <c r="D3" s="1" t="s">
        <v>25</v>
      </c>
      <c r="E3" s="1">
        <v>1</v>
      </c>
      <c r="F3" s="1">
        <v>1</v>
      </c>
      <c r="G3" s="3">
        <v>0.27986111111111112</v>
      </c>
      <c r="H3" s="1">
        <v>403</v>
      </c>
      <c r="I3" s="1">
        <v>1</v>
      </c>
      <c r="J3" s="4">
        <v>0.27986111111111112</v>
      </c>
      <c r="K3" s="4">
        <v>0.28055555555555556</v>
      </c>
      <c r="L3" s="4">
        <f>K3-J3</f>
        <v>6.9444444444444198E-4</v>
      </c>
      <c r="M3" s="2">
        <v>1</v>
      </c>
      <c r="N3" s="1">
        <v>1</v>
      </c>
      <c r="O3" s="4">
        <v>0.27986111111111112</v>
      </c>
      <c r="P3" s="4">
        <v>0.28125</v>
      </c>
      <c r="Q3" s="4">
        <f>P3-O3</f>
        <v>1.388888888888884E-3</v>
      </c>
      <c r="R3" s="2">
        <v>2</v>
      </c>
      <c r="S3" s="1">
        <v>0</v>
      </c>
      <c r="T3" s="1">
        <v>1</v>
      </c>
      <c r="U3" s="1">
        <v>0</v>
      </c>
    </row>
    <row r="4" spans="1:21" x14ac:dyDescent="0.3">
      <c r="A4" s="1">
        <v>3</v>
      </c>
      <c r="B4" s="1" t="s">
        <v>20</v>
      </c>
      <c r="C4" s="1" t="s">
        <v>21</v>
      </c>
      <c r="D4" s="1" t="s">
        <v>22</v>
      </c>
      <c r="F4" s="1">
        <v>2</v>
      </c>
      <c r="G4" s="3">
        <v>0.34583333333333338</v>
      </c>
      <c r="H4" s="1">
        <v>498</v>
      </c>
      <c r="I4" s="4"/>
      <c r="J4" s="4"/>
      <c r="K4" s="4"/>
      <c r="L4" s="4"/>
      <c r="S4" s="1">
        <v>0</v>
      </c>
      <c r="T4" s="1">
        <v>0</v>
      </c>
      <c r="U4" s="1">
        <v>0</v>
      </c>
    </row>
    <row r="5" spans="1:21" x14ac:dyDescent="0.3">
      <c r="A5" s="1">
        <v>3</v>
      </c>
      <c r="B5" s="1" t="s">
        <v>23</v>
      </c>
      <c r="C5" s="1" t="s">
        <v>24</v>
      </c>
      <c r="D5" s="1" t="s">
        <v>25</v>
      </c>
      <c r="F5" s="1">
        <v>2</v>
      </c>
      <c r="G5" s="3">
        <v>0.32569444444444445</v>
      </c>
      <c r="H5" s="1">
        <v>469</v>
      </c>
      <c r="I5" s="1">
        <v>2</v>
      </c>
      <c r="J5" s="4">
        <v>0.4680555555555555</v>
      </c>
      <c r="K5" s="4">
        <v>0.50624999999999998</v>
      </c>
      <c r="L5" s="4">
        <f>K5-J5</f>
        <v>3.8194444444444475E-2</v>
      </c>
      <c r="M5" s="2">
        <v>55</v>
      </c>
      <c r="N5" s="1">
        <v>2</v>
      </c>
      <c r="O5" s="4">
        <v>0.32569444444444445</v>
      </c>
      <c r="P5" s="4">
        <v>0.3263888888888889</v>
      </c>
      <c r="Q5" s="4">
        <f>P5-O5</f>
        <v>6.9444444444444198E-4</v>
      </c>
      <c r="R5" s="2">
        <v>1</v>
      </c>
      <c r="S5" s="1">
        <v>0</v>
      </c>
      <c r="T5" s="1">
        <v>1</v>
      </c>
      <c r="U5" s="1">
        <v>0</v>
      </c>
    </row>
    <row r="6" spans="1:21" x14ac:dyDescent="0.3">
      <c r="A6" s="1">
        <v>3</v>
      </c>
      <c r="B6" s="1" t="s">
        <v>20</v>
      </c>
      <c r="C6" s="1" t="s">
        <v>21</v>
      </c>
      <c r="D6" s="1" t="s">
        <v>22</v>
      </c>
      <c r="F6" s="1">
        <v>3</v>
      </c>
      <c r="G6" s="3">
        <v>0.43055555555555558</v>
      </c>
      <c r="H6" s="1">
        <v>620</v>
      </c>
      <c r="I6" s="4"/>
      <c r="S6" s="1">
        <v>0</v>
      </c>
      <c r="T6" s="1">
        <v>0</v>
      </c>
      <c r="U6" s="1">
        <v>0</v>
      </c>
    </row>
    <row r="7" spans="1:21" x14ac:dyDescent="0.3">
      <c r="A7" s="1">
        <v>3</v>
      </c>
      <c r="B7" s="1" t="s">
        <v>23</v>
      </c>
      <c r="C7" s="1" t="s">
        <v>24</v>
      </c>
      <c r="D7" s="1" t="s">
        <v>25</v>
      </c>
      <c r="F7" s="1">
        <v>3</v>
      </c>
      <c r="G7" s="3">
        <v>0.34583333333333338</v>
      </c>
      <c r="H7" s="1">
        <v>498</v>
      </c>
      <c r="I7" s="4"/>
      <c r="N7" s="1">
        <v>3</v>
      </c>
      <c r="O7" s="4">
        <v>0.46875</v>
      </c>
      <c r="P7" s="4">
        <v>0.50624999999999998</v>
      </c>
      <c r="Q7" s="4">
        <f>P7-O7</f>
        <v>3.7499999999999978E-2</v>
      </c>
      <c r="R7" s="2">
        <v>54</v>
      </c>
      <c r="S7" s="1">
        <v>1</v>
      </c>
      <c r="T7" s="1">
        <v>1</v>
      </c>
      <c r="U7" s="1">
        <v>0</v>
      </c>
    </row>
    <row r="8" spans="1:21" x14ac:dyDescent="0.3">
      <c r="A8" s="1">
        <v>3</v>
      </c>
      <c r="B8" s="1" t="s">
        <v>20</v>
      </c>
      <c r="C8" s="1" t="s">
        <v>21</v>
      </c>
      <c r="D8" s="1" t="s">
        <v>22</v>
      </c>
      <c r="F8" s="1">
        <v>4</v>
      </c>
      <c r="G8" s="3">
        <v>0.43194444444444446</v>
      </c>
      <c r="H8" s="1">
        <v>622</v>
      </c>
      <c r="I8" s="4"/>
      <c r="S8" s="1">
        <v>0</v>
      </c>
      <c r="T8" s="1">
        <v>0</v>
      </c>
      <c r="U8" s="1">
        <v>0</v>
      </c>
    </row>
    <row r="9" spans="1:21" x14ac:dyDescent="0.3">
      <c r="A9" s="1">
        <v>3</v>
      </c>
      <c r="B9" s="1" t="s">
        <v>23</v>
      </c>
      <c r="C9" s="1" t="s">
        <v>24</v>
      </c>
      <c r="D9" s="1" t="s">
        <v>25</v>
      </c>
      <c r="F9" s="1">
        <v>4</v>
      </c>
      <c r="G9" s="3">
        <v>0.40347222222222223</v>
      </c>
      <c r="H9" s="1">
        <v>581</v>
      </c>
      <c r="I9" s="4"/>
      <c r="S9" s="1">
        <v>0</v>
      </c>
      <c r="T9" s="1">
        <v>0</v>
      </c>
      <c r="U9" s="1">
        <v>0</v>
      </c>
    </row>
    <row r="10" spans="1:21" x14ac:dyDescent="0.3">
      <c r="A10" s="1">
        <v>3</v>
      </c>
      <c r="B10" s="1" t="s">
        <v>23</v>
      </c>
      <c r="C10" s="1" t="s">
        <v>24</v>
      </c>
      <c r="D10" s="1" t="s">
        <v>25</v>
      </c>
      <c r="F10" s="1">
        <v>5</v>
      </c>
      <c r="G10" s="3">
        <v>0.43888888888888888</v>
      </c>
      <c r="H10" s="1">
        <v>632</v>
      </c>
      <c r="I10" s="4"/>
      <c r="S10" s="1">
        <v>0</v>
      </c>
      <c r="T10" s="1">
        <v>1</v>
      </c>
      <c r="U10" s="1">
        <v>0</v>
      </c>
    </row>
    <row r="11" spans="1:21" x14ac:dyDescent="0.3">
      <c r="A11" s="1">
        <v>3</v>
      </c>
      <c r="B11" s="1" t="s">
        <v>23</v>
      </c>
      <c r="C11" s="1" t="s">
        <v>24</v>
      </c>
      <c r="D11" s="1" t="s">
        <v>25</v>
      </c>
      <c r="F11" s="1">
        <v>6</v>
      </c>
      <c r="G11" s="3">
        <v>0.4680555555555555</v>
      </c>
      <c r="H11" s="1">
        <v>674</v>
      </c>
      <c r="I11" s="4"/>
      <c r="S11" s="1">
        <v>0</v>
      </c>
      <c r="T11" s="1">
        <v>0</v>
      </c>
      <c r="U11" s="1">
        <v>0</v>
      </c>
    </row>
    <row r="12" spans="1:21" x14ac:dyDescent="0.3">
      <c r="A12" s="1">
        <v>4</v>
      </c>
      <c r="B12" s="1" t="s">
        <v>26</v>
      </c>
      <c r="C12" s="1" t="s">
        <v>21</v>
      </c>
      <c r="D12" s="1" t="s">
        <v>22</v>
      </c>
      <c r="E12" s="1">
        <v>0</v>
      </c>
      <c r="F12" s="1">
        <v>1</v>
      </c>
      <c r="G12" s="3">
        <v>0.36249999999999999</v>
      </c>
      <c r="H12" s="1">
        <v>522</v>
      </c>
      <c r="I12" s="4"/>
      <c r="J12" s="4"/>
      <c r="K12" s="4"/>
      <c r="L12" s="4"/>
      <c r="O12" s="4"/>
      <c r="P12" s="4"/>
      <c r="Q12" s="4"/>
      <c r="S12" s="1">
        <v>0</v>
      </c>
      <c r="T12" s="1">
        <v>0</v>
      </c>
      <c r="U12" s="1">
        <v>0</v>
      </c>
    </row>
    <row r="13" spans="1:21" x14ac:dyDescent="0.3">
      <c r="A13" s="1">
        <v>4</v>
      </c>
      <c r="B13" s="1" t="s">
        <v>27</v>
      </c>
      <c r="C13" s="1" t="s">
        <v>24</v>
      </c>
      <c r="D13" s="1" t="s">
        <v>25</v>
      </c>
      <c r="E13" s="1">
        <v>1</v>
      </c>
      <c r="F13" s="1">
        <v>1</v>
      </c>
      <c r="G13" s="3">
        <v>0.13194444444444445</v>
      </c>
      <c r="H13" s="1">
        <v>190</v>
      </c>
      <c r="I13" s="1">
        <v>1</v>
      </c>
      <c r="J13" s="4">
        <v>0.13194444444444445</v>
      </c>
      <c r="K13" s="4">
        <v>0.14861111111111111</v>
      </c>
      <c r="L13" s="4">
        <f t="shared" ref="L13:L18" si="0">K13-J13</f>
        <v>1.6666666666666663E-2</v>
      </c>
      <c r="M13" s="2">
        <v>24</v>
      </c>
      <c r="N13" s="1">
        <v>1</v>
      </c>
      <c r="O13" s="4">
        <v>0.13263888888888889</v>
      </c>
      <c r="P13" s="4">
        <v>0.14861111111111111</v>
      </c>
      <c r="Q13" s="4">
        <f>P13-O13</f>
        <v>1.5972222222222221E-2</v>
      </c>
      <c r="R13" s="2">
        <v>23</v>
      </c>
      <c r="S13" s="1">
        <v>1</v>
      </c>
      <c r="T13" s="1">
        <v>1</v>
      </c>
      <c r="U13" s="1">
        <v>0</v>
      </c>
    </row>
    <row r="14" spans="1:21" x14ac:dyDescent="0.3">
      <c r="A14" s="1">
        <v>4</v>
      </c>
      <c r="B14" s="1" t="s">
        <v>27</v>
      </c>
      <c r="C14" s="1" t="s">
        <v>24</v>
      </c>
      <c r="D14" s="1" t="s">
        <v>25</v>
      </c>
      <c r="F14" s="1">
        <v>2</v>
      </c>
      <c r="G14" s="3">
        <v>0.22152777777777777</v>
      </c>
      <c r="H14" s="1">
        <v>319</v>
      </c>
      <c r="I14" s="1">
        <v>2</v>
      </c>
      <c r="J14" s="4">
        <v>0.22152777777777777</v>
      </c>
      <c r="K14" s="4">
        <v>0.22500000000000001</v>
      </c>
      <c r="L14" s="4">
        <f t="shared" si="0"/>
        <v>3.4722222222222376E-3</v>
      </c>
      <c r="M14" s="2">
        <v>5</v>
      </c>
      <c r="N14" s="1">
        <v>2</v>
      </c>
      <c r="O14" s="4">
        <v>0.22152777777777777</v>
      </c>
      <c r="P14" s="4">
        <v>0.22500000000000001</v>
      </c>
      <c r="Q14" s="4">
        <f>P14-O14</f>
        <v>3.4722222222222376E-3</v>
      </c>
      <c r="R14" s="2">
        <v>5</v>
      </c>
      <c r="S14" s="1">
        <v>1</v>
      </c>
      <c r="T14" s="1">
        <v>1</v>
      </c>
      <c r="U14" s="1">
        <v>0</v>
      </c>
    </row>
    <row r="15" spans="1:21" x14ac:dyDescent="0.3">
      <c r="A15" s="1">
        <v>4</v>
      </c>
      <c r="B15" s="1" t="s">
        <v>27</v>
      </c>
      <c r="C15" s="1" t="s">
        <v>24</v>
      </c>
      <c r="D15" s="1" t="s">
        <v>25</v>
      </c>
      <c r="F15" s="1">
        <v>3</v>
      </c>
      <c r="G15" s="3">
        <v>0.26944444444444443</v>
      </c>
      <c r="H15" s="1">
        <v>388</v>
      </c>
      <c r="I15" s="1">
        <v>3</v>
      </c>
      <c r="J15" s="4">
        <v>0.26944444444444443</v>
      </c>
      <c r="K15" s="4">
        <v>0.27083333333333331</v>
      </c>
      <c r="L15" s="4">
        <f t="shared" si="0"/>
        <v>1.388888888888884E-3</v>
      </c>
      <c r="M15" s="2">
        <v>2</v>
      </c>
      <c r="N15" s="1">
        <v>3</v>
      </c>
      <c r="O15" s="4">
        <v>0.28263888888888888</v>
      </c>
      <c r="P15" s="4">
        <v>0.30555555555555552</v>
      </c>
      <c r="Q15" s="4">
        <f>P15-O15</f>
        <v>2.2916666666666641E-2</v>
      </c>
      <c r="R15" s="2">
        <v>33</v>
      </c>
      <c r="S15" s="1">
        <v>1</v>
      </c>
      <c r="T15" s="1">
        <v>1</v>
      </c>
      <c r="U15" s="1">
        <v>0</v>
      </c>
    </row>
    <row r="16" spans="1:21" x14ac:dyDescent="0.3">
      <c r="A16" s="1">
        <v>4</v>
      </c>
      <c r="B16" s="1" t="s">
        <v>27</v>
      </c>
      <c r="C16" s="1" t="s">
        <v>24</v>
      </c>
      <c r="D16" s="1" t="s">
        <v>25</v>
      </c>
      <c r="F16" s="1">
        <v>4</v>
      </c>
      <c r="G16" s="3">
        <v>0.28263888888888888</v>
      </c>
      <c r="H16" s="1">
        <v>407</v>
      </c>
      <c r="I16" s="1">
        <v>4</v>
      </c>
      <c r="J16" s="4">
        <v>0.28263888888888888</v>
      </c>
      <c r="K16" s="4">
        <v>0.3125</v>
      </c>
      <c r="L16" s="4">
        <f t="shared" si="0"/>
        <v>2.9861111111111116E-2</v>
      </c>
      <c r="M16" s="2">
        <v>43</v>
      </c>
      <c r="N16" s="1">
        <v>4</v>
      </c>
      <c r="O16" s="4">
        <v>0.4284722222222222</v>
      </c>
      <c r="P16" s="4">
        <v>0.4291666666666667</v>
      </c>
      <c r="Q16" s="4">
        <f>P16-O16</f>
        <v>6.9444444444449749E-4</v>
      </c>
      <c r="R16" s="2">
        <v>1</v>
      </c>
      <c r="S16" s="1">
        <v>0</v>
      </c>
      <c r="T16" s="1">
        <v>0</v>
      </c>
      <c r="U16" s="1">
        <v>0</v>
      </c>
    </row>
    <row r="17" spans="1:21" x14ac:dyDescent="0.3">
      <c r="A17" s="1">
        <v>4</v>
      </c>
      <c r="B17" s="1" t="s">
        <v>27</v>
      </c>
      <c r="C17" s="1" t="s">
        <v>24</v>
      </c>
      <c r="D17" s="1" t="s">
        <v>25</v>
      </c>
      <c r="F17" s="1">
        <v>5</v>
      </c>
      <c r="G17" s="3">
        <v>0.31458333333333333</v>
      </c>
      <c r="H17" s="1">
        <v>453</v>
      </c>
      <c r="I17" s="1">
        <v>5</v>
      </c>
      <c r="J17" s="4">
        <v>0.35347222222222219</v>
      </c>
      <c r="K17" s="4">
        <v>0.35416666666666669</v>
      </c>
      <c r="L17" s="4">
        <f t="shared" si="0"/>
        <v>6.9444444444449749E-4</v>
      </c>
      <c r="M17" s="2">
        <v>1</v>
      </c>
      <c r="O17" s="4"/>
      <c r="P17" s="4"/>
      <c r="Q17" s="4"/>
      <c r="S17" s="1">
        <v>0</v>
      </c>
      <c r="T17" s="1">
        <v>0</v>
      </c>
      <c r="U17" s="1">
        <v>0</v>
      </c>
    </row>
    <row r="18" spans="1:21" x14ac:dyDescent="0.3">
      <c r="A18" s="1">
        <v>4</v>
      </c>
      <c r="B18" s="1" t="s">
        <v>27</v>
      </c>
      <c r="C18" s="1" t="s">
        <v>24</v>
      </c>
      <c r="D18" s="1" t="s">
        <v>25</v>
      </c>
      <c r="F18" s="1">
        <v>6</v>
      </c>
      <c r="G18" s="3">
        <v>0.3263888888888889</v>
      </c>
      <c r="H18" s="1">
        <v>470</v>
      </c>
      <c r="I18" s="1">
        <v>6</v>
      </c>
      <c r="J18" s="4">
        <v>0.4284722222222222</v>
      </c>
      <c r="K18" s="4">
        <v>0.4291666666666667</v>
      </c>
      <c r="L18" s="4">
        <f t="shared" si="0"/>
        <v>6.9444444444449749E-4</v>
      </c>
      <c r="M18" s="2">
        <v>1</v>
      </c>
      <c r="S18" s="1">
        <v>0</v>
      </c>
      <c r="T18" s="1">
        <v>0</v>
      </c>
      <c r="U18" s="1">
        <v>0</v>
      </c>
    </row>
    <row r="19" spans="1:21" x14ac:dyDescent="0.3">
      <c r="A19" s="1">
        <v>4</v>
      </c>
      <c r="B19" s="1" t="s">
        <v>27</v>
      </c>
      <c r="C19" s="1" t="s">
        <v>24</v>
      </c>
      <c r="D19" s="1" t="s">
        <v>25</v>
      </c>
      <c r="F19" s="1">
        <v>7</v>
      </c>
      <c r="G19" s="3">
        <v>0.33611111111111108</v>
      </c>
      <c r="H19" s="1">
        <v>484</v>
      </c>
      <c r="I19" s="4"/>
      <c r="S19" s="1">
        <v>0</v>
      </c>
      <c r="T19" s="1">
        <v>0</v>
      </c>
      <c r="U19" s="1">
        <v>0</v>
      </c>
    </row>
    <row r="20" spans="1:21" x14ac:dyDescent="0.3">
      <c r="A20" s="1">
        <v>4</v>
      </c>
      <c r="B20" s="1" t="s">
        <v>27</v>
      </c>
      <c r="C20" s="1" t="s">
        <v>24</v>
      </c>
      <c r="D20" s="1" t="s">
        <v>25</v>
      </c>
      <c r="F20" s="1">
        <v>8</v>
      </c>
      <c r="G20" s="3">
        <v>0.35347222222222219</v>
      </c>
      <c r="H20" s="1">
        <v>509</v>
      </c>
      <c r="I20" s="4"/>
      <c r="S20" s="1">
        <v>0</v>
      </c>
      <c r="T20" s="1">
        <v>0</v>
      </c>
      <c r="U20" s="1">
        <v>0</v>
      </c>
    </row>
    <row r="21" spans="1:21" x14ac:dyDescent="0.3">
      <c r="A21" s="1">
        <v>4</v>
      </c>
      <c r="B21" s="1" t="s">
        <v>27</v>
      </c>
      <c r="C21" s="1" t="s">
        <v>24</v>
      </c>
      <c r="D21" s="1" t="s">
        <v>25</v>
      </c>
      <c r="F21" s="1">
        <v>9</v>
      </c>
      <c r="G21" s="3">
        <v>0.36180555555555555</v>
      </c>
      <c r="H21" s="1">
        <v>521</v>
      </c>
      <c r="I21" s="4"/>
      <c r="S21" s="1">
        <v>0</v>
      </c>
      <c r="T21" s="1">
        <v>0</v>
      </c>
      <c r="U21" s="1">
        <v>0</v>
      </c>
    </row>
    <row r="22" spans="1:21" x14ac:dyDescent="0.3">
      <c r="A22" s="1">
        <v>4</v>
      </c>
      <c r="B22" s="1" t="s">
        <v>27</v>
      </c>
      <c r="C22" s="1" t="s">
        <v>24</v>
      </c>
      <c r="D22" s="1" t="s">
        <v>25</v>
      </c>
      <c r="F22" s="1">
        <v>10</v>
      </c>
      <c r="G22" s="3">
        <v>0.42777777777777781</v>
      </c>
      <c r="H22" s="1">
        <v>616</v>
      </c>
      <c r="I22" s="4"/>
      <c r="S22" s="1">
        <v>0</v>
      </c>
      <c r="T22" s="1">
        <v>0</v>
      </c>
      <c r="U22" s="1">
        <v>0</v>
      </c>
    </row>
    <row r="23" spans="1:21" x14ac:dyDescent="0.3">
      <c r="A23" s="1">
        <v>4</v>
      </c>
      <c r="B23" s="1" t="s">
        <v>27</v>
      </c>
      <c r="C23" s="1" t="s">
        <v>24</v>
      </c>
      <c r="D23" s="1" t="s">
        <v>25</v>
      </c>
      <c r="F23" s="1">
        <v>11</v>
      </c>
      <c r="G23" s="3">
        <v>0.45347222222222222</v>
      </c>
      <c r="H23" s="1">
        <v>653</v>
      </c>
      <c r="I23" s="4"/>
      <c r="S23" s="1">
        <v>0</v>
      </c>
      <c r="T23" s="1">
        <v>0</v>
      </c>
      <c r="U23" s="1">
        <v>0</v>
      </c>
    </row>
    <row r="24" spans="1:21" x14ac:dyDescent="0.3">
      <c r="A24" s="1">
        <v>4</v>
      </c>
      <c r="B24" s="1" t="s">
        <v>27</v>
      </c>
      <c r="C24" s="1" t="s">
        <v>24</v>
      </c>
      <c r="D24" s="1" t="s">
        <v>25</v>
      </c>
      <c r="F24" s="1">
        <v>12</v>
      </c>
      <c r="G24" s="3">
        <v>0.45416666666666666</v>
      </c>
      <c r="H24" s="1">
        <v>654</v>
      </c>
      <c r="I24" s="4"/>
      <c r="S24" s="1">
        <v>0</v>
      </c>
      <c r="T24" s="1">
        <v>0</v>
      </c>
      <c r="U24" s="1">
        <v>0</v>
      </c>
    </row>
    <row r="25" spans="1:21" x14ac:dyDescent="0.3">
      <c r="A25" s="1">
        <v>4</v>
      </c>
      <c r="B25" s="1" t="s">
        <v>27</v>
      </c>
      <c r="C25" s="1" t="s">
        <v>24</v>
      </c>
      <c r="D25" s="1" t="s">
        <v>25</v>
      </c>
      <c r="F25" s="1">
        <v>13</v>
      </c>
      <c r="G25" s="3">
        <v>0.45416666666666666</v>
      </c>
      <c r="H25" s="1">
        <v>654</v>
      </c>
      <c r="I25" s="4"/>
      <c r="S25" s="1">
        <v>0</v>
      </c>
      <c r="T25" s="1">
        <v>0</v>
      </c>
      <c r="U25" s="1">
        <v>0</v>
      </c>
    </row>
    <row r="26" spans="1:21" x14ac:dyDescent="0.3">
      <c r="A26" s="1">
        <v>4</v>
      </c>
      <c r="B26" s="1" t="s">
        <v>27</v>
      </c>
      <c r="C26" s="1" t="s">
        <v>24</v>
      </c>
      <c r="D26" s="1" t="s">
        <v>25</v>
      </c>
      <c r="F26" s="1">
        <v>14</v>
      </c>
      <c r="G26" s="3">
        <v>0.45555555555555555</v>
      </c>
      <c r="H26" s="1">
        <v>656</v>
      </c>
      <c r="I26" s="4"/>
      <c r="S26" s="1">
        <v>0</v>
      </c>
      <c r="T26" s="1">
        <v>0</v>
      </c>
      <c r="U26" s="1">
        <v>0</v>
      </c>
    </row>
    <row r="27" spans="1:21" x14ac:dyDescent="0.3">
      <c r="A27" s="1">
        <v>4</v>
      </c>
      <c r="B27" s="1" t="s">
        <v>27</v>
      </c>
      <c r="C27" s="1" t="s">
        <v>24</v>
      </c>
      <c r="D27" s="1" t="s">
        <v>25</v>
      </c>
      <c r="F27" s="1">
        <v>15</v>
      </c>
      <c r="G27" s="3">
        <v>0.45624999999999999</v>
      </c>
      <c r="H27" s="1">
        <v>657</v>
      </c>
      <c r="I27" s="4"/>
      <c r="S27" s="1">
        <v>0</v>
      </c>
      <c r="T27" s="1">
        <v>0</v>
      </c>
      <c r="U27" s="1">
        <v>0</v>
      </c>
    </row>
    <row r="28" spans="1:21" x14ac:dyDescent="0.3">
      <c r="A28" s="1">
        <v>4</v>
      </c>
      <c r="B28" s="1" t="s">
        <v>27</v>
      </c>
      <c r="C28" s="1" t="s">
        <v>24</v>
      </c>
      <c r="D28" s="1" t="s">
        <v>25</v>
      </c>
      <c r="F28" s="1">
        <v>16</v>
      </c>
      <c r="G28" s="3">
        <v>0.45763888888888887</v>
      </c>
      <c r="H28" s="1">
        <v>659</v>
      </c>
      <c r="I28" s="4"/>
      <c r="S28" s="1">
        <v>0</v>
      </c>
      <c r="T28" s="1">
        <v>0</v>
      </c>
      <c r="U28" s="1">
        <v>0</v>
      </c>
    </row>
    <row r="29" spans="1:21" x14ac:dyDescent="0.3">
      <c r="A29" s="1">
        <v>7</v>
      </c>
      <c r="B29" s="1" t="s">
        <v>28</v>
      </c>
      <c r="C29" s="1" t="s">
        <v>21</v>
      </c>
      <c r="D29" s="1" t="s">
        <v>22</v>
      </c>
      <c r="E29" s="1">
        <v>1</v>
      </c>
      <c r="F29" s="1">
        <v>1</v>
      </c>
      <c r="G29" s="3">
        <v>0.14375000000000002</v>
      </c>
      <c r="H29" s="1">
        <v>207</v>
      </c>
      <c r="I29" s="1">
        <v>1</v>
      </c>
      <c r="J29" s="4">
        <v>0.14375000000000002</v>
      </c>
      <c r="K29" s="4">
        <v>0.14583333333333334</v>
      </c>
      <c r="L29" s="4">
        <f>K29-J29</f>
        <v>2.0833333333333259E-3</v>
      </c>
      <c r="M29" s="2">
        <v>3</v>
      </c>
      <c r="N29" s="1">
        <v>1</v>
      </c>
      <c r="O29" s="4">
        <v>0.14444444444444446</v>
      </c>
      <c r="P29" s="4">
        <v>0.14583333333333334</v>
      </c>
      <c r="Q29" s="4">
        <f>P29-O29</f>
        <v>1.388888888888884E-3</v>
      </c>
      <c r="R29" s="2">
        <v>2</v>
      </c>
      <c r="S29" s="1">
        <v>0</v>
      </c>
      <c r="T29" s="1">
        <v>0</v>
      </c>
      <c r="U29" s="1">
        <v>0</v>
      </c>
    </row>
    <row r="30" spans="1:21" x14ac:dyDescent="0.3">
      <c r="A30" s="1">
        <v>7</v>
      </c>
      <c r="B30" s="1" t="s">
        <v>29</v>
      </c>
      <c r="C30" s="1" t="s">
        <v>24</v>
      </c>
      <c r="D30" s="1" t="s">
        <v>25</v>
      </c>
      <c r="E30" s="1">
        <v>0</v>
      </c>
      <c r="F30" s="1">
        <v>1</v>
      </c>
      <c r="G30" s="3">
        <v>0.22013888888888888</v>
      </c>
      <c r="H30" s="1">
        <v>317</v>
      </c>
      <c r="I30" s="1">
        <v>1</v>
      </c>
      <c r="J30" s="4">
        <v>0.22013888888888888</v>
      </c>
      <c r="K30" s="4">
        <v>0.27638888888888885</v>
      </c>
      <c r="L30" s="4">
        <f>K30-J30</f>
        <v>5.6249999999999967E-2</v>
      </c>
      <c r="M30" s="2">
        <v>81</v>
      </c>
      <c r="N30" s="1">
        <v>1</v>
      </c>
      <c r="O30" s="4">
        <v>0.22013888888888888</v>
      </c>
      <c r="P30" s="4">
        <v>0.27638888888888885</v>
      </c>
      <c r="Q30" s="4">
        <f>P30-O30</f>
        <v>5.6249999999999967E-2</v>
      </c>
      <c r="R30" s="2">
        <v>81</v>
      </c>
      <c r="S30" s="1">
        <v>1</v>
      </c>
      <c r="T30" s="1">
        <v>1</v>
      </c>
      <c r="U30" s="1">
        <v>1</v>
      </c>
    </row>
    <row r="31" spans="1:21" x14ac:dyDescent="0.3">
      <c r="A31" s="1">
        <v>7</v>
      </c>
      <c r="B31" s="1" t="s">
        <v>28</v>
      </c>
      <c r="C31" s="1" t="s">
        <v>21</v>
      </c>
      <c r="D31" s="1" t="s">
        <v>22</v>
      </c>
      <c r="F31" s="1">
        <v>2</v>
      </c>
      <c r="G31" s="3">
        <v>0.15208333333333332</v>
      </c>
      <c r="H31" s="1">
        <v>219</v>
      </c>
      <c r="I31" s="1">
        <v>2</v>
      </c>
      <c r="J31" s="4">
        <v>0.28402777777777777</v>
      </c>
      <c r="K31" s="4">
        <v>0.28958333333333336</v>
      </c>
      <c r="L31" s="4">
        <f>K31-J31</f>
        <v>5.5555555555555913E-3</v>
      </c>
      <c r="M31" s="2">
        <v>8</v>
      </c>
      <c r="N31" s="1">
        <v>2</v>
      </c>
      <c r="O31" s="4">
        <v>0.28402777777777777</v>
      </c>
      <c r="P31" s="4">
        <v>0.28958333333333336</v>
      </c>
      <c r="Q31" s="4">
        <f>P31-O31</f>
        <v>5.5555555555555913E-3</v>
      </c>
      <c r="R31" s="2">
        <v>8</v>
      </c>
      <c r="S31" s="5">
        <v>0</v>
      </c>
      <c r="T31" s="1">
        <v>1</v>
      </c>
      <c r="U31" s="1">
        <v>0</v>
      </c>
    </row>
    <row r="32" spans="1:21" x14ac:dyDescent="0.3">
      <c r="A32" s="1">
        <v>7</v>
      </c>
      <c r="B32" s="1" t="s">
        <v>29</v>
      </c>
      <c r="C32" s="1" t="s">
        <v>24</v>
      </c>
      <c r="D32" s="1" t="s">
        <v>25</v>
      </c>
      <c r="F32" s="1">
        <v>2</v>
      </c>
      <c r="G32" s="3">
        <v>0.22916666666666666</v>
      </c>
      <c r="H32" s="1">
        <v>330</v>
      </c>
      <c r="I32" s="1">
        <v>2</v>
      </c>
      <c r="J32" s="4">
        <v>0.22916666666666666</v>
      </c>
      <c r="K32" s="4">
        <v>0.27083333333333331</v>
      </c>
      <c r="L32" s="4">
        <f>K32-J32</f>
        <v>4.1666666666666657E-2</v>
      </c>
      <c r="M32" s="2">
        <v>60</v>
      </c>
      <c r="N32" s="1">
        <v>2</v>
      </c>
      <c r="O32" s="4">
        <v>0.22916666666666666</v>
      </c>
      <c r="P32" s="4">
        <v>0.43194444444444446</v>
      </c>
      <c r="Q32" s="4">
        <f>P32-O32</f>
        <v>0.20277777777777781</v>
      </c>
      <c r="R32" s="2">
        <v>292</v>
      </c>
      <c r="S32" s="1">
        <v>1</v>
      </c>
      <c r="T32" s="1">
        <v>1</v>
      </c>
      <c r="U32" s="1">
        <v>1</v>
      </c>
    </row>
    <row r="33" spans="1:21" x14ac:dyDescent="0.3">
      <c r="A33" s="1">
        <v>7</v>
      </c>
      <c r="B33" s="1" t="s">
        <v>28</v>
      </c>
      <c r="C33" s="1" t="s">
        <v>21</v>
      </c>
      <c r="D33" s="1" t="s">
        <v>22</v>
      </c>
      <c r="F33" s="1">
        <v>3</v>
      </c>
      <c r="G33" s="3">
        <v>0.28263888888888888</v>
      </c>
      <c r="H33" s="1">
        <v>407</v>
      </c>
      <c r="S33" s="1">
        <v>0</v>
      </c>
      <c r="T33" s="1">
        <v>0</v>
      </c>
      <c r="U33" s="1">
        <v>0</v>
      </c>
    </row>
    <row r="34" spans="1:21" x14ac:dyDescent="0.3">
      <c r="A34" s="1">
        <v>7</v>
      </c>
      <c r="B34" s="1" t="s">
        <v>29</v>
      </c>
      <c r="C34" s="1" t="s">
        <v>24</v>
      </c>
      <c r="D34" s="1" t="s">
        <v>25</v>
      </c>
      <c r="F34" s="1">
        <v>3</v>
      </c>
      <c r="G34" s="3">
        <v>0.25763888888888892</v>
      </c>
      <c r="H34" s="1">
        <v>371</v>
      </c>
      <c r="I34" s="1">
        <v>3</v>
      </c>
      <c r="J34" s="4">
        <v>0.25763888888888892</v>
      </c>
      <c r="K34" s="4">
        <v>0.27083333333333331</v>
      </c>
      <c r="L34" s="4">
        <f>K34-J34</f>
        <v>1.3194444444444398E-2</v>
      </c>
      <c r="M34" s="2">
        <v>19</v>
      </c>
      <c r="N34" s="1">
        <v>3</v>
      </c>
      <c r="O34" s="4">
        <v>0.25763888888888892</v>
      </c>
      <c r="P34" s="4">
        <v>0.29791666666666666</v>
      </c>
      <c r="Q34" s="4">
        <f>P34-O34</f>
        <v>4.0277777777777746E-2</v>
      </c>
      <c r="R34" s="2">
        <v>58</v>
      </c>
      <c r="S34" s="1">
        <v>1</v>
      </c>
      <c r="T34" s="1">
        <v>1</v>
      </c>
      <c r="U34" s="1">
        <v>1</v>
      </c>
    </row>
    <row r="35" spans="1:21" x14ac:dyDescent="0.3">
      <c r="A35" s="1">
        <v>7</v>
      </c>
      <c r="B35" s="1" t="s">
        <v>28</v>
      </c>
      <c r="C35" s="1" t="s">
        <v>21</v>
      </c>
      <c r="D35" s="1" t="s">
        <v>22</v>
      </c>
      <c r="F35" s="1">
        <v>4</v>
      </c>
      <c r="G35" s="3">
        <v>0.28333333333333333</v>
      </c>
      <c r="H35" s="1">
        <v>408</v>
      </c>
      <c r="S35" s="1">
        <v>0</v>
      </c>
      <c r="T35" s="1">
        <v>0</v>
      </c>
      <c r="U35" s="1">
        <v>0</v>
      </c>
    </row>
    <row r="36" spans="1:21" x14ac:dyDescent="0.3">
      <c r="A36" s="1">
        <v>7</v>
      </c>
      <c r="B36" s="1" t="s">
        <v>29</v>
      </c>
      <c r="C36" s="1" t="s">
        <v>24</v>
      </c>
      <c r="D36" s="1" t="s">
        <v>25</v>
      </c>
      <c r="F36" s="1">
        <v>4</v>
      </c>
      <c r="G36" s="3">
        <v>0.27638888888888885</v>
      </c>
      <c r="H36" s="1">
        <v>398</v>
      </c>
      <c r="I36" s="1">
        <v>4</v>
      </c>
      <c r="J36" s="4">
        <v>0.30069444444444443</v>
      </c>
      <c r="K36" s="4">
        <v>0.30833333333333335</v>
      </c>
      <c r="L36" s="4">
        <f>K36-J36</f>
        <v>7.6388888888889173E-3</v>
      </c>
      <c r="M36" s="2">
        <v>11</v>
      </c>
      <c r="N36" s="1">
        <v>4</v>
      </c>
      <c r="O36" s="4">
        <v>0.27638888888888885</v>
      </c>
      <c r="P36" s="4">
        <v>0.29791666666666666</v>
      </c>
      <c r="Q36" s="4">
        <f>P36-O36</f>
        <v>2.1527777777777812E-2</v>
      </c>
      <c r="R36" s="2">
        <v>31</v>
      </c>
      <c r="S36" s="1">
        <v>1</v>
      </c>
      <c r="T36" s="1">
        <v>1</v>
      </c>
      <c r="U36" s="1">
        <v>0</v>
      </c>
    </row>
    <row r="37" spans="1:21" x14ac:dyDescent="0.3">
      <c r="A37" s="1">
        <v>7</v>
      </c>
      <c r="B37" s="1" t="s">
        <v>28</v>
      </c>
      <c r="C37" s="1" t="s">
        <v>21</v>
      </c>
      <c r="D37" s="1" t="s">
        <v>22</v>
      </c>
      <c r="F37" s="1">
        <v>5</v>
      </c>
      <c r="G37" s="3">
        <v>0.33333333333333331</v>
      </c>
      <c r="H37" s="1">
        <v>480</v>
      </c>
      <c r="S37" s="1">
        <v>0</v>
      </c>
      <c r="T37" s="1">
        <v>0</v>
      </c>
    </row>
    <row r="38" spans="1:21" x14ac:dyDescent="0.3">
      <c r="A38" s="1">
        <v>7</v>
      </c>
      <c r="B38" s="1" t="s">
        <v>29</v>
      </c>
      <c r="C38" s="1" t="s">
        <v>24</v>
      </c>
      <c r="D38" s="1" t="s">
        <v>25</v>
      </c>
      <c r="F38" s="1">
        <v>5</v>
      </c>
      <c r="G38" s="3">
        <v>0.30069444444444443</v>
      </c>
      <c r="H38" s="1">
        <v>433</v>
      </c>
      <c r="I38" s="1">
        <v>5</v>
      </c>
      <c r="J38" s="4">
        <v>0.31805555555555554</v>
      </c>
      <c r="K38" s="4">
        <v>0.33333333333333331</v>
      </c>
      <c r="L38" s="4">
        <f>K38-J38</f>
        <v>1.5277777777777779E-2</v>
      </c>
      <c r="M38" s="2">
        <v>22</v>
      </c>
      <c r="N38" s="1">
        <v>5</v>
      </c>
      <c r="O38" s="4">
        <v>0.30069444444444443</v>
      </c>
      <c r="P38" s="4">
        <v>0.30694444444444441</v>
      </c>
      <c r="Q38" s="4">
        <f>P38-O38</f>
        <v>6.2499999999999778E-3</v>
      </c>
      <c r="R38" s="2">
        <v>9</v>
      </c>
      <c r="S38" s="1">
        <v>1</v>
      </c>
      <c r="T38" s="1">
        <v>0</v>
      </c>
      <c r="U38" s="1">
        <v>1</v>
      </c>
    </row>
    <row r="39" spans="1:21" x14ac:dyDescent="0.3">
      <c r="A39" s="1">
        <v>7</v>
      </c>
      <c r="B39" s="1" t="s">
        <v>28</v>
      </c>
      <c r="C39" s="1" t="s">
        <v>21</v>
      </c>
      <c r="D39" s="1" t="s">
        <v>22</v>
      </c>
      <c r="F39" s="1">
        <v>6</v>
      </c>
      <c r="G39" s="3">
        <v>0.35902777777777778</v>
      </c>
      <c r="H39" s="1">
        <v>517</v>
      </c>
      <c r="S39" s="1">
        <v>0</v>
      </c>
      <c r="T39" s="1">
        <v>0</v>
      </c>
      <c r="U39" s="1">
        <v>0</v>
      </c>
    </row>
    <row r="40" spans="1:21" x14ac:dyDescent="0.3">
      <c r="A40" s="1">
        <v>7</v>
      </c>
      <c r="B40" s="1" t="s">
        <v>29</v>
      </c>
      <c r="C40" s="1" t="s">
        <v>24</v>
      </c>
      <c r="D40" s="1" t="s">
        <v>25</v>
      </c>
      <c r="F40" s="1">
        <v>6</v>
      </c>
      <c r="G40" s="3">
        <v>0.31458333333333333</v>
      </c>
      <c r="H40" s="1">
        <v>453</v>
      </c>
      <c r="I40" s="1">
        <v>6</v>
      </c>
      <c r="J40" s="4">
        <v>0.34652777777777777</v>
      </c>
      <c r="K40" s="4">
        <v>0.34861111111111115</v>
      </c>
      <c r="L40" s="4">
        <f>K40-J40</f>
        <v>2.0833333333333814E-3</v>
      </c>
      <c r="M40" s="2">
        <v>3</v>
      </c>
      <c r="N40" s="1">
        <v>6</v>
      </c>
      <c r="O40" s="4">
        <v>0.31805555555555554</v>
      </c>
      <c r="P40" s="4">
        <v>0.3354166666666667</v>
      </c>
      <c r="Q40" s="4">
        <f>P40-O40</f>
        <v>1.736111111111116E-2</v>
      </c>
      <c r="R40" s="2">
        <v>25</v>
      </c>
      <c r="S40" s="1">
        <v>1</v>
      </c>
      <c r="T40" s="1">
        <v>0</v>
      </c>
      <c r="U40" s="1">
        <v>1</v>
      </c>
    </row>
    <row r="41" spans="1:21" x14ac:dyDescent="0.3">
      <c r="A41" s="1">
        <v>7</v>
      </c>
      <c r="B41" s="1" t="s">
        <v>28</v>
      </c>
      <c r="C41" s="1" t="s">
        <v>21</v>
      </c>
      <c r="D41" s="1" t="s">
        <v>22</v>
      </c>
      <c r="F41" s="1">
        <v>7</v>
      </c>
      <c r="G41" s="3">
        <v>0.38680555555555557</v>
      </c>
      <c r="H41" s="1">
        <v>557</v>
      </c>
      <c r="S41" s="1">
        <v>0</v>
      </c>
      <c r="T41" s="1">
        <v>0</v>
      </c>
      <c r="U41" s="1">
        <v>0</v>
      </c>
    </row>
    <row r="42" spans="1:21" x14ac:dyDescent="0.3">
      <c r="A42" s="1">
        <v>7</v>
      </c>
      <c r="B42" s="1" t="s">
        <v>29</v>
      </c>
      <c r="C42" s="1" t="s">
        <v>24</v>
      </c>
      <c r="D42" s="1" t="s">
        <v>25</v>
      </c>
      <c r="F42" s="1">
        <v>7</v>
      </c>
      <c r="G42" s="3">
        <v>0.31527777777777777</v>
      </c>
      <c r="H42" s="1">
        <v>454</v>
      </c>
      <c r="I42" s="1">
        <v>7</v>
      </c>
      <c r="J42" s="4">
        <v>0.37777777777777777</v>
      </c>
      <c r="K42" s="4">
        <v>0.38125000000000003</v>
      </c>
      <c r="L42" s="4">
        <f>K42-J42</f>
        <v>3.4722222222222654E-3</v>
      </c>
      <c r="M42" s="2">
        <v>5</v>
      </c>
      <c r="S42" s="1">
        <v>0</v>
      </c>
      <c r="T42" s="1">
        <v>0</v>
      </c>
      <c r="U42" s="1">
        <v>0</v>
      </c>
    </row>
    <row r="43" spans="1:21" x14ac:dyDescent="0.3">
      <c r="A43" s="1">
        <v>7</v>
      </c>
      <c r="B43" s="1" t="s">
        <v>29</v>
      </c>
      <c r="C43" s="1" t="s">
        <v>24</v>
      </c>
      <c r="D43" s="1" t="s">
        <v>25</v>
      </c>
      <c r="F43" s="1">
        <v>8</v>
      </c>
      <c r="G43" s="3">
        <v>0.31666666666666665</v>
      </c>
      <c r="H43" s="1">
        <v>456</v>
      </c>
      <c r="I43" s="1">
        <v>8</v>
      </c>
      <c r="J43" s="4">
        <v>0.40972222222222227</v>
      </c>
      <c r="K43" s="4">
        <v>0.41944444444444445</v>
      </c>
      <c r="L43" s="4">
        <f>K43-J43</f>
        <v>9.7222222222221877E-3</v>
      </c>
      <c r="M43" s="2">
        <v>14</v>
      </c>
      <c r="S43" s="1">
        <v>0</v>
      </c>
      <c r="T43" s="1">
        <v>0</v>
      </c>
      <c r="U43" s="1">
        <v>0</v>
      </c>
    </row>
    <row r="44" spans="1:21" x14ac:dyDescent="0.3">
      <c r="A44" s="1">
        <v>7</v>
      </c>
      <c r="B44" s="1" t="s">
        <v>29</v>
      </c>
      <c r="C44" s="1" t="s">
        <v>24</v>
      </c>
      <c r="D44" s="1" t="s">
        <v>25</v>
      </c>
      <c r="F44" s="1">
        <v>9</v>
      </c>
      <c r="G44" s="3">
        <v>0.32847222222222222</v>
      </c>
      <c r="H44" s="1">
        <v>473</v>
      </c>
      <c r="S44" s="1">
        <v>0</v>
      </c>
      <c r="T44" s="1">
        <v>0</v>
      </c>
      <c r="U44" s="1">
        <v>0</v>
      </c>
    </row>
    <row r="45" spans="1:21" x14ac:dyDescent="0.3">
      <c r="A45" s="1">
        <v>7</v>
      </c>
      <c r="B45" s="1" t="s">
        <v>29</v>
      </c>
      <c r="C45" s="1" t="s">
        <v>24</v>
      </c>
      <c r="D45" s="1" t="s">
        <v>25</v>
      </c>
      <c r="F45" s="1">
        <v>10</v>
      </c>
      <c r="G45" s="3">
        <v>0.33888888888888885</v>
      </c>
      <c r="H45" s="1">
        <v>488</v>
      </c>
      <c r="S45" s="1">
        <v>0</v>
      </c>
      <c r="T45" s="1">
        <v>0</v>
      </c>
      <c r="U45" s="1">
        <v>0</v>
      </c>
    </row>
    <row r="46" spans="1:21" x14ac:dyDescent="0.3">
      <c r="A46" s="1">
        <v>7</v>
      </c>
      <c r="B46" s="1" t="s">
        <v>29</v>
      </c>
      <c r="C46" s="1" t="s">
        <v>24</v>
      </c>
      <c r="D46" s="1" t="s">
        <v>25</v>
      </c>
      <c r="F46" s="1">
        <v>11</v>
      </c>
      <c r="G46" s="3">
        <v>0.35625000000000001</v>
      </c>
      <c r="H46" s="1">
        <v>513</v>
      </c>
      <c r="S46" s="1">
        <v>0</v>
      </c>
      <c r="T46" s="1">
        <v>0</v>
      </c>
      <c r="U46" s="1">
        <v>0</v>
      </c>
    </row>
    <row r="47" spans="1:21" x14ac:dyDescent="0.3">
      <c r="A47" s="1">
        <v>7</v>
      </c>
      <c r="B47" s="1" t="s">
        <v>29</v>
      </c>
      <c r="C47" s="1" t="s">
        <v>24</v>
      </c>
      <c r="D47" s="1" t="s">
        <v>25</v>
      </c>
      <c r="F47" s="1">
        <v>12</v>
      </c>
      <c r="G47" s="3">
        <v>0.3576388888888889</v>
      </c>
      <c r="H47" s="1">
        <v>515</v>
      </c>
      <c r="S47" s="1">
        <v>0</v>
      </c>
      <c r="T47" s="1">
        <v>0</v>
      </c>
      <c r="U47" s="1">
        <v>0</v>
      </c>
    </row>
    <row r="48" spans="1:21" x14ac:dyDescent="0.3">
      <c r="A48" s="1">
        <v>7</v>
      </c>
      <c r="B48" s="1" t="s">
        <v>29</v>
      </c>
      <c r="C48" s="1" t="s">
        <v>24</v>
      </c>
      <c r="D48" s="1" t="s">
        <v>25</v>
      </c>
      <c r="F48" s="1">
        <v>13</v>
      </c>
      <c r="G48" s="3">
        <v>0.37777777777777777</v>
      </c>
      <c r="H48" s="1">
        <v>544</v>
      </c>
      <c r="S48" s="1">
        <v>0</v>
      </c>
      <c r="T48" s="1">
        <v>0</v>
      </c>
      <c r="U48" s="1">
        <v>0</v>
      </c>
    </row>
    <row r="49" spans="1:21" x14ac:dyDescent="0.3">
      <c r="A49" s="1">
        <v>7</v>
      </c>
      <c r="B49" s="1" t="s">
        <v>29</v>
      </c>
      <c r="C49" s="1" t="s">
        <v>24</v>
      </c>
      <c r="D49" s="1" t="s">
        <v>25</v>
      </c>
      <c r="F49" s="1">
        <v>14</v>
      </c>
      <c r="G49" s="3">
        <v>0.38194444444444442</v>
      </c>
      <c r="H49" s="1">
        <v>550</v>
      </c>
      <c r="S49" s="1">
        <v>0</v>
      </c>
      <c r="T49" s="1">
        <v>0</v>
      </c>
      <c r="U49" s="1">
        <v>0</v>
      </c>
    </row>
    <row r="50" spans="1:21" x14ac:dyDescent="0.3">
      <c r="A50" s="1">
        <v>7</v>
      </c>
      <c r="B50" s="1" t="s">
        <v>29</v>
      </c>
      <c r="C50" s="1" t="s">
        <v>24</v>
      </c>
      <c r="D50" s="1" t="s">
        <v>25</v>
      </c>
      <c r="F50" s="1">
        <v>15</v>
      </c>
      <c r="G50" s="3">
        <v>0.38472222222222219</v>
      </c>
      <c r="H50" s="1">
        <v>554</v>
      </c>
      <c r="S50" s="1">
        <v>0</v>
      </c>
      <c r="T50" s="1">
        <v>0</v>
      </c>
      <c r="U50" s="1">
        <v>0</v>
      </c>
    </row>
    <row r="51" spans="1:21" x14ac:dyDescent="0.3">
      <c r="A51" s="1">
        <v>7</v>
      </c>
      <c r="B51" s="1" t="s">
        <v>29</v>
      </c>
      <c r="C51" s="1" t="s">
        <v>24</v>
      </c>
      <c r="D51" s="1" t="s">
        <v>25</v>
      </c>
      <c r="F51" s="1">
        <v>16</v>
      </c>
      <c r="G51" s="3">
        <v>0.38750000000000001</v>
      </c>
      <c r="H51" s="1">
        <v>558</v>
      </c>
      <c r="S51" s="1">
        <v>0</v>
      </c>
      <c r="T51" s="1">
        <v>0</v>
      </c>
      <c r="U51" s="1">
        <v>0</v>
      </c>
    </row>
    <row r="52" spans="1:21" x14ac:dyDescent="0.3">
      <c r="A52" s="1">
        <v>7</v>
      </c>
      <c r="B52" s="1" t="s">
        <v>29</v>
      </c>
      <c r="C52" s="1" t="s">
        <v>24</v>
      </c>
      <c r="D52" s="1" t="s">
        <v>25</v>
      </c>
      <c r="F52" s="1">
        <v>17</v>
      </c>
      <c r="G52" s="3">
        <v>0.41666666666666669</v>
      </c>
      <c r="H52" s="1">
        <v>600</v>
      </c>
      <c r="S52" s="1">
        <v>0</v>
      </c>
      <c r="T52" s="1">
        <v>0</v>
      </c>
      <c r="U52" s="1">
        <v>0</v>
      </c>
    </row>
    <row r="53" spans="1:21" x14ac:dyDescent="0.3">
      <c r="A53" s="1">
        <v>8</v>
      </c>
      <c r="B53" s="1" t="s">
        <v>30</v>
      </c>
      <c r="C53" s="1" t="s">
        <v>21</v>
      </c>
      <c r="D53" s="1" t="s">
        <v>25</v>
      </c>
      <c r="E53" s="1">
        <v>1</v>
      </c>
      <c r="F53" s="1">
        <v>1</v>
      </c>
      <c r="G53" s="3">
        <v>0.14444444444444446</v>
      </c>
      <c r="H53" s="1">
        <v>208</v>
      </c>
      <c r="I53" s="1">
        <v>1</v>
      </c>
      <c r="J53" s="4">
        <v>0.1451388888888889</v>
      </c>
      <c r="K53" s="4">
        <v>0.14722222222222223</v>
      </c>
      <c r="L53" s="4">
        <f>K53-J53</f>
        <v>2.0833333333333259E-3</v>
      </c>
      <c r="M53" s="2">
        <v>3</v>
      </c>
      <c r="S53" s="1">
        <v>0</v>
      </c>
      <c r="T53" s="1">
        <v>0</v>
      </c>
      <c r="U53" s="1">
        <v>0</v>
      </c>
    </row>
    <row r="54" spans="1:21" x14ac:dyDescent="0.3">
      <c r="A54" s="1">
        <v>8</v>
      </c>
      <c r="B54" s="1" t="s">
        <v>31</v>
      </c>
      <c r="C54" s="1" t="s">
        <v>24</v>
      </c>
      <c r="D54" s="1" t="s">
        <v>22</v>
      </c>
      <c r="E54" s="1">
        <v>0</v>
      </c>
      <c r="F54" s="1">
        <v>1</v>
      </c>
      <c r="G54" s="3">
        <v>0.33888888888888885</v>
      </c>
      <c r="H54" s="1">
        <v>488</v>
      </c>
      <c r="I54" s="1">
        <v>1</v>
      </c>
      <c r="J54" s="4">
        <v>0.33055555555555555</v>
      </c>
      <c r="K54" s="4">
        <v>0.33194444444444443</v>
      </c>
      <c r="L54" s="4">
        <f>K54-J54</f>
        <v>1.388888888888884E-3</v>
      </c>
      <c r="M54" s="2">
        <v>2</v>
      </c>
      <c r="N54" s="1">
        <v>1</v>
      </c>
      <c r="O54" s="4">
        <v>0.33055555555555555</v>
      </c>
      <c r="P54" s="4">
        <v>0.33263888888888887</v>
      </c>
      <c r="Q54" s="4">
        <f>P54-O54</f>
        <v>2.0833333333333259E-3</v>
      </c>
      <c r="R54" s="2">
        <v>3</v>
      </c>
      <c r="S54" s="1">
        <v>0</v>
      </c>
      <c r="T54" s="1">
        <v>1</v>
      </c>
      <c r="U54" s="1">
        <v>0</v>
      </c>
    </row>
    <row r="55" spans="1:21" x14ac:dyDescent="0.3">
      <c r="A55" s="1">
        <v>8</v>
      </c>
      <c r="B55" s="1" t="s">
        <v>30</v>
      </c>
      <c r="C55" s="1" t="s">
        <v>21</v>
      </c>
      <c r="D55" s="1" t="s">
        <v>25</v>
      </c>
      <c r="F55" s="1">
        <v>2</v>
      </c>
      <c r="G55" s="3">
        <v>0.18263888888888891</v>
      </c>
      <c r="H55" s="1">
        <v>263</v>
      </c>
      <c r="I55" s="1">
        <v>2</v>
      </c>
      <c r="J55" s="4">
        <v>0.18472222222222223</v>
      </c>
      <c r="K55" s="4">
        <v>0.18611111111111112</v>
      </c>
      <c r="L55" s="4">
        <f>K55-J55</f>
        <v>1.388888888888884E-3</v>
      </c>
      <c r="M55" s="2">
        <v>2</v>
      </c>
      <c r="S55" s="1">
        <v>0</v>
      </c>
      <c r="T55" s="1">
        <v>0</v>
      </c>
      <c r="U55" s="1">
        <v>0</v>
      </c>
    </row>
    <row r="56" spans="1:21" x14ac:dyDescent="0.3">
      <c r="A56" s="1">
        <v>8</v>
      </c>
      <c r="B56" s="1" t="s">
        <v>31</v>
      </c>
      <c r="C56" s="1" t="s">
        <v>24</v>
      </c>
      <c r="D56" s="1" t="s">
        <v>22</v>
      </c>
      <c r="F56" s="1">
        <v>2</v>
      </c>
      <c r="G56" s="3">
        <v>0.42986111111111108</v>
      </c>
      <c r="H56" s="1">
        <v>619</v>
      </c>
      <c r="I56" s="1">
        <v>2</v>
      </c>
      <c r="J56" s="4">
        <v>0.42986111111111108</v>
      </c>
      <c r="K56" s="4">
        <v>0.43194444444444446</v>
      </c>
      <c r="L56" s="4">
        <f>K56-J56</f>
        <v>2.0833333333333814E-3</v>
      </c>
      <c r="M56" s="2">
        <v>3</v>
      </c>
      <c r="S56" s="1">
        <v>0</v>
      </c>
      <c r="T56" s="1">
        <v>0</v>
      </c>
      <c r="U56" s="1">
        <v>0</v>
      </c>
    </row>
    <row r="57" spans="1:21" x14ac:dyDescent="0.3">
      <c r="A57" s="1">
        <v>8</v>
      </c>
      <c r="B57" s="1" t="s">
        <v>30</v>
      </c>
      <c r="C57" s="1" t="s">
        <v>21</v>
      </c>
      <c r="D57" s="1" t="s">
        <v>25</v>
      </c>
      <c r="F57" s="1">
        <v>3</v>
      </c>
      <c r="G57" s="3">
        <v>0.31875000000000003</v>
      </c>
      <c r="H57" s="1">
        <v>459</v>
      </c>
      <c r="I57" s="1">
        <v>3</v>
      </c>
      <c r="J57" s="4">
        <v>0.31944444444444448</v>
      </c>
      <c r="K57" s="4">
        <v>0.32222222222222224</v>
      </c>
      <c r="L57" s="4">
        <f>K57-J57</f>
        <v>2.7777777777777679E-3</v>
      </c>
      <c r="M57" s="2">
        <v>4</v>
      </c>
      <c r="S57" s="1">
        <v>0</v>
      </c>
      <c r="T57" s="1">
        <v>0</v>
      </c>
      <c r="U57" s="1">
        <v>0</v>
      </c>
    </row>
    <row r="58" spans="1:21" x14ac:dyDescent="0.3">
      <c r="A58" s="1">
        <v>8</v>
      </c>
      <c r="B58" s="1" t="s">
        <v>31</v>
      </c>
      <c r="C58" s="1" t="s">
        <v>24</v>
      </c>
      <c r="D58" s="1" t="s">
        <v>22</v>
      </c>
      <c r="F58" s="1">
        <v>3</v>
      </c>
      <c r="G58" s="3">
        <v>0.43263888888888885</v>
      </c>
      <c r="H58" s="1">
        <v>623</v>
      </c>
      <c r="J58" s="4"/>
      <c r="K58" s="4"/>
      <c r="L58" s="4"/>
      <c r="S58" s="1">
        <v>0</v>
      </c>
      <c r="T58" s="1">
        <v>0</v>
      </c>
      <c r="U58" s="1">
        <v>0</v>
      </c>
    </row>
    <row r="59" spans="1:21" x14ac:dyDescent="0.3">
      <c r="A59" s="1">
        <v>8</v>
      </c>
      <c r="B59" s="1" t="s">
        <v>30</v>
      </c>
      <c r="C59" s="1" t="s">
        <v>21</v>
      </c>
      <c r="D59" s="1" t="s">
        <v>25</v>
      </c>
      <c r="F59" s="1">
        <v>4</v>
      </c>
      <c r="G59" s="3">
        <v>0.33055555555555555</v>
      </c>
      <c r="H59" s="1">
        <v>476</v>
      </c>
      <c r="I59" s="1">
        <v>4</v>
      </c>
      <c r="J59" s="4">
        <v>0.33055555555555555</v>
      </c>
      <c r="K59" s="4">
        <v>0.33263888888888887</v>
      </c>
      <c r="L59" s="4">
        <f>K59-J59</f>
        <v>2.0833333333333259E-3</v>
      </c>
      <c r="M59" s="2">
        <v>3</v>
      </c>
      <c r="S59" s="1">
        <v>0</v>
      </c>
      <c r="T59" s="1">
        <v>0</v>
      </c>
      <c r="U59" s="1">
        <v>0</v>
      </c>
    </row>
    <row r="60" spans="1:21" x14ac:dyDescent="0.3">
      <c r="A60" s="1">
        <v>8</v>
      </c>
      <c r="B60" s="1" t="s">
        <v>31</v>
      </c>
      <c r="C60" s="1" t="s">
        <v>24</v>
      </c>
      <c r="D60" s="1" t="s">
        <v>22</v>
      </c>
      <c r="F60" s="1">
        <v>4</v>
      </c>
      <c r="G60" s="3">
        <v>0.43333333333333335</v>
      </c>
      <c r="H60" s="1">
        <v>624</v>
      </c>
      <c r="S60" s="1">
        <v>0</v>
      </c>
      <c r="T60" s="1">
        <v>0</v>
      </c>
      <c r="U60" s="1">
        <v>0</v>
      </c>
    </row>
    <row r="61" spans="1:21" x14ac:dyDescent="0.3">
      <c r="A61" s="1">
        <v>8</v>
      </c>
      <c r="B61" s="1" t="s">
        <v>30</v>
      </c>
      <c r="C61" s="1" t="s">
        <v>21</v>
      </c>
      <c r="D61" s="1" t="s">
        <v>25</v>
      </c>
      <c r="F61" s="1">
        <v>5</v>
      </c>
      <c r="G61" s="3">
        <v>0.3347222222222222</v>
      </c>
      <c r="H61" s="1">
        <v>482</v>
      </c>
      <c r="I61" s="1">
        <v>5</v>
      </c>
      <c r="J61" s="4">
        <v>0.3347222222222222</v>
      </c>
      <c r="K61" s="4">
        <v>0.33611111111111108</v>
      </c>
      <c r="L61" s="4">
        <f>K61-J61</f>
        <v>1.388888888888884E-3</v>
      </c>
      <c r="M61" s="2">
        <v>2</v>
      </c>
      <c r="S61" s="1">
        <v>0</v>
      </c>
      <c r="T61" s="1">
        <v>0</v>
      </c>
      <c r="U61" s="1">
        <v>0</v>
      </c>
    </row>
    <row r="62" spans="1:21" x14ac:dyDescent="0.3">
      <c r="A62" s="1">
        <v>8</v>
      </c>
      <c r="B62" s="1" t="s">
        <v>30</v>
      </c>
      <c r="C62" s="1" t="s">
        <v>21</v>
      </c>
      <c r="D62" s="1" t="s">
        <v>25</v>
      </c>
      <c r="F62" s="1">
        <v>6</v>
      </c>
      <c r="G62" s="3">
        <v>0.35486111111111113</v>
      </c>
      <c r="H62" s="1">
        <v>511</v>
      </c>
      <c r="S62" s="1">
        <v>0</v>
      </c>
      <c r="T62" s="1">
        <v>0</v>
      </c>
      <c r="U62" s="1">
        <v>0</v>
      </c>
    </row>
    <row r="63" spans="1:21" x14ac:dyDescent="0.3">
      <c r="A63" s="1">
        <v>8</v>
      </c>
      <c r="B63" s="1" t="s">
        <v>30</v>
      </c>
      <c r="C63" s="1" t="s">
        <v>21</v>
      </c>
      <c r="D63" s="1" t="s">
        <v>25</v>
      </c>
      <c r="F63" s="1">
        <v>7</v>
      </c>
      <c r="G63" s="3">
        <v>0.36874999999999997</v>
      </c>
      <c r="H63" s="1">
        <v>531</v>
      </c>
      <c r="S63" s="1">
        <v>0</v>
      </c>
      <c r="T63" s="1">
        <v>0</v>
      </c>
      <c r="U63" s="1">
        <v>0</v>
      </c>
    </row>
    <row r="64" spans="1:21" x14ac:dyDescent="0.3">
      <c r="A64" s="1">
        <v>8</v>
      </c>
      <c r="B64" s="1" t="s">
        <v>30</v>
      </c>
      <c r="C64" s="1" t="s">
        <v>21</v>
      </c>
      <c r="D64" s="1" t="s">
        <v>25</v>
      </c>
      <c r="F64" s="1">
        <v>8</v>
      </c>
      <c r="G64" s="3">
        <v>0.45208333333333334</v>
      </c>
      <c r="H64" s="1">
        <v>651</v>
      </c>
      <c r="S64" s="1">
        <v>0</v>
      </c>
      <c r="T64" s="1">
        <v>0</v>
      </c>
      <c r="U64" s="1">
        <v>0</v>
      </c>
    </row>
    <row r="65" spans="1:21" x14ac:dyDescent="0.3">
      <c r="A65" s="1">
        <v>9</v>
      </c>
      <c r="B65" s="1" t="s">
        <v>32</v>
      </c>
      <c r="C65" s="1" t="s">
        <v>21</v>
      </c>
      <c r="D65" s="1" t="s">
        <v>22</v>
      </c>
      <c r="E65" s="1">
        <v>0</v>
      </c>
      <c r="F65" s="1">
        <v>1</v>
      </c>
      <c r="G65" s="3">
        <v>0.45555555555555555</v>
      </c>
      <c r="H65" s="1">
        <v>656</v>
      </c>
      <c r="I65" s="1">
        <v>1</v>
      </c>
      <c r="J65" s="4">
        <v>0.45555555555555555</v>
      </c>
      <c r="K65" s="4">
        <v>0.45763888888888887</v>
      </c>
      <c r="L65" s="4">
        <f>K65-J65</f>
        <v>2.0833333333333259E-3</v>
      </c>
      <c r="M65" s="2">
        <v>3</v>
      </c>
      <c r="S65" s="1">
        <v>0</v>
      </c>
      <c r="T65" s="1">
        <v>0</v>
      </c>
      <c r="U65" s="1">
        <v>0</v>
      </c>
    </row>
    <row r="66" spans="1:21" x14ac:dyDescent="0.3">
      <c r="A66" s="1">
        <v>9</v>
      </c>
      <c r="B66" s="1" t="s">
        <v>33</v>
      </c>
      <c r="C66" s="1" t="s">
        <v>24</v>
      </c>
      <c r="D66" s="1" t="s">
        <v>25</v>
      </c>
      <c r="E66" s="1">
        <v>1</v>
      </c>
      <c r="F66" s="1">
        <v>1</v>
      </c>
      <c r="G66" s="3">
        <v>0.28263888888888888</v>
      </c>
      <c r="H66" s="1">
        <v>407</v>
      </c>
      <c r="I66" s="1">
        <v>1</v>
      </c>
      <c r="J66" s="4">
        <v>0.28333333333333333</v>
      </c>
      <c r="K66" s="4">
        <v>0.30624999999999997</v>
      </c>
      <c r="L66" s="4">
        <f>K66-J66</f>
        <v>2.2916666666666641E-2</v>
      </c>
      <c r="M66" s="2">
        <v>33</v>
      </c>
      <c r="N66" s="1">
        <v>1</v>
      </c>
      <c r="O66" s="4">
        <v>0.28402777777777777</v>
      </c>
      <c r="P66" s="4">
        <v>0.4055555555555555</v>
      </c>
      <c r="Q66" s="4">
        <f>P66-O66</f>
        <v>0.12152777777777773</v>
      </c>
      <c r="R66" s="2">
        <v>175</v>
      </c>
      <c r="S66" s="1">
        <v>1</v>
      </c>
      <c r="T66" s="1">
        <v>1</v>
      </c>
      <c r="U66" s="1">
        <v>1</v>
      </c>
    </row>
    <row r="67" spans="1:21" x14ac:dyDescent="0.3">
      <c r="A67" s="1">
        <v>9</v>
      </c>
      <c r="B67" s="1" t="s">
        <v>33</v>
      </c>
      <c r="C67" s="1" t="s">
        <v>24</v>
      </c>
      <c r="D67" s="1" t="s">
        <v>25</v>
      </c>
      <c r="F67" s="1">
        <v>2</v>
      </c>
      <c r="G67" s="3">
        <v>0.40208333333333335</v>
      </c>
      <c r="H67" s="1">
        <v>579</v>
      </c>
      <c r="I67" s="1">
        <v>2</v>
      </c>
      <c r="J67" s="4">
        <v>0.31388888888888888</v>
      </c>
      <c r="K67" s="4">
        <v>0.4055555555555555</v>
      </c>
      <c r="L67" s="4">
        <f>K67-J67</f>
        <v>9.1666666666666619E-2</v>
      </c>
      <c r="M67" s="2">
        <v>132</v>
      </c>
      <c r="N67" s="1">
        <v>2</v>
      </c>
      <c r="O67" s="4">
        <v>0.40347222222222223</v>
      </c>
      <c r="P67" s="4">
        <v>0.4055555555555555</v>
      </c>
      <c r="Q67" s="4">
        <f>P67-O67</f>
        <v>2.0833333333332704E-3</v>
      </c>
      <c r="R67" s="2">
        <v>3</v>
      </c>
      <c r="S67" s="1">
        <v>1</v>
      </c>
      <c r="T67" s="1">
        <v>0</v>
      </c>
      <c r="U67" s="1">
        <v>1</v>
      </c>
    </row>
    <row r="68" spans="1:21" x14ac:dyDescent="0.3">
      <c r="A68" s="1">
        <v>9</v>
      </c>
      <c r="B68" s="1" t="s">
        <v>33</v>
      </c>
      <c r="C68" s="1" t="s">
        <v>24</v>
      </c>
      <c r="D68" s="1" t="s">
        <v>25</v>
      </c>
      <c r="F68" s="1">
        <v>3</v>
      </c>
      <c r="G68" s="3">
        <v>0.40277777777777773</v>
      </c>
      <c r="H68" s="1">
        <v>580</v>
      </c>
      <c r="I68" s="1">
        <v>3</v>
      </c>
      <c r="J68" s="4">
        <v>0.40347222222222223</v>
      </c>
      <c r="K68" s="4">
        <v>0.4055555555555555</v>
      </c>
      <c r="S68" s="1">
        <v>0</v>
      </c>
      <c r="T68" s="1">
        <v>0</v>
      </c>
      <c r="U68" s="1">
        <v>0</v>
      </c>
    </row>
    <row r="69" spans="1:21" x14ac:dyDescent="0.3">
      <c r="A69" s="1">
        <v>9</v>
      </c>
      <c r="B69" s="1" t="s">
        <v>33</v>
      </c>
      <c r="C69" s="1" t="s">
        <v>24</v>
      </c>
      <c r="D69" s="1" t="s">
        <v>25</v>
      </c>
      <c r="F69" s="1">
        <v>4</v>
      </c>
      <c r="G69" s="3">
        <v>0.40277777777777773</v>
      </c>
      <c r="H69" s="1">
        <v>580</v>
      </c>
      <c r="S69" s="1">
        <v>0</v>
      </c>
      <c r="T69" s="1">
        <v>0</v>
      </c>
      <c r="U69" s="1">
        <v>0</v>
      </c>
    </row>
    <row r="70" spans="1:21" x14ac:dyDescent="0.3">
      <c r="A70" s="1">
        <v>9</v>
      </c>
      <c r="B70" s="1" t="s">
        <v>33</v>
      </c>
      <c r="C70" s="1" t="s">
        <v>24</v>
      </c>
      <c r="D70" s="1" t="s">
        <v>25</v>
      </c>
      <c r="F70" s="1">
        <v>5</v>
      </c>
      <c r="G70" s="3">
        <v>0.44305555555555554</v>
      </c>
      <c r="H70" s="1">
        <v>638</v>
      </c>
      <c r="S70" s="1">
        <v>0</v>
      </c>
      <c r="T70" s="1">
        <v>0</v>
      </c>
      <c r="U70" s="1">
        <v>0</v>
      </c>
    </row>
    <row r="71" spans="1:21" x14ac:dyDescent="0.3">
      <c r="A71" s="1">
        <v>11</v>
      </c>
      <c r="B71" s="1" t="s">
        <v>34</v>
      </c>
      <c r="C71" s="1" t="s">
        <v>21</v>
      </c>
      <c r="D71" s="1" t="s">
        <v>25</v>
      </c>
      <c r="E71" s="1">
        <v>0</v>
      </c>
      <c r="G71" s="3"/>
      <c r="H71" s="1">
        <v>0</v>
      </c>
      <c r="S71" s="1">
        <v>0</v>
      </c>
      <c r="T71" s="1">
        <v>0</v>
      </c>
      <c r="U71" s="1">
        <v>0</v>
      </c>
    </row>
    <row r="72" spans="1:21" x14ac:dyDescent="0.3">
      <c r="A72" s="1">
        <v>11</v>
      </c>
      <c r="B72" s="1" t="s">
        <v>35</v>
      </c>
      <c r="C72" s="1" t="s">
        <v>24</v>
      </c>
      <c r="D72" s="1" t="s">
        <v>22</v>
      </c>
      <c r="E72" s="1">
        <v>1</v>
      </c>
      <c r="F72" s="1">
        <v>1</v>
      </c>
      <c r="G72" s="3">
        <v>0.15625</v>
      </c>
      <c r="H72" s="1">
        <v>225</v>
      </c>
      <c r="I72" s="1">
        <v>1</v>
      </c>
      <c r="J72" s="4">
        <v>0.15625</v>
      </c>
      <c r="K72" s="4">
        <v>0.18333333333333335</v>
      </c>
      <c r="L72" s="4">
        <f>K72-J72</f>
        <v>2.7083333333333348E-2</v>
      </c>
      <c r="M72" s="2">
        <v>39</v>
      </c>
      <c r="N72" s="1">
        <v>1</v>
      </c>
      <c r="O72" s="4">
        <v>0.15625</v>
      </c>
      <c r="P72" s="4">
        <v>0.18333333333333335</v>
      </c>
      <c r="Q72" s="4">
        <f>P72-O72</f>
        <v>2.7083333333333348E-2</v>
      </c>
      <c r="R72" s="2">
        <v>39</v>
      </c>
      <c r="S72" s="1">
        <v>1</v>
      </c>
      <c r="T72" s="1">
        <v>1</v>
      </c>
      <c r="U72" s="1">
        <v>0</v>
      </c>
    </row>
    <row r="73" spans="1:21" x14ac:dyDescent="0.3">
      <c r="A73" s="1">
        <v>11</v>
      </c>
      <c r="B73" s="1" t="s">
        <v>35</v>
      </c>
      <c r="C73" s="1" t="s">
        <v>24</v>
      </c>
      <c r="D73" s="1" t="s">
        <v>22</v>
      </c>
      <c r="F73" s="1">
        <v>2</v>
      </c>
      <c r="G73" s="3">
        <v>0.18472222222222223</v>
      </c>
      <c r="H73" s="1">
        <v>266</v>
      </c>
      <c r="I73" s="1">
        <v>2</v>
      </c>
      <c r="J73" s="4">
        <v>0.18472222222222223</v>
      </c>
      <c r="K73" s="4">
        <v>0.18680555555555556</v>
      </c>
      <c r="L73" s="4">
        <f>K73-J73</f>
        <v>2.0833333333333259E-3</v>
      </c>
      <c r="M73" s="2">
        <v>3</v>
      </c>
      <c r="N73" s="1">
        <v>2</v>
      </c>
      <c r="O73" s="4">
        <v>0.18472222222222223</v>
      </c>
      <c r="P73" s="4">
        <v>0.18680555555555556</v>
      </c>
      <c r="Q73" s="4">
        <f>P73-O73</f>
        <v>2.0833333333333259E-3</v>
      </c>
      <c r="R73" s="2">
        <v>3</v>
      </c>
      <c r="S73" s="1">
        <v>1</v>
      </c>
      <c r="T73" s="1">
        <v>0</v>
      </c>
      <c r="U73" s="1">
        <v>0</v>
      </c>
    </row>
    <row r="74" spans="1:21" x14ac:dyDescent="0.3">
      <c r="A74" s="1">
        <v>11</v>
      </c>
      <c r="B74" s="1" t="s">
        <v>35</v>
      </c>
      <c r="C74" s="1" t="s">
        <v>24</v>
      </c>
      <c r="D74" s="1" t="s">
        <v>22</v>
      </c>
      <c r="F74" s="1">
        <v>3</v>
      </c>
      <c r="G74" s="3">
        <v>0.18888888888888888</v>
      </c>
      <c r="H74" s="1">
        <v>272</v>
      </c>
      <c r="I74" s="1">
        <v>3</v>
      </c>
      <c r="J74" s="4">
        <v>0.18888888888888888</v>
      </c>
      <c r="K74" s="4">
        <v>0.19027777777777777</v>
      </c>
      <c r="L74" s="4">
        <f>K74-J74</f>
        <v>1.388888888888884E-3</v>
      </c>
      <c r="M74" s="2">
        <v>2</v>
      </c>
      <c r="S74" s="1">
        <v>0</v>
      </c>
      <c r="T74" s="1">
        <v>0</v>
      </c>
      <c r="U74" s="1">
        <v>0</v>
      </c>
    </row>
    <row r="75" spans="1:21" x14ac:dyDescent="0.3">
      <c r="A75" s="1">
        <v>12</v>
      </c>
      <c r="B75" s="1" t="s">
        <v>36</v>
      </c>
      <c r="C75" s="1" t="s">
        <v>21</v>
      </c>
      <c r="D75" s="1" t="s">
        <v>25</v>
      </c>
      <c r="E75" s="1">
        <v>1</v>
      </c>
      <c r="F75" s="1">
        <v>1</v>
      </c>
      <c r="G75" s="3">
        <v>0.11180555555555556</v>
      </c>
      <c r="H75" s="1">
        <v>161</v>
      </c>
      <c r="S75" s="1">
        <v>0</v>
      </c>
      <c r="T75" s="1">
        <v>0</v>
      </c>
      <c r="U75" s="1">
        <v>0</v>
      </c>
    </row>
    <row r="76" spans="1:21" x14ac:dyDescent="0.3">
      <c r="A76" s="1">
        <v>12</v>
      </c>
      <c r="B76" s="1" t="s">
        <v>37</v>
      </c>
      <c r="C76" s="1" t="s">
        <v>24</v>
      </c>
      <c r="D76" s="1" t="s">
        <v>22</v>
      </c>
      <c r="E76" s="1">
        <v>0</v>
      </c>
      <c r="F76" s="1">
        <v>1</v>
      </c>
      <c r="G76" s="3">
        <v>0.12708333333333333</v>
      </c>
      <c r="H76" s="1">
        <v>183</v>
      </c>
      <c r="I76" s="1">
        <v>1</v>
      </c>
      <c r="J76" s="4">
        <v>0.12708333333333333</v>
      </c>
      <c r="K76" s="4">
        <v>0.14027777777777778</v>
      </c>
      <c r="L76" s="4">
        <f>K76-J76</f>
        <v>1.3194444444444453E-2</v>
      </c>
      <c r="M76" s="2">
        <v>19</v>
      </c>
      <c r="N76" s="1">
        <v>1</v>
      </c>
      <c r="O76" s="4">
        <v>0.12708333333333333</v>
      </c>
      <c r="P76" s="4">
        <v>0.14027777777777778</v>
      </c>
      <c r="Q76" s="4">
        <f>P76-O76</f>
        <v>1.3194444444444453E-2</v>
      </c>
      <c r="R76" s="2">
        <v>19</v>
      </c>
      <c r="S76" s="1">
        <v>1</v>
      </c>
      <c r="T76" s="1">
        <v>1</v>
      </c>
      <c r="U76" s="1">
        <v>0</v>
      </c>
    </row>
    <row r="77" spans="1:21" x14ac:dyDescent="0.3">
      <c r="A77" s="1">
        <v>12</v>
      </c>
      <c r="B77" s="1" t="s">
        <v>36</v>
      </c>
      <c r="C77" s="1" t="s">
        <v>21</v>
      </c>
      <c r="D77" s="1" t="s">
        <v>25</v>
      </c>
      <c r="F77" s="1">
        <v>2</v>
      </c>
      <c r="G77" s="3">
        <v>0.20416666666666669</v>
      </c>
      <c r="H77" s="1">
        <v>294</v>
      </c>
      <c r="S77" s="1">
        <v>0</v>
      </c>
      <c r="T77" s="1">
        <v>0</v>
      </c>
      <c r="U77" s="1">
        <v>0</v>
      </c>
    </row>
    <row r="78" spans="1:21" x14ac:dyDescent="0.3">
      <c r="A78" s="1">
        <v>12</v>
      </c>
      <c r="B78" s="1" t="s">
        <v>37</v>
      </c>
      <c r="C78" s="1" t="s">
        <v>24</v>
      </c>
      <c r="D78" s="1" t="s">
        <v>22</v>
      </c>
      <c r="F78" s="1">
        <v>2</v>
      </c>
      <c r="G78" s="3">
        <v>0.14375000000000002</v>
      </c>
      <c r="H78" s="1">
        <v>207</v>
      </c>
      <c r="I78" s="1">
        <v>2</v>
      </c>
      <c r="J78" s="4">
        <v>0.14375000000000002</v>
      </c>
      <c r="K78" s="4">
        <v>0.15486111111111112</v>
      </c>
      <c r="L78" s="4">
        <f>K78-J78</f>
        <v>1.1111111111111099E-2</v>
      </c>
      <c r="M78" s="2">
        <v>16</v>
      </c>
      <c r="N78" s="1">
        <v>2</v>
      </c>
      <c r="O78" s="4">
        <v>0.14375000000000002</v>
      </c>
      <c r="P78" s="4">
        <v>0.15625</v>
      </c>
      <c r="Q78" s="4">
        <f>P78-O78</f>
        <v>1.2499999999999983E-2</v>
      </c>
      <c r="R78" s="2">
        <v>18</v>
      </c>
      <c r="S78" s="1">
        <v>1</v>
      </c>
      <c r="T78" s="1">
        <v>1</v>
      </c>
      <c r="U78" s="1">
        <v>0</v>
      </c>
    </row>
    <row r="79" spans="1:21" x14ac:dyDescent="0.3">
      <c r="A79" s="1">
        <v>12</v>
      </c>
      <c r="B79" s="1" t="s">
        <v>36</v>
      </c>
      <c r="C79" s="1" t="s">
        <v>21</v>
      </c>
      <c r="D79" s="1" t="s">
        <v>25</v>
      </c>
      <c r="F79" s="1">
        <v>3</v>
      </c>
      <c r="G79" s="3">
        <v>0.27013888888888887</v>
      </c>
      <c r="H79" s="1">
        <v>389</v>
      </c>
      <c r="S79" s="1">
        <v>0</v>
      </c>
      <c r="T79" s="1">
        <v>0</v>
      </c>
      <c r="U79" s="1">
        <v>0</v>
      </c>
    </row>
    <row r="80" spans="1:21" x14ac:dyDescent="0.3">
      <c r="A80" s="1">
        <v>12</v>
      </c>
      <c r="B80" s="1" t="s">
        <v>37</v>
      </c>
      <c r="C80" s="1" t="s">
        <v>24</v>
      </c>
      <c r="D80" s="1" t="s">
        <v>22</v>
      </c>
      <c r="F80" s="1">
        <v>3</v>
      </c>
      <c r="G80" s="3">
        <v>0.29166666666666669</v>
      </c>
      <c r="H80" s="1">
        <v>420</v>
      </c>
      <c r="S80" s="1">
        <v>0</v>
      </c>
      <c r="T80" s="1">
        <v>0</v>
      </c>
      <c r="U80" s="1">
        <v>0</v>
      </c>
    </row>
    <row r="81" spans="1:21" x14ac:dyDescent="0.3">
      <c r="A81" s="1">
        <v>12</v>
      </c>
      <c r="B81" s="1" t="s">
        <v>36</v>
      </c>
      <c r="C81" s="1" t="s">
        <v>21</v>
      </c>
      <c r="D81" s="1" t="s">
        <v>25</v>
      </c>
      <c r="F81" s="1">
        <v>4</v>
      </c>
      <c r="G81" s="3">
        <v>0.27777777777777779</v>
      </c>
      <c r="H81" s="1">
        <v>400</v>
      </c>
      <c r="S81" s="1">
        <v>0</v>
      </c>
      <c r="T81" s="1">
        <v>0</v>
      </c>
      <c r="U81" s="1">
        <v>0</v>
      </c>
    </row>
    <row r="82" spans="1:21" x14ac:dyDescent="0.3">
      <c r="A82" s="1">
        <v>12</v>
      </c>
      <c r="B82" s="1" t="s">
        <v>37</v>
      </c>
      <c r="C82" s="1" t="s">
        <v>24</v>
      </c>
      <c r="D82" s="1" t="s">
        <v>22</v>
      </c>
      <c r="F82" s="1">
        <v>4</v>
      </c>
      <c r="G82" s="3">
        <v>0.32500000000000001</v>
      </c>
      <c r="H82" s="1">
        <v>468</v>
      </c>
      <c r="S82" s="1">
        <v>0</v>
      </c>
      <c r="T82" s="1">
        <v>0</v>
      </c>
      <c r="U82" s="1">
        <v>0</v>
      </c>
    </row>
    <row r="83" spans="1:21" x14ac:dyDescent="0.3">
      <c r="A83" s="1">
        <v>12</v>
      </c>
      <c r="B83" s="1" t="s">
        <v>36</v>
      </c>
      <c r="C83" s="1" t="s">
        <v>21</v>
      </c>
      <c r="D83" s="1" t="s">
        <v>25</v>
      </c>
      <c r="F83" s="1">
        <v>5</v>
      </c>
      <c r="G83" s="3">
        <v>0.39166666666666666</v>
      </c>
      <c r="H83" s="1">
        <v>564</v>
      </c>
      <c r="S83" s="1">
        <v>0</v>
      </c>
      <c r="T83" s="1">
        <v>0</v>
      </c>
      <c r="U83" s="1">
        <v>0</v>
      </c>
    </row>
    <row r="84" spans="1:21" x14ac:dyDescent="0.3">
      <c r="A84" s="1">
        <v>13</v>
      </c>
      <c r="B84" s="1" t="s">
        <v>34</v>
      </c>
      <c r="C84" s="1" t="s">
        <v>21</v>
      </c>
      <c r="D84" s="1" t="s">
        <v>22</v>
      </c>
      <c r="E84" s="1">
        <v>0</v>
      </c>
      <c r="G84" s="3"/>
      <c r="H84" s="1">
        <v>0</v>
      </c>
      <c r="M84" s="1"/>
      <c r="S84" s="1">
        <v>0</v>
      </c>
      <c r="T84" s="1">
        <v>0</v>
      </c>
      <c r="U84" s="1">
        <v>0</v>
      </c>
    </row>
    <row r="85" spans="1:21" x14ac:dyDescent="0.3">
      <c r="A85" s="1">
        <v>13</v>
      </c>
      <c r="B85" s="1" t="s">
        <v>27</v>
      </c>
      <c r="C85" s="1" t="s">
        <v>24</v>
      </c>
      <c r="D85" s="1" t="s">
        <v>25</v>
      </c>
      <c r="E85" s="1">
        <v>1</v>
      </c>
      <c r="F85" s="1">
        <v>1</v>
      </c>
      <c r="G85" s="3">
        <v>9.375E-2</v>
      </c>
      <c r="H85" s="1">
        <v>135</v>
      </c>
      <c r="M85" s="1"/>
      <c r="S85" s="1">
        <v>0</v>
      </c>
      <c r="T85" s="1">
        <v>0</v>
      </c>
      <c r="U85" s="1">
        <v>0</v>
      </c>
    </row>
    <row r="86" spans="1:21" x14ac:dyDescent="0.3">
      <c r="A86" s="1">
        <v>14</v>
      </c>
      <c r="B86" s="1" t="s">
        <v>38</v>
      </c>
      <c r="C86" s="1" t="s">
        <v>21</v>
      </c>
      <c r="D86" s="1" t="s">
        <v>22</v>
      </c>
      <c r="E86" s="1">
        <v>0</v>
      </c>
      <c r="F86" s="1">
        <v>1</v>
      </c>
      <c r="G86" s="3">
        <v>0.3743055555555555</v>
      </c>
      <c r="H86" s="1">
        <v>539</v>
      </c>
      <c r="M86" s="1"/>
      <c r="S86" s="1">
        <v>0</v>
      </c>
      <c r="T86" s="1">
        <v>0</v>
      </c>
      <c r="U86" s="1">
        <v>0</v>
      </c>
    </row>
    <row r="87" spans="1:21" x14ac:dyDescent="0.3">
      <c r="A87" s="1">
        <v>14</v>
      </c>
      <c r="B87" s="1" t="s">
        <v>23</v>
      </c>
      <c r="C87" s="1" t="s">
        <v>24</v>
      </c>
      <c r="D87" s="1" t="s">
        <v>25</v>
      </c>
      <c r="E87" s="1">
        <v>1</v>
      </c>
      <c r="F87" s="1">
        <v>1</v>
      </c>
      <c r="G87" s="3">
        <v>8.2638888888888887E-2</v>
      </c>
      <c r="H87" s="1">
        <v>119</v>
      </c>
      <c r="I87" s="1">
        <v>1</v>
      </c>
      <c r="J87" s="4">
        <v>8.2638888888888887E-2</v>
      </c>
      <c r="K87" s="4">
        <v>8.3333333333333329E-2</v>
      </c>
      <c r="L87" s="4">
        <f>K87-J87</f>
        <v>6.9444444444444198E-4</v>
      </c>
      <c r="M87" s="1">
        <v>1</v>
      </c>
      <c r="S87" s="1">
        <v>0</v>
      </c>
      <c r="T87" s="1">
        <v>0</v>
      </c>
      <c r="U87" s="1">
        <v>0</v>
      </c>
    </row>
    <row r="88" spans="1:21" x14ac:dyDescent="0.3">
      <c r="A88" s="1">
        <v>14</v>
      </c>
      <c r="B88" s="1" t="s">
        <v>23</v>
      </c>
      <c r="C88" s="1" t="s">
        <v>24</v>
      </c>
      <c r="D88" s="1" t="s">
        <v>25</v>
      </c>
      <c r="F88" s="1">
        <v>2</v>
      </c>
      <c r="G88" s="3">
        <v>0.12847222222222224</v>
      </c>
      <c r="H88" s="1">
        <v>185</v>
      </c>
      <c r="M88" s="1"/>
      <c r="S88" s="1">
        <v>0</v>
      </c>
      <c r="T88" s="1">
        <v>0</v>
      </c>
      <c r="U88" s="1">
        <v>0</v>
      </c>
    </row>
    <row r="89" spans="1:21" x14ac:dyDescent="0.3">
      <c r="A89" s="1">
        <v>14</v>
      </c>
      <c r="B89" s="1" t="s">
        <v>23</v>
      </c>
      <c r="C89" s="1" t="s">
        <v>24</v>
      </c>
      <c r="D89" s="1" t="s">
        <v>25</v>
      </c>
      <c r="F89" s="1">
        <v>3</v>
      </c>
      <c r="G89" s="3">
        <v>0.24722222222222223</v>
      </c>
      <c r="H89" s="1">
        <v>356</v>
      </c>
      <c r="M89" s="1"/>
      <c r="S89" s="1">
        <v>0</v>
      </c>
      <c r="T89" s="1">
        <v>0</v>
      </c>
      <c r="U89" s="1">
        <v>0</v>
      </c>
    </row>
    <row r="90" spans="1:21" x14ac:dyDescent="0.3">
      <c r="A90" s="1">
        <v>14</v>
      </c>
      <c r="B90" s="1" t="s">
        <v>23</v>
      </c>
      <c r="C90" s="1" t="s">
        <v>24</v>
      </c>
      <c r="D90" s="1" t="s">
        <v>25</v>
      </c>
      <c r="F90" s="1">
        <v>4</v>
      </c>
      <c r="G90" s="3">
        <v>0.24791666666666667</v>
      </c>
      <c r="H90" s="1">
        <v>357</v>
      </c>
      <c r="I90" s="1">
        <v>2</v>
      </c>
      <c r="J90" s="4">
        <v>0.24791666666666667</v>
      </c>
      <c r="K90" s="4">
        <v>0.24861111111111112</v>
      </c>
      <c r="L90" s="4">
        <f>K90-J90</f>
        <v>6.9444444444444198E-4</v>
      </c>
      <c r="M90" s="1">
        <v>1</v>
      </c>
      <c r="S90" s="1">
        <v>0</v>
      </c>
      <c r="T90" s="1">
        <v>1</v>
      </c>
      <c r="U90" s="1">
        <v>0</v>
      </c>
    </row>
    <row r="91" spans="1:21" x14ac:dyDescent="0.3">
      <c r="A91" s="1">
        <v>15</v>
      </c>
      <c r="B91" s="1" t="s">
        <v>39</v>
      </c>
      <c r="C91" s="1" t="s">
        <v>21</v>
      </c>
      <c r="D91" s="1" t="s">
        <v>25</v>
      </c>
      <c r="E91" s="1">
        <v>1</v>
      </c>
      <c r="F91" s="1">
        <v>1</v>
      </c>
      <c r="G91" s="3">
        <v>0.10694444444444444</v>
      </c>
      <c r="H91" s="1">
        <v>154</v>
      </c>
      <c r="I91" s="1">
        <v>1</v>
      </c>
      <c r="J91" s="4">
        <v>0.1076388888888889</v>
      </c>
      <c r="K91" s="4">
        <v>0.10972222222222222</v>
      </c>
      <c r="L91" s="4">
        <f>K91-J91</f>
        <v>2.0833333333333259E-3</v>
      </c>
      <c r="M91" s="1">
        <v>3</v>
      </c>
      <c r="N91" s="1">
        <v>1</v>
      </c>
      <c r="O91" s="4">
        <v>0.1076388888888889</v>
      </c>
      <c r="P91" s="4">
        <v>0.10972222222222222</v>
      </c>
      <c r="Q91" s="4">
        <f>P91-O91</f>
        <v>2.0833333333333259E-3</v>
      </c>
      <c r="R91" s="2">
        <v>3</v>
      </c>
      <c r="S91" s="1">
        <v>0</v>
      </c>
      <c r="T91" s="1">
        <v>1</v>
      </c>
      <c r="U91" s="1">
        <v>0</v>
      </c>
    </row>
    <row r="92" spans="1:21" x14ac:dyDescent="0.3">
      <c r="A92" s="1">
        <v>15</v>
      </c>
      <c r="B92" s="1" t="s">
        <v>40</v>
      </c>
      <c r="C92" s="1" t="s">
        <v>24</v>
      </c>
      <c r="D92" s="1" t="s">
        <v>22</v>
      </c>
      <c r="E92" s="1">
        <v>0</v>
      </c>
      <c r="F92" s="1">
        <v>1</v>
      </c>
      <c r="G92" s="3">
        <v>0.23958333333333334</v>
      </c>
      <c r="H92" s="1">
        <v>345</v>
      </c>
      <c r="M92" s="1"/>
      <c r="S92" s="1">
        <v>0</v>
      </c>
      <c r="T92" s="1">
        <v>0</v>
      </c>
      <c r="U92" s="1">
        <v>0</v>
      </c>
    </row>
    <row r="93" spans="1:21" x14ac:dyDescent="0.3">
      <c r="A93" s="1">
        <v>15</v>
      </c>
      <c r="B93" s="1" t="s">
        <v>39</v>
      </c>
      <c r="C93" s="1" t="s">
        <v>21</v>
      </c>
      <c r="D93" s="1" t="s">
        <v>25</v>
      </c>
      <c r="F93" s="1">
        <v>2</v>
      </c>
      <c r="G93" s="3">
        <v>0.22152777777777777</v>
      </c>
      <c r="H93" s="1">
        <v>319</v>
      </c>
      <c r="I93" s="1">
        <v>2</v>
      </c>
      <c r="J93" s="4">
        <v>0.22152777777777777</v>
      </c>
      <c r="K93" s="4">
        <v>0.22222222222222221</v>
      </c>
      <c r="L93" s="4">
        <f>K93-J93</f>
        <v>6.9444444444444198E-4</v>
      </c>
      <c r="M93" s="1">
        <v>1</v>
      </c>
      <c r="S93" s="1">
        <v>0</v>
      </c>
      <c r="T93" s="1">
        <v>0</v>
      </c>
      <c r="U93" s="1">
        <v>0</v>
      </c>
    </row>
    <row r="94" spans="1:21" x14ac:dyDescent="0.3">
      <c r="A94" s="1">
        <v>15</v>
      </c>
      <c r="B94" s="1" t="s">
        <v>40</v>
      </c>
      <c r="C94" s="1" t="s">
        <v>24</v>
      </c>
      <c r="D94" s="1" t="s">
        <v>22</v>
      </c>
      <c r="F94" s="1">
        <v>2</v>
      </c>
      <c r="G94" s="3">
        <v>0.2951388888888889</v>
      </c>
      <c r="H94" s="1">
        <v>425</v>
      </c>
      <c r="M94" s="1"/>
      <c r="S94" s="1">
        <v>0</v>
      </c>
      <c r="T94" s="1">
        <v>0</v>
      </c>
      <c r="U94" s="1">
        <v>0</v>
      </c>
    </row>
    <row r="95" spans="1:21" x14ac:dyDescent="0.3">
      <c r="A95" s="1">
        <v>15</v>
      </c>
      <c r="B95" s="1" t="s">
        <v>39</v>
      </c>
      <c r="C95" s="1" t="s">
        <v>21</v>
      </c>
      <c r="D95" s="1" t="s">
        <v>25</v>
      </c>
      <c r="F95" s="1">
        <v>3</v>
      </c>
      <c r="G95" s="3">
        <v>0.23402777777777781</v>
      </c>
      <c r="H95" s="1">
        <v>337</v>
      </c>
      <c r="M95" s="1"/>
      <c r="S95" s="1">
        <v>0</v>
      </c>
      <c r="T95" s="1">
        <v>0</v>
      </c>
      <c r="U95" s="1">
        <v>0</v>
      </c>
    </row>
    <row r="96" spans="1:21" x14ac:dyDescent="0.3">
      <c r="A96" s="1">
        <v>15</v>
      </c>
      <c r="B96" s="1" t="s">
        <v>40</v>
      </c>
      <c r="C96" s="1" t="s">
        <v>24</v>
      </c>
      <c r="D96" s="1" t="s">
        <v>22</v>
      </c>
      <c r="F96" s="1">
        <v>3</v>
      </c>
      <c r="G96" s="3">
        <v>0.31944444444444448</v>
      </c>
      <c r="H96" s="1">
        <v>460</v>
      </c>
      <c r="I96" s="1">
        <v>1</v>
      </c>
      <c r="J96" s="4">
        <v>0.31944444444444448</v>
      </c>
      <c r="K96" s="4">
        <v>0.32013888888888892</v>
      </c>
      <c r="L96" s="4">
        <f>K96-J96</f>
        <v>6.9444444444444198E-4</v>
      </c>
      <c r="M96" s="1">
        <v>1</v>
      </c>
      <c r="N96" s="1">
        <v>1</v>
      </c>
      <c r="O96" s="4">
        <v>0.31944444444444448</v>
      </c>
      <c r="P96" s="4">
        <v>0.32013888888888892</v>
      </c>
      <c r="Q96" s="4">
        <f>P96-O96</f>
        <v>6.9444444444444198E-4</v>
      </c>
      <c r="R96" s="2">
        <v>1</v>
      </c>
      <c r="S96" s="1">
        <v>0</v>
      </c>
      <c r="T96" s="1">
        <v>0</v>
      </c>
      <c r="U96" s="1">
        <v>0</v>
      </c>
    </row>
    <row r="97" spans="1:21" x14ac:dyDescent="0.3">
      <c r="A97" s="1">
        <v>15</v>
      </c>
      <c r="B97" s="1" t="s">
        <v>39</v>
      </c>
      <c r="C97" s="1" t="s">
        <v>21</v>
      </c>
      <c r="D97" s="1" t="s">
        <v>25</v>
      </c>
      <c r="F97" s="1">
        <v>4</v>
      </c>
      <c r="G97" s="3">
        <v>0.2951388888888889</v>
      </c>
      <c r="H97" s="1">
        <v>425</v>
      </c>
      <c r="I97" s="1">
        <v>3</v>
      </c>
      <c r="J97" s="4">
        <v>0.2951388888888889</v>
      </c>
      <c r="K97" s="4">
        <v>0.3430555555555555</v>
      </c>
      <c r="L97" s="4">
        <f>K97-J97</f>
        <v>4.7916666666666607E-2</v>
      </c>
      <c r="M97" s="1">
        <v>69</v>
      </c>
      <c r="N97" s="1">
        <v>2</v>
      </c>
      <c r="O97" s="4">
        <v>0.29583333333333334</v>
      </c>
      <c r="P97" s="4">
        <v>0.45555555555555555</v>
      </c>
      <c r="Q97" s="4">
        <f>P97-O97</f>
        <v>0.15972222222222221</v>
      </c>
      <c r="R97" s="2">
        <v>230</v>
      </c>
      <c r="S97" s="1">
        <v>1</v>
      </c>
      <c r="T97" s="1">
        <v>1</v>
      </c>
      <c r="U97" s="1">
        <v>0</v>
      </c>
    </row>
    <row r="98" spans="1:21" x14ac:dyDescent="0.3">
      <c r="A98" s="1">
        <v>15</v>
      </c>
      <c r="B98" s="1" t="s">
        <v>40</v>
      </c>
      <c r="C98" s="1" t="s">
        <v>24</v>
      </c>
      <c r="D98" s="1" t="s">
        <v>22</v>
      </c>
      <c r="F98" s="1">
        <v>4</v>
      </c>
      <c r="G98" s="3">
        <v>0.42777777777777781</v>
      </c>
      <c r="H98" s="1">
        <v>616</v>
      </c>
      <c r="M98" s="1"/>
      <c r="S98" s="1">
        <v>0</v>
      </c>
      <c r="T98" s="1">
        <v>0</v>
      </c>
      <c r="U98" s="1">
        <v>0</v>
      </c>
    </row>
    <row r="99" spans="1:21" x14ac:dyDescent="0.3">
      <c r="A99" s="1">
        <v>15</v>
      </c>
      <c r="B99" s="1" t="s">
        <v>39</v>
      </c>
      <c r="C99" s="1" t="s">
        <v>21</v>
      </c>
      <c r="D99" s="1" t="s">
        <v>25</v>
      </c>
      <c r="G99" s="3"/>
      <c r="H99" s="1">
        <v>0</v>
      </c>
      <c r="I99" s="1">
        <v>4</v>
      </c>
      <c r="J99" s="4">
        <v>0.35972222222222222</v>
      </c>
      <c r="K99" s="4">
        <v>0.45555555555555555</v>
      </c>
      <c r="L99" s="4">
        <f>K99-J99</f>
        <v>9.5833333333333326E-2</v>
      </c>
      <c r="M99" s="1">
        <v>138</v>
      </c>
      <c r="S99" s="1">
        <v>1</v>
      </c>
      <c r="T99" s="1">
        <v>0</v>
      </c>
      <c r="U99" s="1">
        <v>0</v>
      </c>
    </row>
    <row r="100" spans="1:21" x14ac:dyDescent="0.3">
      <c r="A100" s="1">
        <v>15</v>
      </c>
      <c r="B100" s="1" t="s">
        <v>39</v>
      </c>
      <c r="C100" s="1" t="s">
        <v>21</v>
      </c>
      <c r="D100" s="1" t="s">
        <v>25</v>
      </c>
      <c r="F100" s="1">
        <v>5</v>
      </c>
      <c r="G100" s="3">
        <v>0.39861111111111108</v>
      </c>
      <c r="H100" s="1">
        <v>574</v>
      </c>
      <c r="I100" s="1">
        <v>5</v>
      </c>
      <c r="J100" s="4">
        <v>0.39861111111111108</v>
      </c>
      <c r="K100" s="4">
        <v>0.39930555555555558</v>
      </c>
      <c r="L100" s="4">
        <f>K100-J100</f>
        <v>6.9444444444449749E-4</v>
      </c>
      <c r="M100" s="1">
        <v>1</v>
      </c>
      <c r="S100" s="1">
        <v>0</v>
      </c>
      <c r="T100" s="1">
        <v>0</v>
      </c>
      <c r="U100" s="1">
        <v>1</v>
      </c>
    </row>
    <row r="101" spans="1:21" x14ac:dyDescent="0.3">
      <c r="A101" s="1">
        <v>16</v>
      </c>
      <c r="B101" s="1" t="s">
        <v>41</v>
      </c>
      <c r="C101" s="1" t="s">
        <v>21</v>
      </c>
      <c r="D101" s="1" t="s">
        <v>22</v>
      </c>
      <c r="E101" s="1">
        <v>0</v>
      </c>
      <c r="F101" s="1">
        <v>1</v>
      </c>
      <c r="G101" s="3">
        <v>7.9166666666666663E-2</v>
      </c>
      <c r="H101" s="1">
        <v>114</v>
      </c>
      <c r="I101" s="1">
        <v>1</v>
      </c>
      <c r="J101" s="4">
        <v>7.9166666666666663E-2</v>
      </c>
      <c r="K101" s="4">
        <v>8.6111111111111124E-2</v>
      </c>
      <c r="L101" s="4">
        <f>K101-J101</f>
        <v>6.9444444444444614E-3</v>
      </c>
      <c r="M101" s="1">
        <v>10</v>
      </c>
      <c r="O101" s="6"/>
      <c r="P101" s="6"/>
      <c r="Q101" s="4"/>
      <c r="S101" s="1">
        <v>1</v>
      </c>
      <c r="T101" s="1">
        <v>0</v>
      </c>
      <c r="U101" s="1">
        <v>0</v>
      </c>
    </row>
    <row r="102" spans="1:21" x14ac:dyDescent="0.3">
      <c r="A102" s="1">
        <v>16</v>
      </c>
      <c r="B102" s="1" t="s">
        <v>35</v>
      </c>
      <c r="C102" s="1" t="s">
        <v>24</v>
      </c>
      <c r="D102" s="1" t="s">
        <v>25</v>
      </c>
      <c r="E102" s="1">
        <v>1</v>
      </c>
      <c r="F102" s="1">
        <v>1</v>
      </c>
      <c r="G102" s="3">
        <v>2.9861111111111113E-2</v>
      </c>
      <c r="H102" s="1">
        <v>43</v>
      </c>
      <c r="I102" s="1">
        <v>1</v>
      </c>
      <c r="J102" s="4">
        <v>2.9861111111111113E-2</v>
      </c>
      <c r="K102" s="4">
        <v>3.125E-2</v>
      </c>
      <c r="L102" s="4">
        <f>K102-J102</f>
        <v>1.3888888888888874E-3</v>
      </c>
      <c r="M102" s="1">
        <v>2</v>
      </c>
      <c r="S102" s="1">
        <v>0</v>
      </c>
      <c r="T102" s="1">
        <v>0</v>
      </c>
      <c r="U102" s="1">
        <v>0</v>
      </c>
    </row>
    <row r="103" spans="1:21" x14ac:dyDescent="0.3">
      <c r="A103" s="1">
        <v>16</v>
      </c>
      <c r="B103" s="1" t="s">
        <v>35</v>
      </c>
      <c r="C103" s="1" t="s">
        <v>24</v>
      </c>
      <c r="D103" s="1" t="s">
        <v>25</v>
      </c>
      <c r="F103" s="1">
        <v>2</v>
      </c>
      <c r="G103" s="3">
        <v>0.14305555555555557</v>
      </c>
      <c r="H103" s="1">
        <v>206</v>
      </c>
      <c r="I103" s="1">
        <v>2</v>
      </c>
      <c r="J103" s="4">
        <v>0.14305555555555557</v>
      </c>
      <c r="K103" s="4">
        <v>0.14375000000000002</v>
      </c>
      <c r="L103" s="4">
        <f>K103-J103</f>
        <v>6.9444444444444198E-4</v>
      </c>
      <c r="M103" s="1">
        <v>1</v>
      </c>
      <c r="S103" s="1">
        <v>0</v>
      </c>
      <c r="T103" s="1">
        <v>0</v>
      </c>
      <c r="U103" s="1">
        <v>0</v>
      </c>
    </row>
    <row r="104" spans="1:21" x14ac:dyDescent="0.3">
      <c r="A104" s="1">
        <v>16</v>
      </c>
      <c r="B104" s="1" t="s">
        <v>41</v>
      </c>
      <c r="C104" s="1" t="s">
        <v>21</v>
      </c>
      <c r="D104" s="1" t="s">
        <v>22</v>
      </c>
      <c r="G104" s="3"/>
      <c r="H104" s="1">
        <v>0</v>
      </c>
      <c r="I104" s="1">
        <v>2</v>
      </c>
      <c r="J104" s="4">
        <v>0.13819444444444443</v>
      </c>
      <c r="M104" s="1"/>
      <c r="S104" s="1">
        <v>0</v>
      </c>
      <c r="T104" s="1">
        <v>0</v>
      </c>
      <c r="U104" s="1">
        <v>0</v>
      </c>
    </row>
    <row r="105" spans="1:21" x14ac:dyDescent="0.3">
      <c r="A105" s="1">
        <v>16</v>
      </c>
      <c r="B105" s="1" t="s">
        <v>41</v>
      </c>
      <c r="C105" s="1" t="s">
        <v>21</v>
      </c>
      <c r="D105" s="1" t="s">
        <v>22</v>
      </c>
      <c r="G105" s="3"/>
      <c r="H105" s="1">
        <v>0</v>
      </c>
      <c r="I105" s="1">
        <v>3</v>
      </c>
      <c r="J105" s="4">
        <v>0.15763888888888888</v>
      </c>
      <c r="K105" s="4">
        <v>0.15972222222222224</v>
      </c>
      <c r="L105" s="4">
        <f>K105-J105</f>
        <v>2.0833333333333537E-3</v>
      </c>
      <c r="M105" s="1">
        <v>3</v>
      </c>
      <c r="S105" s="1">
        <v>0</v>
      </c>
      <c r="T105" s="1">
        <v>0</v>
      </c>
      <c r="U105" s="1">
        <v>0</v>
      </c>
    </row>
    <row r="106" spans="1:21" x14ac:dyDescent="0.3">
      <c r="A106" s="1">
        <v>16</v>
      </c>
      <c r="B106" s="1" t="s">
        <v>41</v>
      </c>
      <c r="C106" s="1" t="s">
        <v>21</v>
      </c>
      <c r="D106" s="1" t="s">
        <v>22</v>
      </c>
      <c r="F106" s="1">
        <v>3</v>
      </c>
      <c r="G106" s="3">
        <v>0.16319444444444445</v>
      </c>
      <c r="H106" s="1">
        <v>235</v>
      </c>
      <c r="I106" s="1">
        <v>4</v>
      </c>
      <c r="J106" s="4">
        <v>0.3298611111111111</v>
      </c>
      <c r="K106" s="4">
        <v>0.3347222222222222</v>
      </c>
      <c r="L106" s="4">
        <f>K106-J106</f>
        <v>4.8611111111110938E-3</v>
      </c>
      <c r="M106" s="1">
        <v>7</v>
      </c>
      <c r="N106" s="1">
        <v>1</v>
      </c>
      <c r="O106" s="4">
        <v>0.3298611111111111</v>
      </c>
      <c r="P106" s="4">
        <v>0.3347222222222222</v>
      </c>
      <c r="Q106" s="4">
        <f>P106-O106</f>
        <v>4.8611111111110938E-3</v>
      </c>
      <c r="R106" s="2">
        <v>7</v>
      </c>
      <c r="S106" s="1">
        <v>1</v>
      </c>
      <c r="T106" s="1">
        <v>1</v>
      </c>
      <c r="U106" s="1">
        <v>0</v>
      </c>
    </row>
    <row r="107" spans="1:21" x14ac:dyDescent="0.3">
      <c r="A107" s="1">
        <v>16</v>
      </c>
      <c r="B107" s="1" t="s">
        <v>35</v>
      </c>
      <c r="C107" s="1" t="s">
        <v>24</v>
      </c>
      <c r="D107" s="1" t="s">
        <v>25</v>
      </c>
      <c r="F107" s="1">
        <v>3</v>
      </c>
      <c r="G107" s="3">
        <v>0.26874999999999999</v>
      </c>
      <c r="H107" s="1">
        <v>387</v>
      </c>
      <c r="M107" s="1"/>
      <c r="S107" s="1">
        <v>0</v>
      </c>
      <c r="T107" s="1">
        <v>0</v>
      </c>
      <c r="U107" s="1">
        <v>0</v>
      </c>
    </row>
    <row r="108" spans="1:21" x14ac:dyDescent="0.3">
      <c r="A108" s="1">
        <v>16</v>
      </c>
      <c r="B108" s="1" t="s">
        <v>41</v>
      </c>
      <c r="C108" s="1" t="s">
        <v>21</v>
      </c>
      <c r="D108" s="1" t="s">
        <v>22</v>
      </c>
      <c r="F108" s="1">
        <v>4</v>
      </c>
      <c r="G108" s="3">
        <v>0.26805555555555555</v>
      </c>
      <c r="H108" s="1">
        <v>386</v>
      </c>
      <c r="M108" s="1"/>
      <c r="S108" s="1">
        <v>0</v>
      </c>
      <c r="T108" s="1">
        <v>0</v>
      </c>
      <c r="U108" s="1">
        <v>0</v>
      </c>
    </row>
    <row r="109" spans="1:21" x14ac:dyDescent="0.3">
      <c r="A109" s="1">
        <v>16</v>
      </c>
      <c r="B109" s="1" t="s">
        <v>35</v>
      </c>
      <c r="C109" s="1" t="s">
        <v>24</v>
      </c>
      <c r="D109" s="1" t="s">
        <v>25</v>
      </c>
      <c r="F109" s="1">
        <v>4</v>
      </c>
      <c r="G109" s="3">
        <v>0.35625000000000001</v>
      </c>
      <c r="H109" s="1">
        <v>513</v>
      </c>
      <c r="M109" s="1"/>
      <c r="S109" s="1">
        <v>0</v>
      </c>
      <c r="T109" s="1">
        <v>0</v>
      </c>
      <c r="U109" s="1">
        <v>0</v>
      </c>
    </row>
    <row r="110" spans="1:21" x14ac:dyDescent="0.3">
      <c r="A110" s="1">
        <v>16</v>
      </c>
      <c r="B110" s="1" t="s">
        <v>41</v>
      </c>
      <c r="C110" s="1" t="s">
        <v>21</v>
      </c>
      <c r="D110" s="1" t="s">
        <v>22</v>
      </c>
      <c r="F110" s="1">
        <v>5</v>
      </c>
      <c r="G110" s="3">
        <v>0.28472222222222221</v>
      </c>
      <c r="H110" s="1">
        <v>410</v>
      </c>
      <c r="M110" s="1"/>
      <c r="S110" s="1">
        <v>0</v>
      </c>
      <c r="T110" s="1">
        <v>0</v>
      </c>
      <c r="U110" s="1">
        <v>0</v>
      </c>
    </row>
    <row r="111" spans="1:21" x14ac:dyDescent="0.3">
      <c r="A111" s="1">
        <v>16</v>
      </c>
      <c r="B111" s="1" t="s">
        <v>41</v>
      </c>
      <c r="C111" s="1" t="s">
        <v>21</v>
      </c>
      <c r="D111" s="1" t="s">
        <v>22</v>
      </c>
      <c r="F111" s="1">
        <v>6</v>
      </c>
      <c r="G111" s="3">
        <v>0.3298611111111111</v>
      </c>
      <c r="H111" s="1">
        <v>475</v>
      </c>
      <c r="M111" s="1"/>
      <c r="S111" s="1">
        <v>0</v>
      </c>
      <c r="T111" s="1">
        <v>0</v>
      </c>
      <c r="U111" s="1">
        <v>0</v>
      </c>
    </row>
    <row r="112" spans="1:21" x14ac:dyDescent="0.3">
      <c r="A112" s="1">
        <v>17</v>
      </c>
      <c r="B112" s="1" t="s">
        <v>38</v>
      </c>
      <c r="C112" s="1" t="s">
        <v>21</v>
      </c>
      <c r="D112" s="1" t="s">
        <v>22</v>
      </c>
      <c r="E112" s="1">
        <v>0</v>
      </c>
      <c r="F112" s="1">
        <v>1</v>
      </c>
      <c r="G112" s="3">
        <v>0.27430555555555552</v>
      </c>
      <c r="H112" s="1">
        <v>395</v>
      </c>
      <c r="I112" s="1">
        <v>1</v>
      </c>
      <c r="J112" s="4">
        <v>0.27430555555555552</v>
      </c>
      <c r="K112" s="4">
        <v>0.27569444444444446</v>
      </c>
      <c r="L112" s="4">
        <f>K112-J112</f>
        <v>1.3888888888889395E-3</v>
      </c>
      <c r="M112" s="1">
        <v>2</v>
      </c>
      <c r="S112" s="1">
        <v>0</v>
      </c>
      <c r="T112" s="1">
        <v>1</v>
      </c>
      <c r="U112" s="1">
        <v>0</v>
      </c>
    </row>
    <row r="113" spans="1:21" x14ac:dyDescent="0.3">
      <c r="A113" s="1">
        <v>17</v>
      </c>
      <c r="B113" s="1" t="s">
        <v>27</v>
      </c>
      <c r="C113" s="1" t="s">
        <v>24</v>
      </c>
      <c r="D113" s="1" t="s">
        <v>25</v>
      </c>
      <c r="E113" s="1">
        <v>1</v>
      </c>
      <c r="F113" s="1">
        <v>1</v>
      </c>
      <c r="G113" s="3">
        <v>0.1451388888888889</v>
      </c>
      <c r="H113" s="1">
        <v>209</v>
      </c>
      <c r="I113" s="1">
        <v>1</v>
      </c>
      <c r="J113" s="4">
        <v>0.1451388888888889</v>
      </c>
      <c r="K113" s="4">
        <v>0.15763888888888888</v>
      </c>
      <c r="L113" s="4">
        <f>K113-J113</f>
        <v>1.2499999999999983E-2</v>
      </c>
      <c r="M113" s="1">
        <v>18</v>
      </c>
      <c r="N113" s="1">
        <v>1</v>
      </c>
      <c r="O113" s="4">
        <v>0.1451388888888889</v>
      </c>
      <c r="P113" s="4">
        <v>0.16388888888888889</v>
      </c>
      <c r="Q113" s="4">
        <f>P113-O113</f>
        <v>1.8749999999999989E-2</v>
      </c>
      <c r="R113" s="2">
        <v>27</v>
      </c>
      <c r="S113" s="1">
        <v>1</v>
      </c>
      <c r="T113" s="1">
        <v>1</v>
      </c>
      <c r="U113" s="1">
        <v>0</v>
      </c>
    </row>
    <row r="114" spans="1:21" x14ac:dyDescent="0.3">
      <c r="A114" s="1">
        <v>17</v>
      </c>
      <c r="B114" s="1" t="s">
        <v>38</v>
      </c>
      <c r="C114" s="1" t="s">
        <v>21</v>
      </c>
      <c r="D114" s="1" t="s">
        <v>22</v>
      </c>
      <c r="F114" s="1">
        <v>2</v>
      </c>
      <c r="G114" s="3">
        <v>0.29305555555555557</v>
      </c>
      <c r="H114" s="1">
        <v>422</v>
      </c>
      <c r="M114" s="1"/>
      <c r="S114" s="1">
        <v>0</v>
      </c>
      <c r="T114" s="1">
        <v>0</v>
      </c>
      <c r="U114" s="1">
        <v>0</v>
      </c>
    </row>
    <row r="115" spans="1:21" x14ac:dyDescent="0.3">
      <c r="A115" s="1">
        <v>17</v>
      </c>
      <c r="B115" s="1" t="s">
        <v>27</v>
      </c>
      <c r="C115" s="1" t="s">
        <v>24</v>
      </c>
      <c r="D115" s="1" t="s">
        <v>25</v>
      </c>
      <c r="F115" s="1">
        <v>2</v>
      </c>
      <c r="G115" s="3">
        <v>0.15972222222222224</v>
      </c>
      <c r="H115" s="1">
        <v>230</v>
      </c>
      <c r="M115" s="1"/>
      <c r="S115" s="1">
        <v>0</v>
      </c>
      <c r="T115" s="1">
        <v>0</v>
      </c>
      <c r="U115" s="1">
        <v>1</v>
      </c>
    </row>
    <row r="116" spans="1:21" x14ac:dyDescent="0.3">
      <c r="A116" s="1">
        <v>17</v>
      </c>
      <c r="B116" s="1" t="s">
        <v>38</v>
      </c>
      <c r="C116" s="1" t="s">
        <v>21</v>
      </c>
      <c r="D116" s="1" t="s">
        <v>22</v>
      </c>
      <c r="F116" s="1">
        <v>3</v>
      </c>
      <c r="G116" s="3">
        <v>0.2951388888888889</v>
      </c>
      <c r="H116" s="1">
        <v>425</v>
      </c>
      <c r="M116" s="1"/>
      <c r="S116" s="1">
        <v>0</v>
      </c>
      <c r="T116" s="1">
        <v>0</v>
      </c>
      <c r="U116" s="1">
        <v>0</v>
      </c>
    </row>
    <row r="117" spans="1:21" x14ac:dyDescent="0.3">
      <c r="A117" s="1">
        <v>17</v>
      </c>
      <c r="B117" s="1" t="s">
        <v>27</v>
      </c>
      <c r="C117" s="1" t="s">
        <v>24</v>
      </c>
      <c r="D117" s="1" t="s">
        <v>25</v>
      </c>
      <c r="F117" s="1">
        <v>3</v>
      </c>
      <c r="G117" s="3">
        <v>0.16597222222222222</v>
      </c>
      <c r="H117" s="1">
        <v>239</v>
      </c>
      <c r="I117" s="1">
        <v>2</v>
      </c>
      <c r="J117" s="4">
        <v>0.16597222222222222</v>
      </c>
      <c r="K117" s="4">
        <v>0.18888888888888888</v>
      </c>
      <c r="L117" s="4">
        <f>K117-J117</f>
        <v>2.2916666666666669E-2</v>
      </c>
      <c r="M117" s="1">
        <v>33</v>
      </c>
      <c r="N117" s="1">
        <v>2</v>
      </c>
      <c r="O117" s="4">
        <v>0.16597222222222222</v>
      </c>
      <c r="P117" s="4">
        <v>0.45347222222222222</v>
      </c>
      <c r="Q117" s="4">
        <f>P117-O117</f>
        <v>0.28749999999999998</v>
      </c>
      <c r="R117" s="2">
        <f>6*60+54</f>
        <v>414</v>
      </c>
      <c r="S117" s="1">
        <v>1</v>
      </c>
      <c r="T117" s="1">
        <v>1</v>
      </c>
      <c r="U117" s="1">
        <v>1</v>
      </c>
    </row>
    <row r="118" spans="1:21" x14ac:dyDescent="0.3">
      <c r="A118" s="1">
        <v>17</v>
      </c>
      <c r="B118" s="1" t="s">
        <v>38</v>
      </c>
      <c r="C118" s="1" t="s">
        <v>21</v>
      </c>
      <c r="D118" s="1" t="s">
        <v>22</v>
      </c>
      <c r="F118" s="1">
        <v>4</v>
      </c>
      <c r="G118" s="3">
        <v>0.32222222222222224</v>
      </c>
      <c r="H118" s="1">
        <v>464</v>
      </c>
      <c r="M118" s="1"/>
      <c r="S118" s="1">
        <v>0</v>
      </c>
      <c r="T118" s="1">
        <v>0</v>
      </c>
      <c r="U118" s="1">
        <v>0</v>
      </c>
    </row>
    <row r="119" spans="1:21" x14ac:dyDescent="0.3">
      <c r="A119" s="1">
        <v>17</v>
      </c>
      <c r="B119" s="1" t="s">
        <v>27</v>
      </c>
      <c r="C119" s="1" t="s">
        <v>24</v>
      </c>
      <c r="D119" s="1" t="s">
        <v>25</v>
      </c>
      <c r="F119" s="1">
        <v>4</v>
      </c>
      <c r="G119" s="3">
        <v>0.16597222222222222</v>
      </c>
      <c r="H119" s="1">
        <v>239</v>
      </c>
      <c r="I119" s="1">
        <v>3</v>
      </c>
      <c r="J119" s="4">
        <v>0.16597222222222222</v>
      </c>
      <c r="K119" s="4">
        <v>0.16805555555555554</v>
      </c>
      <c r="L119" s="4">
        <f>K119-J119</f>
        <v>2.0833333333333259E-3</v>
      </c>
      <c r="M119" s="1">
        <v>3</v>
      </c>
      <c r="S119" s="1">
        <v>0</v>
      </c>
      <c r="T119" s="1">
        <v>0</v>
      </c>
      <c r="U119" s="1">
        <v>1</v>
      </c>
    </row>
    <row r="120" spans="1:21" x14ac:dyDescent="0.3">
      <c r="A120" s="1">
        <v>17</v>
      </c>
      <c r="B120" s="1" t="s">
        <v>38</v>
      </c>
      <c r="C120" s="1" t="s">
        <v>21</v>
      </c>
      <c r="D120" s="1" t="s">
        <v>22</v>
      </c>
      <c r="F120" s="1">
        <v>5</v>
      </c>
      <c r="G120" s="3">
        <v>0.32361111111111113</v>
      </c>
      <c r="H120" s="1">
        <v>466</v>
      </c>
      <c r="M120" s="1"/>
      <c r="S120" s="1">
        <v>0</v>
      </c>
      <c r="T120" s="1">
        <v>0</v>
      </c>
      <c r="U120" s="1">
        <v>0</v>
      </c>
    </row>
    <row r="121" spans="1:21" x14ac:dyDescent="0.3">
      <c r="A121" s="1">
        <v>17</v>
      </c>
      <c r="B121" s="1" t="s">
        <v>27</v>
      </c>
      <c r="C121" s="1" t="s">
        <v>24</v>
      </c>
      <c r="D121" s="1" t="s">
        <v>25</v>
      </c>
      <c r="F121" s="1">
        <v>5</v>
      </c>
      <c r="G121" s="3">
        <v>0.17847222222222223</v>
      </c>
      <c r="H121" s="1">
        <v>257</v>
      </c>
      <c r="I121" s="1">
        <v>4</v>
      </c>
      <c r="J121" s="4">
        <v>0.19513888888888889</v>
      </c>
      <c r="K121" s="4">
        <v>0.21875</v>
      </c>
      <c r="L121" s="4">
        <f>K121-J121</f>
        <v>2.361111111111111E-2</v>
      </c>
      <c r="M121" s="1">
        <v>34</v>
      </c>
      <c r="S121" s="1">
        <v>0</v>
      </c>
      <c r="T121" s="1">
        <v>0</v>
      </c>
      <c r="U121" s="1">
        <v>1</v>
      </c>
    </row>
    <row r="122" spans="1:21" x14ac:dyDescent="0.3">
      <c r="A122" s="1">
        <v>17</v>
      </c>
      <c r="B122" s="1" t="s">
        <v>38</v>
      </c>
      <c r="C122" s="1" t="s">
        <v>21</v>
      </c>
      <c r="D122" s="1" t="s">
        <v>22</v>
      </c>
      <c r="F122" s="1">
        <v>6</v>
      </c>
      <c r="G122" s="3">
        <v>0.3354166666666667</v>
      </c>
      <c r="H122" s="1">
        <v>483</v>
      </c>
      <c r="M122" s="1"/>
      <c r="S122" s="1">
        <v>0</v>
      </c>
      <c r="T122" s="1">
        <v>0</v>
      </c>
      <c r="U122" s="1">
        <v>0</v>
      </c>
    </row>
    <row r="123" spans="1:21" x14ac:dyDescent="0.3">
      <c r="A123" s="1">
        <v>17</v>
      </c>
      <c r="B123" s="1" t="s">
        <v>27</v>
      </c>
      <c r="C123" s="1" t="s">
        <v>24</v>
      </c>
      <c r="D123" s="1" t="s">
        <v>25</v>
      </c>
      <c r="F123" s="1">
        <v>6</v>
      </c>
      <c r="G123" s="3">
        <v>0.19375000000000001</v>
      </c>
      <c r="H123" s="1">
        <v>279</v>
      </c>
      <c r="I123" s="1">
        <v>5</v>
      </c>
      <c r="J123" s="4">
        <v>0.2298611111111111</v>
      </c>
      <c r="K123" s="4">
        <v>0.23680555555555557</v>
      </c>
      <c r="L123" s="4">
        <f>K123-J123</f>
        <v>6.9444444444444753E-3</v>
      </c>
      <c r="M123" s="1">
        <v>10</v>
      </c>
      <c r="S123" s="1">
        <v>0</v>
      </c>
      <c r="T123" s="1">
        <v>0</v>
      </c>
      <c r="U123" s="1">
        <v>1</v>
      </c>
    </row>
    <row r="124" spans="1:21" x14ac:dyDescent="0.3">
      <c r="A124" s="1">
        <v>17</v>
      </c>
      <c r="B124" s="1" t="s">
        <v>38</v>
      </c>
      <c r="C124" s="1" t="s">
        <v>21</v>
      </c>
      <c r="D124" s="1" t="s">
        <v>22</v>
      </c>
      <c r="F124" s="1">
        <v>7</v>
      </c>
      <c r="G124" s="3">
        <v>0.3833333333333333</v>
      </c>
      <c r="H124" s="1">
        <v>552</v>
      </c>
      <c r="M124" s="1"/>
      <c r="S124" s="1">
        <v>0</v>
      </c>
      <c r="T124" s="1">
        <v>0</v>
      </c>
      <c r="U124" s="1">
        <v>0</v>
      </c>
    </row>
    <row r="125" spans="1:21" x14ac:dyDescent="0.3">
      <c r="A125" s="1">
        <v>17</v>
      </c>
      <c r="B125" s="1" t="s">
        <v>27</v>
      </c>
      <c r="C125" s="1" t="s">
        <v>24</v>
      </c>
      <c r="D125" s="1" t="s">
        <v>25</v>
      </c>
      <c r="F125" s="1">
        <v>7</v>
      </c>
      <c r="G125" s="3">
        <v>0.2298611111111111</v>
      </c>
      <c r="H125" s="1">
        <v>331</v>
      </c>
      <c r="I125" s="1">
        <v>6</v>
      </c>
      <c r="J125" s="4">
        <v>0.37638888888888888</v>
      </c>
      <c r="K125" s="4">
        <v>0.4201388888888889</v>
      </c>
      <c r="L125" s="4">
        <f>K125-J125</f>
        <v>4.3750000000000011E-2</v>
      </c>
      <c r="M125" s="1">
        <v>63</v>
      </c>
      <c r="S125" s="1">
        <v>1</v>
      </c>
      <c r="T125" s="1">
        <v>1</v>
      </c>
      <c r="U125" s="1">
        <v>0</v>
      </c>
    </row>
    <row r="126" spans="1:21" x14ac:dyDescent="0.3">
      <c r="A126" s="1">
        <v>17</v>
      </c>
      <c r="B126" s="1" t="s">
        <v>38</v>
      </c>
      <c r="C126" s="1" t="s">
        <v>21</v>
      </c>
      <c r="D126" s="1" t="s">
        <v>22</v>
      </c>
      <c r="F126" s="1">
        <v>8</v>
      </c>
      <c r="G126" s="3">
        <v>0.42291666666666666</v>
      </c>
      <c r="H126" s="1">
        <v>609</v>
      </c>
      <c r="M126" s="1"/>
      <c r="S126" s="1">
        <v>0</v>
      </c>
      <c r="T126" s="1">
        <v>0</v>
      </c>
      <c r="U126" s="1">
        <v>0</v>
      </c>
    </row>
    <row r="127" spans="1:21" x14ac:dyDescent="0.3">
      <c r="A127" s="1">
        <v>17</v>
      </c>
      <c r="B127" s="1" t="s">
        <v>27</v>
      </c>
      <c r="C127" s="1" t="s">
        <v>24</v>
      </c>
      <c r="D127" s="1" t="s">
        <v>25</v>
      </c>
      <c r="F127" s="1">
        <v>8</v>
      </c>
      <c r="G127" s="3">
        <v>0.25277777777777777</v>
      </c>
      <c r="H127" s="1">
        <v>364</v>
      </c>
      <c r="M127" s="1"/>
      <c r="S127" s="1">
        <v>0</v>
      </c>
      <c r="T127" s="1">
        <v>0</v>
      </c>
      <c r="U127" s="1">
        <v>1</v>
      </c>
    </row>
    <row r="128" spans="1:21" x14ac:dyDescent="0.3">
      <c r="A128" s="1">
        <v>17</v>
      </c>
      <c r="B128" s="1" t="s">
        <v>27</v>
      </c>
      <c r="C128" s="1" t="s">
        <v>24</v>
      </c>
      <c r="D128" s="1" t="s">
        <v>25</v>
      </c>
      <c r="F128" s="1">
        <v>9</v>
      </c>
      <c r="G128" s="3">
        <v>0.29444444444444445</v>
      </c>
      <c r="H128" s="1">
        <v>424</v>
      </c>
      <c r="M128" s="1"/>
      <c r="S128" s="1">
        <v>0</v>
      </c>
      <c r="T128" s="1">
        <v>0</v>
      </c>
      <c r="U128" s="1">
        <v>1</v>
      </c>
    </row>
    <row r="129" spans="1:21" x14ac:dyDescent="0.3">
      <c r="A129" s="1">
        <v>17</v>
      </c>
      <c r="B129" s="1" t="s">
        <v>27</v>
      </c>
      <c r="C129" s="1" t="s">
        <v>24</v>
      </c>
      <c r="D129" s="1" t="s">
        <v>25</v>
      </c>
      <c r="F129" s="1">
        <v>10</v>
      </c>
      <c r="G129" s="3">
        <v>0.32291666666666669</v>
      </c>
      <c r="H129" s="1">
        <v>465</v>
      </c>
      <c r="M129" s="1"/>
      <c r="S129" s="1">
        <v>0</v>
      </c>
      <c r="T129" s="1">
        <v>0</v>
      </c>
      <c r="U129" s="1">
        <v>1</v>
      </c>
    </row>
    <row r="130" spans="1:21" x14ac:dyDescent="0.3">
      <c r="A130" s="1">
        <v>17</v>
      </c>
      <c r="B130" s="1" t="s">
        <v>27</v>
      </c>
      <c r="C130" s="1" t="s">
        <v>24</v>
      </c>
      <c r="D130" s="1" t="s">
        <v>25</v>
      </c>
      <c r="F130" s="1">
        <v>11</v>
      </c>
      <c r="G130" s="3">
        <v>0.34722222222222227</v>
      </c>
      <c r="H130" s="1">
        <v>500</v>
      </c>
      <c r="M130" s="1"/>
      <c r="S130" s="1">
        <v>0</v>
      </c>
      <c r="T130" s="1">
        <v>0</v>
      </c>
      <c r="U130" s="1">
        <v>1</v>
      </c>
    </row>
    <row r="131" spans="1:21" x14ac:dyDescent="0.3">
      <c r="A131" s="1">
        <v>17</v>
      </c>
      <c r="B131" s="1" t="s">
        <v>27</v>
      </c>
      <c r="C131" s="1" t="s">
        <v>24</v>
      </c>
      <c r="D131" s="1" t="s">
        <v>25</v>
      </c>
      <c r="F131" s="1">
        <v>12</v>
      </c>
      <c r="G131" s="3">
        <v>0.36458333333333331</v>
      </c>
      <c r="H131" s="1">
        <v>525</v>
      </c>
      <c r="M131" s="1"/>
      <c r="S131" s="1">
        <v>0</v>
      </c>
      <c r="T131" s="1">
        <v>0</v>
      </c>
      <c r="U131" s="1">
        <v>1</v>
      </c>
    </row>
    <row r="132" spans="1:21" x14ac:dyDescent="0.3">
      <c r="A132" s="1">
        <v>17</v>
      </c>
      <c r="B132" s="1" t="s">
        <v>27</v>
      </c>
      <c r="C132" s="1" t="s">
        <v>24</v>
      </c>
      <c r="D132" s="1" t="s">
        <v>25</v>
      </c>
      <c r="F132" s="1">
        <v>13</v>
      </c>
      <c r="G132" s="3">
        <v>0.3833333333333333</v>
      </c>
      <c r="H132" s="1">
        <v>552</v>
      </c>
      <c r="M132" s="1"/>
      <c r="S132" s="1">
        <v>0</v>
      </c>
      <c r="T132" s="1">
        <v>0</v>
      </c>
      <c r="U132" s="1">
        <v>1</v>
      </c>
    </row>
    <row r="133" spans="1:21" x14ac:dyDescent="0.3">
      <c r="A133" s="1">
        <v>17</v>
      </c>
      <c r="B133" s="1" t="s">
        <v>27</v>
      </c>
      <c r="C133" s="1" t="s">
        <v>24</v>
      </c>
      <c r="D133" s="1" t="s">
        <v>25</v>
      </c>
      <c r="F133" s="1">
        <v>14</v>
      </c>
      <c r="G133" s="3">
        <v>0.38472222222222219</v>
      </c>
      <c r="H133" s="1">
        <v>554</v>
      </c>
      <c r="M133" s="1"/>
      <c r="S133" s="1">
        <v>0</v>
      </c>
      <c r="T133" s="1">
        <v>0</v>
      </c>
      <c r="U133" s="1">
        <v>1</v>
      </c>
    </row>
    <row r="134" spans="1:21" x14ac:dyDescent="0.3">
      <c r="A134" s="1">
        <v>17</v>
      </c>
      <c r="B134" s="1" t="s">
        <v>27</v>
      </c>
      <c r="C134" s="1" t="s">
        <v>24</v>
      </c>
      <c r="D134" s="1" t="s">
        <v>25</v>
      </c>
      <c r="F134" s="1">
        <v>15</v>
      </c>
      <c r="G134" s="3">
        <v>0.42777777777777781</v>
      </c>
      <c r="H134" s="1">
        <v>616</v>
      </c>
      <c r="M134" s="1"/>
      <c r="S134" s="1">
        <v>0</v>
      </c>
      <c r="T134" s="1">
        <v>0</v>
      </c>
      <c r="U134" s="1">
        <v>1</v>
      </c>
    </row>
    <row r="135" spans="1:21" x14ac:dyDescent="0.3">
      <c r="A135" s="1">
        <v>17</v>
      </c>
      <c r="B135" s="1" t="s">
        <v>27</v>
      </c>
      <c r="C135" s="1" t="s">
        <v>24</v>
      </c>
      <c r="D135" s="1" t="s">
        <v>25</v>
      </c>
      <c r="F135" s="1">
        <v>16</v>
      </c>
      <c r="G135" s="3">
        <v>0.45</v>
      </c>
      <c r="H135" s="1">
        <v>648</v>
      </c>
      <c r="M135" s="1"/>
      <c r="S135" s="1">
        <v>0</v>
      </c>
      <c r="T135" s="1">
        <v>0</v>
      </c>
      <c r="U135" s="1">
        <v>1</v>
      </c>
    </row>
    <row r="136" spans="1:21" x14ac:dyDescent="0.3">
      <c r="A136" s="1">
        <v>18</v>
      </c>
      <c r="B136" s="1" t="s">
        <v>26</v>
      </c>
      <c r="C136" s="1" t="s">
        <v>21</v>
      </c>
      <c r="D136" s="1" t="s">
        <v>22</v>
      </c>
      <c r="E136" s="1">
        <v>0</v>
      </c>
      <c r="F136" s="1">
        <v>1</v>
      </c>
      <c r="G136" s="3">
        <v>6.5972222222222224E-2</v>
      </c>
      <c r="H136" s="1">
        <v>95</v>
      </c>
      <c r="J136" s="4"/>
      <c r="M136" s="1"/>
      <c r="S136" s="1">
        <v>0</v>
      </c>
      <c r="T136" s="1">
        <v>0</v>
      </c>
      <c r="U136" s="1">
        <v>0</v>
      </c>
    </row>
    <row r="137" spans="1:21" x14ac:dyDescent="0.3">
      <c r="A137" s="1">
        <v>18</v>
      </c>
      <c r="B137" s="1" t="s">
        <v>23</v>
      </c>
      <c r="C137" s="1" t="s">
        <v>24</v>
      </c>
      <c r="D137" s="1" t="s">
        <v>25</v>
      </c>
      <c r="E137" s="1">
        <v>1</v>
      </c>
      <c r="F137" s="1">
        <v>1</v>
      </c>
      <c r="G137" s="3">
        <v>4.2361111111111106E-2</v>
      </c>
      <c r="H137" s="1">
        <v>61</v>
      </c>
      <c r="I137" s="1">
        <v>1</v>
      </c>
      <c r="J137" s="4">
        <v>4.2361111111111106E-2</v>
      </c>
      <c r="K137" s="4">
        <v>4.3750000000000004E-2</v>
      </c>
      <c r="L137" s="4">
        <f>K137-J137</f>
        <v>1.3888888888888978E-3</v>
      </c>
      <c r="M137" s="1">
        <v>2</v>
      </c>
      <c r="S137" s="1">
        <v>0</v>
      </c>
      <c r="T137" s="1">
        <v>0</v>
      </c>
      <c r="U137" s="1">
        <v>0</v>
      </c>
    </row>
    <row r="138" spans="1:21" x14ac:dyDescent="0.3">
      <c r="A138" s="1">
        <v>18</v>
      </c>
      <c r="B138" s="1" t="s">
        <v>26</v>
      </c>
      <c r="C138" s="1" t="s">
        <v>21</v>
      </c>
      <c r="D138" s="1" t="s">
        <v>22</v>
      </c>
      <c r="F138" s="1">
        <v>2</v>
      </c>
      <c r="G138" s="3">
        <v>0.17152777777777775</v>
      </c>
      <c r="H138" s="1">
        <v>247</v>
      </c>
      <c r="M138" s="1"/>
      <c r="S138" s="1">
        <v>0</v>
      </c>
      <c r="T138" s="1">
        <v>0</v>
      </c>
      <c r="U138" s="1">
        <v>0</v>
      </c>
    </row>
    <row r="139" spans="1:21" x14ac:dyDescent="0.3">
      <c r="A139" s="1">
        <v>18</v>
      </c>
      <c r="B139" s="1" t="s">
        <v>23</v>
      </c>
      <c r="C139" s="1" t="s">
        <v>24</v>
      </c>
      <c r="D139" s="1" t="s">
        <v>25</v>
      </c>
      <c r="F139" s="1">
        <v>2</v>
      </c>
      <c r="G139" s="3">
        <v>0.12708333333333333</v>
      </c>
      <c r="H139" s="1">
        <f>3*60+3</f>
        <v>183</v>
      </c>
      <c r="I139" s="1">
        <v>2</v>
      </c>
      <c r="J139" s="4">
        <v>0.12708333333333333</v>
      </c>
      <c r="K139" s="4">
        <v>0.1277777777777778</v>
      </c>
      <c r="L139" s="4">
        <f>K139-J139</f>
        <v>6.9444444444446973E-4</v>
      </c>
      <c r="M139" s="1">
        <v>1</v>
      </c>
      <c r="S139" s="1">
        <v>0</v>
      </c>
      <c r="T139" s="1">
        <v>1</v>
      </c>
      <c r="U139" s="1">
        <v>0</v>
      </c>
    </row>
    <row r="140" spans="1:21" x14ac:dyDescent="0.3">
      <c r="A140" s="1">
        <v>18</v>
      </c>
      <c r="B140" s="1" t="s">
        <v>26</v>
      </c>
      <c r="C140" s="1" t="s">
        <v>21</v>
      </c>
      <c r="D140" s="1" t="s">
        <v>22</v>
      </c>
      <c r="F140" s="1">
        <v>3</v>
      </c>
      <c r="G140" s="3">
        <v>0.27013888888888887</v>
      </c>
      <c r="H140" s="1">
        <f>6*60+29</f>
        <v>389</v>
      </c>
      <c r="M140" s="1"/>
      <c r="S140" s="1">
        <v>0</v>
      </c>
      <c r="T140" s="1">
        <v>0</v>
      </c>
      <c r="U140" s="1">
        <v>0</v>
      </c>
    </row>
    <row r="141" spans="1:21" x14ac:dyDescent="0.3">
      <c r="A141" s="1">
        <v>18</v>
      </c>
      <c r="B141" s="1" t="s">
        <v>23</v>
      </c>
      <c r="C141" s="1" t="s">
        <v>24</v>
      </c>
      <c r="D141" s="1" t="s">
        <v>25</v>
      </c>
      <c r="F141" s="1">
        <v>3</v>
      </c>
      <c r="G141" s="3">
        <v>0.12847222222222224</v>
      </c>
      <c r="H141" s="1">
        <v>185</v>
      </c>
      <c r="I141" s="1">
        <v>3</v>
      </c>
      <c r="J141" s="4">
        <v>0.27291666666666664</v>
      </c>
      <c r="K141" s="4">
        <v>0.28611111111111115</v>
      </c>
      <c r="L141" s="4">
        <f>K141-J141</f>
        <v>1.3194444444444509E-2</v>
      </c>
      <c r="M141" s="1">
        <v>19</v>
      </c>
      <c r="N141" s="1">
        <v>1</v>
      </c>
      <c r="O141" s="4">
        <v>0.27291666666666664</v>
      </c>
      <c r="P141" s="4">
        <v>0.28611111111111115</v>
      </c>
      <c r="Q141" s="4">
        <f>P141-O141</f>
        <v>1.3194444444444509E-2</v>
      </c>
      <c r="R141" s="2">
        <v>19</v>
      </c>
      <c r="S141" s="1">
        <v>1</v>
      </c>
      <c r="T141" s="1">
        <v>1</v>
      </c>
      <c r="U141" s="1">
        <v>0</v>
      </c>
    </row>
    <row r="142" spans="1:21" x14ac:dyDescent="0.3">
      <c r="A142" s="1">
        <v>18</v>
      </c>
      <c r="B142" s="1" t="s">
        <v>26</v>
      </c>
      <c r="C142" s="1" t="s">
        <v>21</v>
      </c>
      <c r="D142" s="1" t="s">
        <v>22</v>
      </c>
      <c r="F142" s="1">
        <v>4</v>
      </c>
      <c r="G142" s="3">
        <v>0.27291666666666664</v>
      </c>
      <c r="H142" s="1">
        <v>393</v>
      </c>
      <c r="M142" s="1"/>
      <c r="S142" s="1">
        <v>0</v>
      </c>
      <c r="T142" s="1">
        <v>0</v>
      </c>
      <c r="U142" s="1">
        <v>0</v>
      </c>
    </row>
    <row r="143" spans="1:21" x14ac:dyDescent="0.3">
      <c r="A143" s="1">
        <v>18</v>
      </c>
      <c r="B143" s="1" t="s">
        <v>23</v>
      </c>
      <c r="C143" s="1" t="s">
        <v>24</v>
      </c>
      <c r="D143" s="1" t="s">
        <v>25</v>
      </c>
      <c r="F143" s="1">
        <v>4</v>
      </c>
      <c r="G143" s="3">
        <v>0.21111111111111111</v>
      </c>
      <c r="H143" s="1">
        <v>304</v>
      </c>
      <c r="M143" s="1"/>
      <c r="S143" s="1">
        <v>0</v>
      </c>
      <c r="T143" s="1">
        <v>0</v>
      </c>
      <c r="U143" s="1">
        <v>0</v>
      </c>
    </row>
    <row r="144" spans="1:21" x14ac:dyDescent="0.3">
      <c r="A144" s="1">
        <v>18</v>
      </c>
      <c r="B144" s="1" t="s">
        <v>26</v>
      </c>
      <c r="C144" s="1" t="s">
        <v>21</v>
      </c>
      <c r="D144" s="1" t="s">
        <v>22</v>
      </c>
      <c r="F144" s="1">
        <v>5</v>
      </c>
      <c r="G144" s="3">
        <v>0.28750000000000003</v>
      </c>
      <c r="H144" s="1">
        <f>6*60+54</f>
        <v>414</v>
      </c>
      <c r="M144" s="1"/>
      <c r="S144" s="1">
        <v>0</v>
      </c>
      <c r="T144" s="1">
        <v>0</v>
      </c>
      <c r="U144" s="1">
        <v>0</v>
      </c>
    </row>
    <row r="145" spans="1:21" x14ac:dyDescent="0.3">
      <c r="A145" s="1">
        <v>18</v>
      </c>
      <c r="B145" s="1" t="s">
        <v>23</v>
      </c>
      <c r="C145" s="1" t="s">
        <v>24</v>
      </c>
      <c r="D145" s="1" t="s">
        <v>25</v>
      </c>
      <c r="F145" s="1">
        <v>5</v>
      </c>
      <c r="G145" s="3">
        <v>0.2722222222222222</v>
      </c>
      <c r="H145" s="1">
        <f>6*60+32</f>
        <v>392</v>
      </c>
      <c r="M145" s="1"/>
      <c r="S145" s="1">
        <v>0</v>
      </c>
      <c r="T145" s="1">
        <v>0</v>
      </c>
      <c r="U145" s="1">
        <v>0</v>
      </c>
    </row>
    <row r="146" spans="1:21" x14ac:dyDescent="0.3">
      <c r="A146" s="1">
        <v>18</v>
      </c>
      <c r="B146" s="1" t="s">
        <v>26</v>
      </c>
      <c r="C146" s="1" t="s">
        <v>21</v>
      </c>
      <c r="D146" s="1" t="s">
        <v>22</v>
      </c>
      <c r="F146" s="1">
        <v>6</v>
      </c>
      <c r="G146" s="3">
        <v>0.30555555555555552</v>
      </c>
      <c r="H146" s="1">
        <f>7*60+20</f>
        <v>440</v>
      </c>
      <c r="M146" s="1"/>
      <c r="S146" s="1">
        <v>0</v>
      </c>
      <c r="T146" s="1">
        <v>0</v>
      </c>
      <c r="U146" s="1">
        <v>0</v>
      </c>
    </row>
    <row r="147" spans="1:21" x14ac:dyDescent="0.3">
      <c r="A147" s="1">
        <v>18</v>
      </c>
      <c r="B147" s="1" t="s">
        <v>23</v>
      </c>
      <c r="C147" s="1" t="s">
        <v>24</v>
      </c>
      <c r="D147" s="1" t="s">
        <v>25</v>
      </c>
      <c r="F147" s="1">
        <v>6</v>
      </c>
      <c r="G147" s="3">
        <v>0.28819444444444448</v>
      </c>
      <c r="H147" s="1">
        <f>6*60+55</f>
        <v>415</v>
      </c>
      <c r="M147" s="1"/>
      <c r="S147" s="1">
        <v>0</v>
      </c>
      <c r="T147" s="1">
        <v>1</v>
      </c>
      <c r="U147" s="1">
        <v>0</v>
      </c>
    </row>
    <row r="148" spans="1:21" x14ac:dyDescent="0.3">
      <c r="A148" s="1">
        <v>18</v>
      </c>
      <c r="B148" s="1" t="s">
        <v>26</v>
      </c>
      <c r="C148" s="1" t="s">
        <v>21</v>
      </c>
      <c r="D148" s="1" t="s">
        <v>22</v>
      </c>
      <c r="F148" s="1">
        <v>7</v>
      </c>
      <c r="G148" s="3">
        <v>0.30624999999999997</v>
      </c>
      <c r="H148" s="1">
        <f>7*60+21</f>
        <v>441</v>
      </c>
      <c r="M148" s="1"/>
      <c r="S148" s="1">
        <v>0</v>
      </c>
      <c r="T148" s="1">
        <v>0</v>
      </c>
      <c r="U148" s="1">
        <v>0</v>
      </c>
    </row>
    <row r="149" spans="1:21" x14ac:dyDescent="0.3">
      <c r="A149" s="1">
        <v>18</v>
      </c>
      <c r="B149" s="1" t="s">
        <v>23</v>
      </c>
      <c r="C149" s="1" t="s">
        <v>24</v>
      </c>
      <c r="D149" s="1" t="s">
        <v>25</v>
      </c>
      <c r="F149" s="1">
        <v>7</v>
      </c>
      <c r="G149" s="3">
        <v>0.31458333333333333</v>
      </c>
      <c r="H149" s="1">
        <f>7*60+33</f>
        <v>453</v>
      </c>
      <c r="M149" s="1"/>
      <c r="S149" s="1">
        <v>0</v>
      </c>
      <c r="T149" s="1">
        <v>0</v>
      </c>
      <c r="U149" s="1">
        <v>0</v>
      </c>
    </row>
    <row r="150" spans="1:21" x14ac:dyDescent="0.3">
      <c r="A150" s="1">
        <v>18</v>
      </c>
      <c r="B150" s="1" t="s">
        <v>26</v>
      </c>
      <c r="C150" s="1" t="s">
        <v>21</v>
      </c>
      <c r="D150" s="1" t="s">
        <v>22</v>
      </c>
      <c r="F150" s="1">
        <v>8</v>
      </c>
      <c r="G150" s="3">
        <v>0.31111111111111112</v>
      </c>
      <c r="H150" s="1">
        <f>7*60+28</f>
        <v>448</v>
      </c>
      <c r="M150" s="1"/>
      <c r="S150" s="1">
        <v>0</v>
      </c>
      <c r="T150" s="1">
        <v>0</v>
      </c>
      <c r="U150" s="1">
        <v>0</v>
      </c>
    </row>
    <row r="151" spans="1:21" x14ac:dyDescent="0.3">
      <c r="A151" s="1">
        <v>18</v>
      </c>
      <c r="B151" s="1" t="s">
        <v>23</v>
      </c>
      <c r="C151" s="1" t="s">
        <v>24</v>
      </c>
      <c r="D151" s="1" t="s">
        <v>25</v>
      </c>
      <c r="F151" s="1">
        <v>8</v>
      </c>
      <c r="G151" s="3">
        <v>0.34930555555555554</v>
      </c>
      <c r="H151" s="1">
        <f>8*60+23</f>
        <v>503</v>
      </c>
      <c r="M151" s="1"/>
      <c r="S151" s="1">
        <v>0</v>
      </c>
      <c r="T151" s="1">
        <v>0</v>
      </c>
      <c r="U151" s="1">
        <v>0</v>
      </c>
    </row>
    <row r="152" spans="1:21" x14ac:dyDescent="0.3">
      <c r="A152" s="1">
        <v>18</v>
      </c>
      <c r="B152" s="1" t="s">
        <v>26</v>
      </c>
      <c r="C152" s="1" t="s">
        <v>21</v>
      </c>
      <c r="D152" s="1" t="s">
        <v>22</v>
      </c>
      <c r="F152" s="1">
        <v>9</v>
      </c>
      <c r="G152" s="3">
        <v>0.31180555555555556</v>
      </c>
      <c r="H152" s="1">
        <f>7*60+29</f>
        <v>449</v>
      </c>
      <c r="M152" s="1"/>
      <c r="S152" s="1">
        <v>0</v>
      </c>
      <c r="T152" s="1">
        <v>0</v>
      </c>
      <c r="U152" s="1">
        <v>0</v>
      </c>
    </row>
    <row r="153" spans="1:21" x14ac:dyDescent="0.3">
      <c r="A153" s="1">
        <v>18</v>
      </c>
      <c r="B153" s="1" t="s">
        <v>23</v>
      </c>
      <c r="C153" s="1" t="s">
        <v>24</v>
      </c>
      <c r="D153" s="1" t="s">
        <v>25</v>
      </c>
      <c r="F153" s="1">
        <v>9</v>
      </c>
      <c r="G153" s="3">
        <v>0.37291666666666662</v>
      </c>
      <c r="H153" s="1">
        <f>8*60+57</f>
        <v>537</v>
      </c>
      <c r="M153" s="1"/>
      <c r="S153" s="1">
        <v>0</v>
      </c>
      <c r="T153" s="1">
        <v>0</v>
      </c>
      <c r="U153" s="1">
        <v>0</v>
      </c>
    </row>
    <row r="154" spans="1:21" x14ac:dyDescent="0.3">
      <c r="A154" s="1">
        <v>18</v>
      </c>
      <c r="B154" s="1" t="s">
        <v>26</v>
      </c>
      <c r="C154" s="1" t="s">
        <v>21</v>
      </c>
      <c r="D154" s="1" t="s">
        <v>22</v>
      </c>
      <c r="F154" s="1">
        <v>10</v>
      </c>
      <c r="G154" s="3">
        <v>0.4548611111111111</v>
      </c>
      <c r="H154" s="1">
        <v>655</v>
      </c>
      <c r="M154" s="1"/>
      <c r="S154" s="1">
        <v>0</v>
      </c>
      <c r="T154" s="1">
        <v>0</v>
      </c>
      <c r="U154" s="1">
        <v>0</v>
      </c>
    </row>
    <row r="155" spans="1:21" x14ac:dyDescent="0.3">
      <c r="A155" s="1">
        <v>18</v>
      </c>
      <c r="B155" s="1" t="s">
        <v>23</v>
      </c>
      <c r="C155" s="1" t="s">
        <v>24</v>
      </c>
      <c r="D155" s="1" t="s">
        <v>25</v>
      </c>
      <c r="F155" s="1">
        <v>10</v>
      </c>
      <c r="G155" s="3">
        <v>0.44791666666666669</v>
      </c>
      <c r="H155" s="1">
        <v>645</v>
      </c>
      <c r="M155" s="1"/>
      <c r="S155" s="1">
        <v>0</v>
      </c>
      <c r="T155" s="1">
        <v>0</v>
      </c>
      <c r="U155" s="1">
        <v>0</v>
      </c>
    </row>
    <row r="156" spans="1:21" x14ac:dyDescent="0.3">
      <c r="A156" s="1">
        <v>18</v>
      </c>
      <c r="B156" s="1" t="s">
        <v>23</v>
      </c>
      <c r="C156" s="1" t="s">
        <v>24</v>
      </c>
      <c r="D156" s="1" t="s">
        <v>25</v>
      </c>
      <c r="F156" s="1">
        <v>11</v>
      </c>
      <c r="G156" s="3">
        <v>0.45694444444444443</v>
      </c>
      <c r="H156" s="1">
        <v>658</v>
      </c>
      <c r="M156" s="1"/>
      <c r="S156" s="1">
        <v>0</v>
      </c>
      <c r="T156" s="1">
        <v>0</v>
      </c>
      <c r="U156" s="1">
        <v>0</v>
      </c>
    </row>
    <row r="157" spans="1:21" x14ac:dyDescent="0.3">
      <c r="A157" s="1">
        <v>19</v>
      </c>
      <c r="B157" s="1" t="s">
        <v>42</v>
      </c>
      <c r="C157" s="1" t="s">
        <v>21</v>
      </c>
      <c r="D157" s="1" t="s">
        <v>22</v>
      </c>
      <c r="E157" s="1">
        <v>0</v>
      </c>
      <c r="F157" s="1">
        <v>1</v>
      </c>
      <c r="G157" s="3">
        <v>9.5138888888888884E-2</v>
      </c>
      <c r="H157" s="1">
        <f>2*60+17</f>
        <v>137</v>
      </c>
      <c r="M157" s="1"/>
      <c r="N157" s="1">
        <v>1</v>
      </c>
      <c r="O157" s="4">
        <v>9.5138888888888884E-2</v>
      </c>
      <c r="P157" s="4">
        <v>9.5833333333333326E-2</v>
      </c>
      <c r="Q157" s="4">
        <f>P157-O157</f>
        <v>6.9444444444444198E-4</v>
      </c>
      <c r="R157" s="2">
        <v>1</v>
      </c>
      <c r="S157" s="1">
        <v>0</v>
      </c>
      <c r="T157" s="1">
        <v>0</v>
      </c>
      <c r="U157" s="1">
        <v>0</v>
      </c>
    </row>
    <row r="158" spans="1:21" x14ac:dyDescent="0.3">
      <c r="A158" s="1">
        <v>19</v>
      </c>
      <c r="B158" s="1" t="s">
        <v>37</v>
      </c>
      <c r="C158" s="1" t="s">
        <v>24</v>
      </c>
      <c r="D158" s="1" t="s">
        <v>25</v>
      </c>
      <c r="E158" s="1">
        <v>1</v>
      </c>
      <c r="F158" s="1">
        <v>1</v>
      </c>
      <c r="G158" s="3">
        <v>8.1250000000000003E-2</v>
      </c>
      <c r="H158" s="1">
        <v>117</v>
      </c>
      <c r="M158" s="1"/>
      <c r="S158" s="1">
        <v>0</v>
      </c>
      <c r="T158" s="1">
        <v>0</v>
      </c>
      <c r="U158" s="1">
        <v>0</v>
      </c>
    </row>
    <row r="159" spans="1:21" x14ac:dyDescent="0.3">
      <c r="A159" s="1">
        <v>19</v>
      </c>
      <c r="B159" s="1" t="s">
        <v>42</v>
      </c>
      <c r="C159" s="1" t="s">
        <v>21</v>
      </c>
      <c r="D159" s="1" t="s">
        <v>22</v>
      </c>
      <c r="F159" s="1">
        <v>2</v>
      </c>
      <c r="G159" s="3">
        <v>0.10486111111111111</v>
      </c>
      <c r="H159" s="1">
        <v>151</v>
      </c>
      <c r="I159" s="1">
        <v>1</v>
      </c>
      <c r="J159" s="4">
        <v>0.10486111111111111</v>
      </c>
      <c r="K159" s="4">
        <v>0.1076388888888889</v>
      </c>
      <c r="L159" s="4">
        <f>K159-J159</f>
        <v>2.7777777777777818E-3</v>
      </c>
      <c r="M159" s="1">
        <v>4</v>
      </c>
      <c r="S159" s="1">
        <v>0</v>
      </c>
      <c r="T159" s="1">
        <v>1</v>
      </c>
      <c r="U159" s="1">
        <v>1</v>
      </c>
    </row>
    <row r="160" spans="1:21" x14ac:dyDescent="0.3">
      <c r="A160" s="1">
        <v>19</v>
      </c>
      <c r="B160" s="1" t="s">
        <v>37</v>
      </c>
      <c r="C160" s="1" t="s">
        <v>24</v>
      </c>
      <c r="D160" s="1" t="s">
        <v>25</v>
      </c>
      <c r="F160" s="1">
        <v>2</v>
      </c>
      <c r="G160" s="3">
        <v>9.7222222222222224E-2</v>
      </c>
      <c r="H160" s="1">
        <v>140</v>
      </c>
      <c r="M160" s="1"/>
      <c r="S160" s="1">
        <v>0</v>
      </c>
      <c r="T160" s="1">
        <v>0</v>
      </c>
      <c r="U160" s="1">
        <v>0</v>
      </c>
    </row>
    <row r="161" spans="1:21" x14ac:dyDescent="0.3">
      <c r="A161" s="1">
        <v>19</v>
      </c>
      <c r="B161" s="1" t="s">
        <v>42</v>
      </c>
      <c r="C161" s="1" t="s">
        <v>21</v>
      </c>
      <c r="D161" s="1" t="s">
        <v>22</v>
      </c>
      <c r="F161" s="1">
        <v>3</v>
      </c>
      <c r="G161" s="3">
        <v>0.10486111111111111</v>
      </c>
      <c r="H161" s="1">
        <v>151</v>
      </c>
      <c r="M161" s="1"/>
      <c r="S161" s="1">
        <v>0</v>
      </c>
      <c r="T161" s="1">
        <v>0</v>
      </c>
      <c r="U161" s="1">
        <v>1</v>
      </c>
    </row>
    <row r="162" spans="1:21" x14ac:dyDescent="0.3">
      <c r="A162" s="1">
        <v>19</v>
      </c>
      <c r="B162" s="1" t="s">
        <v>37</v>
      </c>
      <c r="C162" s="1" t="s">
        <v>24</v>
      </c>
      <c r="D162" s="1" t="s">
        <v>25</v>
      </c>
      <c r="F162" s="1">
        <v>3</v>
      </c>
      <c r="G162" s="3">
        <v>0.12916666666666668</v>
      </c>
      <c r="H162" s="1">
        <v>186</v>
      </c>
      <c r="M162" s="1"/>
      <c r="S162" s="1">
        <v>0</v>
      </c>
      <c r="T162" s="1">
        <v>0</v>
      </c>
      <c r="U162" s="1">
        <v>0</v>
      </c>
    </row>
    <row r="163" spans="1:21" x14ac:dyDescent="0.3">
      <c r="A163" s="1">
        <v>19</v>
      </c>
      <c r="B163" s="1" t="s">
        <v>37</v>
      </c>
      <c r="C163" s="1" t="s">
        <v>24</v>
      </c>
      <c r="D163" s="1" t="s">
        <v>25</v>
      </c>
      <c r="F163" s="1">
        <v>4</v>
      </c>
      <c r="G163" s="3">
        <v>0.13194444444444445</v>
      </c>
      <c r="H163" s="1">
        <v>190</v>
      </c>
      <c r="M163" s="1"/>
      <c r="S163" s="1">
        <v>0</v>
      </c>
      <c r="T163" s="1">
        <v>0</v>
      </c>
      <c r="U163" s="1">
        <v>0</v>
      </c>
    </row>
    <row r="164" spans="1:21" x14ac:dyDescent="0.3">
      <c r="A164" s="1">
        <v>19</v>
      </c>
      <c r="B164" s="1" t="s">
        <v>42</v>
      </c>
      <c r="C164" s="1" t="s">
        <v>21</v>
      </c>
      <c r="D164" s="1" t="s">
        <v>22</v>
      </c>
      <c r="F164" s="1">
        <v>4</v>
      </c>
      <c r="G164" s="3">
        <v>0.15625</v>
      </c>
      <c r="H164" s="1">
        <v>225</v>
      </c>
      <c r="M164" s="1"/>
      <c r="S164" s="1">
        <v>0</v>
      </c>
      <c r="T164" s="1">
        <v>0</v>
      </c>
      <c r="U164" s="1">
        <v>0</v>
      </c>
    </row>
    <row r="165" spans="1:21" x14ac:dyDescent="0.3">
      <c r="A165" s="1">
        <v>19</v>
      </c>
      <c r="B165" s="1" t="s">
        <v>42</v>
      </c>
      <c r="C165" s="1" t="s">
        <v>21</v>
      </c>
      <c r="D165" s="1" t="s">
        <v>22</v>
      </c>
      <c r="F165" s="1">
        <v>5</v>
      </c>
      <c r="G165" s="3">
        <v>0.16666666666666666</v>
      </c>
      <c r="H165" s="1">
        <v>240</v>
      </c>
      <c r="M165" s="1"/>
      <c r="S165" s="1">
        <v>0</v>
      </c>
      <c r="T165" s="1">
        <v>0</v>
      </c>
      <c r="U165" s="1">
        <v>0</v>
      </c>
    </row>
    <row r="166" spans="1:21" x14ac:dyDescent="0.3">
      <c r="A166" s="1">
        <v>19</v>
      </c>
      <c r="B166" s="1" t="s">
        <v>37</v>
      </c>
      <c r="C166" s="1" t="s">
        <v>24</v>
      </c>
      <c r="D166" s="1" t="s">
        <v>25</v>
      </c>
      <c r="F166" s="1">
        <v>5</v>
      </c>
      <c r="G166" s="3">
        <v>0.3263888888888889</v>
      </c>
      <c r="H166" s="1">
        <v>470</v>
      </c>
      <c r="M166" s="1"/>
      <c r="S166" s="1">
        <v>0</v>
      </c>
      <c r="T166" s="1">
        <v>0</v>
      </c>
      <c r="U166" s="1">
        <v>0</v>
      </c>
    </row>
    <row r="167" spans="1:21" x14ac:dyDescent="0.3">
      <c r="A167" s="1">
        <v>19</v>
      </c>
      <c r="B167" s="1" t="s">
        <v>42</v>
      </c>
      <c r="C167" s="1" t="s">
        <v>21</v>
      </c>
      <c r="D167" s="1" t="s">
        <v>22</v>
      </c>
      <c r="F167" s="1">
        <v>6</v>
      </c>
      <c r="G167" s="3">
        <v>0.1673611111111111</v>
      </c>
      <c r="H167" s="1">
        <v>241</v>
      </c>
      <c r="I167" s="1">
        <v>2</v>
      </c>
      <c r="J167" s="4">
        <v>0.1673611111111111</v>
      </c>
      <c r="K167" s="4">
        <v>0.16805555555555554</v>
      </c>
      <c r="L167" s="4">
        <f>K167-J167</f>
        <v>6.9444444444444198E-4</v>
      </c>
      <c r="M167" s="1">
        <v>1</v>
      </c>
      <c r="S167" s="1">
        <v>0</v>
      </c>
      <c r="T167" s="1">
        <v>0</v>
      </c>
      <c r="U167" s="1">
        <v>0</v>
      </c>
    </row>
    <row r="168" spans="1:21" x14ac:dyDescent="0.3">
      <c r="A168" s="1">
        <v>19</v>
      </c>
      <c r="B168" s="1" t="s">
        <v>42</v>
      </c>
      <c r="C168" s="1" t="s">
        <v>21</v>
      </c>
      <c r="D168" s="1" t="s">
        <v>22</v>
      </c>
      <c r="F168" s="1">
        <v>7</v>
      </c>
      <c r="G168" s="3">
        <v>0.23124999999999998</v>
      </c>
      <c r="H168" s="1">
        <v>333</v>
      </c>
      <c r="I168" s="1">
        <v>3</v>
      </c>
      <c r="J168" s="4">
        <v>0.23124999999999998</v>
      </c>
      <c r="K168" s="4">
        <v>0.23333333333333331</v>
      </c>
      <c r="L168" s="4">
        <f>K168-J168</f>
        <v>2.0833333333333259E-3</v>
      </c>
      <c r="M168" s="1">
        <v>3</v>
      </c>
      <c r="N168" s="1">
        <v>2</v>
      </c>
      <c r="O168" s="4">
        <v>0.23194444444444443</v>
      </c>
      <c r="P168" s="4">
        <v>0.23333333333333331</v>
      </c>
      <c r="Q168" s="4">
        <f>P168-O168</f>
        <v>1.388888888888884E-3</v>
      </c>
      <c r="R168" s="2">
        <v>2</v>
      </c>
      <c r="S168" s="1">
        <v>0</v>
      </c>
      <c r="T168" s="1">
        <v>0</v>
      </c>
      <c r="U168" s="1">
        <v>0</v>
      </c>
    </row>
    <row r="169" spans="1:21" x14ac:dyDescent="0.3">
      <c r="A169" s="1">
        <v>19</v>
      </c>
      <c r="B169" s="1" t="s">
        <v>37</v>
      </c>
      <c r="C169" s="1" t="s">
        <v>24</v>
      </c>
      <c r="D169" s="1" t="s">
        <v>25</v>
      </c>
      <c r="F169" s="1">
        <v>7</v>
      </c>
      <c r="G169" s="3">
        <v>0.43472222222222223</v>
      </c>
      <c r="H169" s="1">
        <v>626</v>
      </c>
      <c r="M169" s="1"/>
      <c r="S169" s="1">
        <v>0</v>
      </c>
      <c r="T169" s="1">
        <v>0</v>
      </c>
      <c r="U169" s="1">
        <v>0</v>
      </c>
    </row>
    <row r="170" spans="1:21" x14ac:dyDescent="0.3">
      <c r="A170" s="1">
        <v>19</v>
      </c>
      <c r="B170" s="1" t="s">
        <v>42</v>
      </c>
      <c r="C170" s="1" t="s">
        <v>21</v>
      </c>
      <c r="D170" s="1" t="s">
        <v>22</v>
      </c>
      <c r="F170" s="1">
        <v>8</v>
      </c>
      <c r="G170" s="3">
        <v>0.2638888888888889</v>
      </c>
      <c r="H170" s="1">
        <v>380</v>
      </c>
      <c r="I170" s="1">
        <v>4</v>
      </c>
      <c r="J170" s="4">
        <v>0.26458333333333334</v>
      </c>
      <c r="K170" s="4">
        <v>0.27430555555555552</v>
      </c>
      <c r="L170" s="4">
        <f>K170-J170</f>
        <v>9.7222222222221877E-3</v>
      </c>
      <c r="M170" s="1">
        <v>14</v>
      </c>
      <c r="N170" s="1">
        <v>3</v>
      </c>
      <c r="O170" s="4">
        <v>0.26458333333333334</v>
      </c>
      <c r="P170" s="4">
        <v>0.27430555555555552</v>
      </c>
      <c r="Q170" s="4">
        <f>P170-O170</f>
        <v>9.7222222222221877E-3</v>
      </c>
      <c r="R170" s="2">
        <v>14</v>
      </c>
      <c r="S170" s="1">
        <v>0</v>
      </c>
      <c r="T170" s="1">
        <v>0</v>
      </c>
      <c r="U170" s="1">
        <v>0</v>
      </c>
    </row>
    <row r="171" spans="1:21" x14ac:dyDescent="0.3">
      <c r="A171" s="1">
        <v>19</v>
      </c>
      <c r="B171" s="1" t="s">
        <v>42</v>
      </c>
      <c r="C171" s="1" t="s">
        <v>21</v>
      </c>
      <c r="D171" s="1" t="s">
        <v>22</v>
      </c>
      <c r="F171" s="1">
        <v>9</v>
      </c>
      <c r="G171" s="3">
        <v>0.28402777777777777</v>
      </c>
      <c r="H171" s="1">
        <f>6*60+49</f>
        <v>409</v>
      </c>
      <c r="M171" s="1"/>
      <c r="S171" s="1">
        <v>0</v>
      </c>
      <c r="T171" s="1">
        <v>0</v>
      </c>
      <c r="U171" s="1">
        <v>0</v>
      </c>
    </row>
    <row r="172" spans="1:21" x14ac:dyDescent="0.3">
      <c r="A172" s="1">
        <v>20</v>
      </c>
      <c r="B172" s="1" t="s">
        <v>43</v>
      </c>
      <c r="C172" s="1" t="s">
        <v>21</v>
      </c>
      <c r="D172" s="1" t="s">
        <v>25</v>
      </c>
      <c r="E172" s="1">
        <v>0</v>
      </c>
      <c r="F172" s="1">
        <v>1</v>
      </c>
      <c r="G172" s="3">
        <v>0.31388888888888888</v>
      </c>
      <c r="H172" s="1">
        <f>7*60+32</f>
        <v>452</v>
      </c>
      <c r="S172" s="1">
        <v>0</v>
      </c>
      <c r="T172" s="1">
        <v>0</v>
      </c>
      <c r="U172" s="1">
        <v>0</v>
      </c>
    </row>
    <row r="173" spans="1:21" x14ac:dyDescent="0.3">
      <c r="A173" s="1">
        <v>20</v>
      </c>
      <c r="B173" s="1" t="s">
        <v>44</v>
      </c>
      <c r="C173" s="1" t="s">
        <v>24</v>
      </c>
      <c r="D173" s="1" t="s">
        <v>22</v>
      </c>
      <c r="E173" s="1">
        <v>1</v>
      </c>
      <c r="F173" s="1">
        <v>1</v>
      </c>
      <c r="G173" s="3">
        <v>0.14166666666666666</v>
      </c>
      <c r="H173" s="1">
        <v>204</v>
      </c>
      <c r="I173" s="1">
        <v>1</v>
      </c>
      <c r="J173" s="4">
        <v>0.14166666666666666</v>
      </c>
      <c r="K173" s="4">
        <v>0.20972222222222223</v>
      </c>
      <c r="L173" s="4">
        <f>K173-J173</f>
        <v>6.8055555555555564E-2</v>
      </c>
      <c r="M173" s="2">
        <v>98</v>
      </c>
      <c r="N173" s="1">
        <v>1</v>
      </c>
      <c r="O173" s="4">
        <v>0.14305555555555557</v>
      </c>
      <c r="P173" s="7">
        <v>0.20972222222222223</v>
      </c>
      <c r="Q173" s="4">
        <f>P173-O173</f>
        <v>6.6666666666666652E-2</v>
      </c>
      <c r="R173" s="2">
        <v>96</v>
      </c>
      <c r="S173" s="1">
        <v>1</v>
      </c>
      <c r="T173" s="1">
        <v>1</v>
      </c>
      <c r="U173" s="1">
        <v>0</v>
      </c>
    </row>
    <row r="174" spans="1:21" x14ac:dyDescent="0.3">
      <c r="A174" s="1">
        <v>20</v>
      </c>
      <c r="B174" s="1" t="s">
        <v>44</v>
      </c>
      <c r="C174" s="1" t="s">
        <v>24</v>
      </c>
      <c r="D174" s="1" t="s">
        <v>22</v>
      </c>
      <c r="G174" s="3"/>
      <c r="H174" s="1">
        <v>0</v>
      </c>
      <c r="I174" s="1">
        <v>2</v>
      </c>
      <c r="J174" s="4">
        <v>0.25763888888888892</v>
      </c>
      <c r="K174" s="4">
        <v>0.27291666666666664</v>
      </c>
      <c r="L174" s="4">
        <f>K174-J174</f>
        <v>1.5277777777777724E-2</v>
      </c>
      <c r="M174" s="2">
        <v>22</v>
      </c>
      <c r="S174" s="1">
        <v>0</v>
      </c>
      <c r="T174" s="1">
        <v>0</v>
      </c>
      <c r="U174" s="1">
        <v>0</v>
      </c>
    </row>
    <row r="175" spans="1:21" x14ac:dyDescent="0.3">
      <c r="A175" s="1">
        <v>20</v>
      </c>
      <c r="B175" s="1" t="s">
        <v>43</v>
      </c>
      <c r="C175" s="1" t="s">
        <v>21</v>
      </c>
      <c r="D175" s="1" t="s">
        <v>25</v>
      </c>
      <c r="F175" s="1">
        <v>2</v>
      </c>
      <c r="G175" s="3">
        <v>0.31527777777777777</v>
      </c>
      <c r="H175" s="1">
        <f>7*60+34</f>
        <v>454</v>
      </c>
      <c r="S175" s="1">
        <v>0</v>
      </c>
      <c r="T175" s="1">
        <v>0</v>
      </c>
      <c r="U175" s="1">
        <v>0</v>
      </c>
    </row>
    <row r="176" spans="1:21" x14ac:dyDescent="0.3">
      <c r="A176" s="1">
        <v>20</v>
      </c>
      <c r="B176" s="1" t="s">
        <v>44</v>
      </c>
      <c r="C176" s="1" t="s">
        <v>24</v>
      </c>
      <c r="D176" s="1" t="s">
        <v>22</v>
      </c>
      <c r="F176" s="1">
        <v>2</v>
      </c>
      <c r="G176" s="3">
        <v>0.48125000000000001</v>
      </c>
      <c r="H176" s="1">
        <f>11*60+33</f>
        <v>693</v>
      </c>
      <c r="I176" s="1">
        <v>1</v>
      </c>
      <c r="J176" s="4">
        <v>0.48125000000000001</v>
      </c>
      <c r="K176" s="4">
        <v>0.48194444444444445</v>
      </c>
      <c r="L176" s="4">
        <f>K176-J176</f>
        <v>6.9444444444444198E-4</v>
      </c>
      <c r="M176" s="2">
        <v>1</v>
      </c>
      <c r="N176" s="1">
        <v>1</v>
      </c>
      <c r="O176" s="4">
        <v>0.48125000000000001</v>
      </c>
      <c r="P176" s="4">
        <v>0.48194444444444445</v>
      </c>
      <c r="Q176" s="4">
        <f>P176-O176</f>
        <v>6.9444444444444198E-4</v>
      </c>
      <c r="R176" s="2">
        <v>1</v>
      </c>
      <c r="S176" s="1">
        <v>0</v>
      </c>
      <c r="T176" s="1">
        <v>0</v>
      </c>
      <c r="U176" s="1">
        <v>0</v>
      </c>
    </row>
    <row r="177" spans="1:21" x14ac:dyDescent="0.3">
      <c r="A177" s="1">
        <v>20</v>
      </c>
      <c r="B177" s="1" t="s">
        <v>43</v>
      </c>
      <c r="C177" s="1" t="s">
        <v>21</v>
      </c>
      <c r="D177" s="1" t="s">
        <v>25</v>
      </c>
      <c r="F177" s="1">
        <v>3</v>
      </c>
      <c r="G177" s="3">
        <v>0.3527777777777778</v>
      </c>
      <c r="H177" s="1">
        <f>8*60+28</f>
        <v>508</v>
      </c>
      <c r="S177" s="1">
        <v>0</v>
      </c>
      <c r="T177" s="1">
        <v>0</v>
      </c>
      <c r="U177" s="1">
        <v>0</v>
      </c>
    </row>
    <row r="178" spans="1:21" x14ac:dyDescent="0.3">
      <c r="A178" s="1">
        <v>20</v>
      </c>
      <c r="B178" s="1" t="s">
        <v>43</v>
      </c>
      <c r="C178" s="1" t="s">
        <v>21</v>
      </c>
      <c r="D178" s="1" t="s">
        <v>25</v>
      </c>
      <c r="F178" s="1">
        <v>4</v>
      </c>
      <c r="G178" s="3">
        <v>0.45208333333333334</v>
      </c>
      <c r="H178" s="1">
        <v>651</v>
      </c>
      <c r="S178" s="1">
        <v>0</v>
      </c>
      <c r="T178" s="1">
        <v>0</v>
      </c>
      <c r="U178" s="1">
        <v>0</v>
      </c>
    </row>
    <row r="179" spans="1:21" x14ac:dyDescent="0.3">
      <c r="A179" s="1">
        <v>20</v>
      </c>
      <c r="B179" s="1" t="s">
        <v>43</v>
      </c>
      <c r="C179" s="1" t="s">
        <v>21</v>
      </c>
      <c r="D179" s="1" t="s">
        <v>25</v>
      </c>
      <c r="F179" s="1">
        <v>5</v>
      </c>
      <c r="G179" s="3">
        <v>0.4597222222222222</v>
      </c>
      <c r="H179" s="1">
        <f>11*66+2</f>
        <v>728</v>
      </c>
      <c r="I179" s="1">
        <v>3</v>
      </c>
      <c r="J179" s="4">
        <v>0.4597222222222222</v>
      </c>
      <c r="K179" s="4">
        <v>0.46527777777777773</v>
      </c>
      <c r="L179" s="8">
        <f>K179-J179</f>
        <v>5.5555555555555358E-3</v>
      </c>
      <c r="M179" s="2">
        <v>8</v>
      </c>
      <c r="S179" s="1">
        <v>0</v>
      </c>
      <c r="T179" s="1">
        <v>0</v>
      </c>
      <c r="U17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Boff</dc:creator>
  <cp:lastModifiedBy>Reviewer</cp:lastModifiedBy>
  <dcterms:created xsi:type="dcterms:W3CDTF">2024-06-22T21:05:16Z</dcterms:created>
  <dcterms:modified xsi:type="dcterms:W3CDTF">2024-06-24T14:53:48Z</dcterms:modified>
</cp:coreProperties>
</file>