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BEC\PycharmProjects\GitTestrepo1\"/>
    </mc:Choice>
  </mc:AlternateContent>
  <xr:revisionPtr revIDLastSave="0" documentId="13_ncr:1_{31548353-B264-4467-A560-4DEAE33722B9}" xr6:coauthVersionLast="45" xr6:coauthVersionMax="45" xr10:uidLastSave="{00000000-0000-0000-0000-000000000000}"/>
  <bookViews>
    <workbookView xWindow="7815" yWindow="-16320" windowWidth="29040" windowHeight="15840" tabRatio="687" firstSheet="4" activeTab="6" xr2:uid="{00000000-000D-0000-FFFF-FFFF00000000}"/>
  </bookViews>
  <sheets>
    <sheet name="Actors" sheetId="4" r:id="rId1"/>
    <sheet name="Raw Data" sheetId="1" r:id="rId2"/>
    <sheet name="Sheet1" sheetId="17" r:id="rId3"/>
    <sheet name="Folger Line Count" sheetId="2" r:id="rId4"/>
    <sheet name="Event Type" sheetId="3" r:id="rId5"/>
    <sheet name="Base Data" sheetId="5" r:id="rId6"/>
    <sheet name="Test shee" sheetId="20" r:id="rId7"/>
    <sheet name="Correct Base Data" sheetId="16" r:id="rId8"/>
    <sheet name="Clean Up 1" sheetId="12" r:id="rId9"/>
    <sheet name="Clean Up 2" sheetId="13" r:id="rId10"/>
    <sheet name="Clean Up 3" sheetId="14" r:id="rId11"/>
    <sheet name="Clean Up 4" sheetId="15" r:id="rId12"/>
    <sheet name="Cleanup B1" sheetId="18" r:id="rId13"/>
    <sheet name="Cleanup B2" sheetId="19" r:id="rId14"/>
  </sheets>
  <definedNames>
    <definedName name="_xlnm.Print_Area" localSheetId="0">Actors!$A$6:$E$24</definedName>
    <definedName name="_xlnm.Print_Area" localSheetId="5">'Base Data'!$B$2:$Z$204</definedName>
    <definedName name="_xlnm.Print_Area" localSheetId="8">'Clean Up 1'!$B$1:$Z$195</definedName>
    <definedName name="_xlnm.Print_Area" localSheetId="12">'Cleanup B1'!$A$26:$R$51</definedName>
    <definedName name="_xlnm.Print_Area" localSheetId="7">'Correct Base Data'!$C$10:$R$175</definedName>
    <definedName name="_xlnm.Print_Area" localSheetId="4">'Event Type'!$B$4:$E$11</definedName>
    <definedName name="_xlnm.Print_Area" localSheetId="1">'Raw Data'!$A$40:$R$73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5" l="1"/>
  <c r="I17" i="5"/>
  <c r="O23" i="5"/>
  <c r="O24" i="5"/>
  <c r="B112" i="18" l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6" i="18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I8" i="18"/>
  <c r="S164" i="18"/>
  <c r="I165" i="18"/>
  <c r="S163" i="18"/>
  <c r="I164" i="18"/>
  <c r="S162" i="18"/>
  <c r="I163" i="18"/>
  <c r="S161" i="18"/>
  <c r="I162" i="18"/>
  <c r="S160" i="18"/>
  <c r="I161" i="18"/>
  <c r="S159" i="18"/>
  <c r="I160" i="18"/>
  <c r="S158" i="18"/>
  <c r="I159" i="18"/>
  <c r="S157" i="18"/>
  <c r="I158" i="18"/>
  <c r="S156" i="18"/>
  <c r="I157" i="18"/>
  <c r="S155" i="18"/>
  <c r="I156" i="18"/>
  <c r="S154" i="18"/>
  <c r="I155" i="18"/>
  <c r="S153" i="18"/>
  <c r="I154" i="18"/>
  <c r="S152" i="18"/>
  <c r="I153" i="18"/>
  <c r="S151" i="18"/>
  <c r="I152" i="18"/>
  <c r="S150" i="18"/>
  <c r="I151" i="18"/>
  <c r="S149" i="18"/>
  <c r="I150" i="18"/>
  <c r="S148" i="18"/>
  <c r="I149" i="18"/>
  <c r="S147" i="18"/>
  <c r="I148" i="18"/>
  <c r="S146" i="18"/>
  <c r="I147" i="18"/>
  <c r="S145" i="18"/>
  <c r="I146" i="18"/>
  <c r="S144" i="18"/>
  <c r="I145" i="18"/>
  <c r="S143" i="18"/>
  <c r="I144" i="18"/>
  <c r="S142" i="18"/>
  <c r="I143" i="18"/>
  <c r="S141" i="18"/>
  <c r="I142" i="18"/>
  <c r="S140" i="18"/>
  <c r="I141" i="18"/>
  <c r="S139" i="18"/>
  <c r="I140" i="18"/>
  <c r="S138" i="18"/>
  <c r="I139" i="18"/>
  <c r="S137" i="18"/>
  <c r="I138" i="18"/>
  <c r="S136" i="18"/>
  <c r="I137" i="18"/>
  <c r="S135" i="18"/>
  <c r="I136" i="18"/>
  <c r="S134" i="18"/>
  <c r="I135" i="18"/>
  <c r="S133" i="18"/>
  <c r="I134" i="18"/>
  <c r="S132" i="18"/>
  <c r="I133" i="18"/>
  <c r="S131" i="18"/>
  <c r="I132" i="18"/>
  <c r="S130" i="18"/>
  <c r="I131" i="18"/>
  <c r="S129" i="18"/>
  <c r="I130" i="18"/>
  <c r="S128" i="18"/>
  <c r="I129" i="18"/>
  <c r="S127" i="18"/>
  <c r="I128" i="18"/>
  <c r="S126" i="18"/>
  <c r="I127" i="18"/>
  <c r="S125" i="18"/>
  <c r="I126" i="18"/>
  <c r="S124" i="18"/>
  <c r="I125" i="18"/>
  <c r="S123" i="18"/>
  <c r="I124" i="18"/>
  <c r="S122" i="18"/>
  <c r="I123" i="18"/>
  <c r="S121" i="18"/>
  <c r="I122" i="18"/>
  <c r="S120" i="18"/>
  <c r="I121" i="18"/>
  <c r="S119" i="18"/>
  <c r="I120" i="18"/>
  <c r="S118" i="18"/>
  <c r="I119" i="18"/>
  <c r="S117" i="18"/>
  <c r="I118" i="18"/>
  <c r="S116" i="18"/>
  <c r="I117" i="18"/>
  <c r="S115" i="18"/>
  <c r="I116" i="18"/>
  <c r="S114" i="18"/>
  <c r="I115" i="18"/>
  <c r="S113" i="18"/>
  <c r="I114" i="18"/>
  <c r="S112" i="18"/>
  <c r="I113" i="18"/>
  <c r="I112" i="18"/>
  <c r="S111" i="18"/>
  <c r="S110" i="18"/>
  <c r="I111" i="18"/>
  <c r="S109" i="18"/>
  <c r="I110" i="18"/>
  <c r="S108" i="18"/>
  <c r="I109" i="18"/>
  <c r="S107" i="18"/>
  <c r="I108" i="18"/>
  <c r="S106" i="18"/>
  <c r="I107" i="18"/>
  <c r="S105" i="18"/>
  <c r="I106" i="18"/>
  <c r="S104" i="18"/>
  <c r="I105" i="18"/>
  <c r="S103" i="18"/>
  <c r="I104" i="18"/>
  <c r="S102" i="18"/>
  <c r="I103" i="18"/>
  <c r="S101" i="18"/>
  <c r="I102" i="18"/>
  <c r="S100" i="18"/>
  <c r="I101" i="18"/>
  <c r="S99" i="18"/>
  <c r="I100" i="18"/>
  <c r="S98" i="18"/>
  <c r="I99" i="18"/>
  <c r="S97" i="18"/>
  <c r="I98" i="18"/>
  <c r="S96" i="18"/>
  <c r="I97" i="18"/>
  <c r="S95" i="18"/>
  <c r="I96" i="18"/>
  <c r="S94" i="18"/>
  <c r="I95" i="18"/>
  <c r="S93" i="18"/>
  <c r="I94" i="18"/>
  <c r="S92" i="18"/>
  <c r="I93" i="18"/>
  <c r="S91" i="18"/>
  <c r="I92" i="18"/>
  <c r="S90" i="18"/>
  <c r="I91" i="18"/>
  <c r="S89" i="18"/>
  <c r="I90" i="18"/>
  <c r="S88" i="18"/>
  <c r="I89" i="18"/>
  <c r="S87" i="18"/>
  <c r="I88" i="18"/>
  <c r="S86" i="18"/>
  <c r="I87" i="18"/>
  <c r="S85" i="18"/>
  <c r="I86" i="18"/>
  <c r="S84" i="18"/>
  <c r="I85" i="18"/>
  <c r="S83" i="18"/>
  <c r="I84" i="18"/>
  <c r="S82" i="18"/>
  <c r="I83" i="18"/>
  <c r="S81" i="18"/>
  <c r="I82" i="18"/>
  <c r="S80" i="18"/>
  <c r="I81" i="18"/>
  <c r="S79" i="18"/>
  <c r="I80" i="18"/>
  <c r="S78" i="18"/>
  <c r="I79" i="18"/>
  <c r="S77" i="18"/>
  <c r="I78" i="18"/>
  <c r="S76" i="18"/>
  <c r="I77" i="18"/>
  <c r="S75" i="18"/>
  <c r="I76" i="18"/>
  <c r="S74" i="18"/>
  <c r="I75" i="18"/>
  <c r="S73" i="18"/>
  <c r="I74" i="18"/>
  <c r="S72" i="18"/>
  <c r="I73" i="18"/>
  <c r="S71" i="18"/>
  <c r="I72" i="18"/>
  <c r="S70" i="18"/>
  <c r="I71" i="18"/>
  <c r="S69" i="18"/>
  <c r="I70" i="18"/>
  <c r="S68" i="18"/>
  <c r="I69" i="18"/>
  <c r="S67" i="18"/>
  <c r="I68" i="18"/>
  <c r="S66" i="18"/>
  <c r="I67" i="18"/>
  <c r="S65" i="18"/>
  <c r="I66" i="18"/>
  <c r="S64" i="18"/>
  <c r="I65" i="18"/>
  <c r="S63" i="18"/>
  <c r="I64" i="18"/>
  <c r="S62" i="18"/>
  <c r="I63" i="18"/>
  <c r="S61" i="18"/>
  <c r="I62" i="18"/>
  <c r="S60" i="18"/>
  <c r="I61" i="18"/>
  <c r="S59" i="18"/>
  <c r="I60" i="18"/>
  <c r="S58" i="18"/>
  <c r="I59" i="18"/>
  <c r="S57" i="18"/>
  <c r="I58" i="18"/>
  <c r="S56" i="18"/>
  <c r="I57" i="18"/>
  <c r="S55" i="18"/>
  <c r="I56" i="18"/>
  <c r="S54" i="18"/>
  <c r="I55" i="18"/>
  <c r="S53" i="18"/>
  <c r="I54" i="18"/>
  <c r="S52" i="18"/>
  <c r="I53" i="18"/>
  <c r="S51" i="18"/>
  <c r="I52" i="18"/>
  <c r="S50" i="18"/>
  <c r="I51" i="18"/>
  <c r="S49" i="18"/>
  <c r="I50" i="18"/>
  <c r="S48" i="18"/>
  <c r="I49" i="18"/>
  <c r="S47" i="18"/>
  <c r="I48" i="18"/>
  <c r="S46" i="18"/>
  <c r="I47" i="18"/>
  <c r="S45" i="18"/>
  <c r="I46" i="18"/>
  <c r="S44" i="18"/>
  <c r="I45" i="18"/>
  <c r="S43" i="18"/>
  <c r="I44" i="18"/>
  <c r="S42" i="18"/>
  <c r="I43" i="18"/>
  <c r="S41" i="18"/>
  <c r="I42" i="18"/>
  <c r="S40" i="18"/>
  <c r="I41" i="18"/>
  <c r="S39" i="18"/>
  <c r="I40" i="18"/>
  <c r="S38" i="18"/>
  <c r="I39" i="18"/>
  <c r="S37" i="18"/>
  <c r="I38" i="18"/>
  <c r="S36" i="18"/>
  <c r="I37" i="18"/>
  <c r="S35" i="18"/>
  <c r="I36" i="18"/>
  <c r="S34" i="18"/>
  <c r="I35" i="18"/>
  <c r="S33" i="18"/>
  <c r="I34" i="18"/>
  <c r="S32" i="18"/>
  <c r="I33" i="18"/>
  <c r="S31" i="18"/>
  <c r="I32" i="18"/>
  <c r="S30" i="18"/>
  <c r="I31" i="18"/>
  <c r="S29" i="18"/>
  <c r="I30" i="18"/>
  <c r="S28" i="18"/>
  <c r="I29" i="18"/>
  <c r="S27" i="18"/>
  <c r="I28" i="18"/>
  <c r="S26" i="18"/>
  <c r="I27" i="18"/>
  <c r="S25" i="18"/>
  <c r="I26" i="18"/>
  <c r="S24" i="18"/>
  <c r="I25" i="18"/>
  <c r="S23" i="18"/>
  <c r="I24" i="18"/>
  <c r="S22" i="18"/>
  <c r="I23" i="18"/>
  <c r="S21" i="18"/>
  <c r="I22" i="18"/>
  <c r="S20" i="18"/>
  <c r="I21" i="18"/>
  <c r="S19" i="18"/>
  <c r="I20" i="18"/>
  <c r="S18" i="18"/>
  <c r="I19" i="18"/>
  <c r="S17" i="18"/>
  <c r="I18" i="18"/>
  <c r="S16" i="18"/>
  <c r="I17" i="18"/>
  <c r="S15" i="18"/>
  <c r="I16" i="18"/>
  <c r="S14" i="18"/>
  <c r="I15" i="18"/>
  <c r="S13" i="18"/>
  <c r="I14" i="18"/>
  <c r="S12" i="18"/>
  <c r="I13" i="18"/>
  <c r="S11" i="18"/>
  <c r="I12" i="18"/>
  <c r="S10" i="18"/>
  <c r="I11" i="18"/>
  <c r="S9" i="18"/>
  <c r="I10" i="18"/>
  <c r="S8" i="18"/>
  <c r="I9" i="18"/>
  <c r="I7" i="18"/>
  <c r="I6" i="18"/>
  <c r="I5" i="18"/>
  <c r="A23" i="4" l="1"/>
  <c r="A24" i="4"/>
  <c r="K54" i="4" l="1"/>
  <c r="K53" i="4" s="1"/>
  <c r="K52" i="4" s="1"/>
  <c r="K51" i="4" s="1"/>
  <c r="K50" i="4" s="1"/>
  <c r="K49" i="4" s="1"/>
  <c r="K48" i="4" s="1"/>
  <c r="K47" i="4" s="1"/>
  <c r="J54" i="4"/>
  <c r="J53" i="4" s="1"/>
  <c r="J52" i="4" s="1"/>
  <c r="J51" i="4" s="1"/>
  <c r="J50" i="4" s="1"/>
  <c r="J49" i="4" s="1"/>
  <c r="J48" i="4" s="1"/>
  <c r="J47" i="4" s="1"/>
  <c r="N58" i="4"/>
  <c r="O58" i="4" s="1"/>
  <c r="P58" i="4" s="1"/>
  <c r="Q58" i="4" s="1"/>
  <c r="R58" i="4" s="1"/>
  <c r="S58" i="4" s="1"/>
  <c r="T58" i="4" s="1"/>
  <c r="U58" i="4" s="1"/>
  <c r="N57" i="4"/>
  <c r="O57" i="4" s="1"/>
  <c r="P57" i="4" s="1"/>
  <c r="Q57" i="4" s="1"/>
  <c r="R57" i="4" s="1"/>
  <c r="S57" i="4" s="1"/>
  <c r="T57" i="4" s="1"/>
  <c r="U57" i="4" s="1"/>
  <c r="N29" i="4"/>
  <c r="O29" i="4" s="1"/>
  <c r="P29" i="4" s="1"/>
  <c r="Q29" i="4" s="1"/>
  <c r="R29" i="4" s="1"/>
  <c r="S29" i="4" s="1"/>
  <c r="T29" i="4" s="1"/>
  <c r="U29" i="4" s="1"/>
  <c r="N28" i="4"/>
  <c r="O28" i="4" s="1"/>
  <c r="P28" i="4" s="1"/>
  <c r="Q28" i="4" s="1"/>
  <c r="R28" i="4" s="1"/>
  <c r="S28" i="4" s="1"/>
  <c r="T28" i="4" s="1"/>
  <c r="U28" i="4" s="1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41" i="16"/>
  <c r="I137" i="16"/>
  <c r="I138" i="16"/>
  <c r="I139" i="16"/>
  <c r="I140" i="16"/>
  <c r="I136" i="16"/>
  <c r="I133" i="16"/>
  <c r="I134" i="16"/>
  <c r="I135" i="16"/>
  <c r="I132" i="16"/>
  <c r="I127" i="16"/>
  <c r="I128" i="16"/>
  <c r="I129" i="16"/>
  <c r="I130" i="16"/>
  <c r="I131" i="16"/>
  <c r="I126" i="16"/>
  <c r="I118" i="16"/>
  <c r="I119" i="16"/>
  <c r="I120" i="16"/>
  <c r="I121" i="16"/>
  <c r="I122" i="16"/>
  <c r="I123" i="16"/>
  <c r="I124" i="16"/>
  <c r="I125" i="16"/>
  <c r="I117" i="16"/>
  <c r="I116" i="16"/>
  <c r="I115" i="16"/>
  <c r="I107" i="16"/>
  <c r="I108" i="16"/>
  <c r="I109" i="16"/>
  <c r="I110" i="16"/>
  <c r="I111" i="16"/>
  <c r="I112" i="16"/>
  <c r="I113" i="16"/>
  <c r="I114" i="16"/>
  <c r="I106" i="16"/>
  <c r="I103" i="16"/>
  <c r="I104" i="16"/>
  <c r="I105" i="16"/>
  <c r="I102" i="16"/>
  <c r="I98" i="16"/>
  <c r="I99" i="16"/>
  <c r="I100" i="16"/>
  <c r="I101" i="16"/>
  <c r="I97" i="16"/>
  <c r="I96" i="16"/>
  <c r="I94" i="16"/>
  <c r="I95" i="16"/>
  <c r="I93" i="16"/>
  <c r="I87" i="16"/>
  <c r="I88" i="16"/>
  <c r="I89" i="16"/>
  <c r="I90" i="16"/>
  <c r="I91" i="16"/>
  <c r="I92" i="16"/>
  <c r="I86" i="16"/>
  <c r="I82" i="16"/>
  <c r="I83" i="16"/>
  <c r="I84" i="16"/>
  <c r="I85" i="16"/>
  <c r="I81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68" i="16"/>
  <c r="I62" i="16"/>
  <c r="I63" i="16"/>
  <c r="I64" i="16"/>
  <c r="I65" i="16"/>
  <c r="I66" i="16"/>
  <c r="I67" i="16"/>
  <c r="I61" i="16"/>
  <c r="I53" i="16"/>
  <c r="I54" i="16"/>
  <c r="I55" i="16"/>
  <c r="I56" i="16"/>
  <c r="I57" i="16"/>
  <c r="I58" i="16"/>
  <c r="I59" i="16"/>
  <c r="I60" i="16"/>
  <c r="I52" i="16"/>
  <c r="I51" i="16"/>
  <c r="I49" i="16"/>
  <c r="I50" i="16"/>
  <c r="I48" i="16"/>
  <c r="I46" i="16"/>
  <c r="I47" i="16"/>
  <c r="I45" i="16"/>
  <c r="I42" i="16"/>
  <c r="I43" i="16"/>
  <c r="I44" i="16"/>
  <c r="I41" i="16"/>
  <c r="I37" i="16"/>
  <c r="I38" i="16"/>
  <c r="I39" i="16"/>
  <c r="I40" i="16"/>
  <c r="I36" i="16"/>
  <c r="I34" i="16"/>
  <c r="I35" i="16"/>
  <c r="I33" i="16"/>
  <c r="I31" i="16"/>
  <c r="I32" i="16"/>
  <c r="I30" i="16"/>
  <c r="I29" i="16"/>
  <c r="I28" i="16"/>
  <c r="I24" i="16"/>
  <c r="I25" i="16"/>
  <c r="I26" i="16"/>
  <c r="I27" i="16"/>
  <c r="I23" i="16"/>
  <c r="I15" i="16"/>
  <c r="I16" i="16"/>
  <c r="I17" i="16"/>
  <c r="I18" i="16"/>
  <c r="I19" i="16"/>
  <c r="I20" i="16"/>
  <c r="I21" i="16"/>
  <c r="I22" i="16"/>
  <c r="I14" i="16"/>
  <c r="S19" i="16" l="1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8" i="16"/>
  <c r="O55" i="12" l="1"/>
  <c r="O56" i="12"/>
  <c r="O57" i="12"/>
  <c r="O58" i="12"/>
  <c r="O59" i="12"/>
  <c r="O60" i="12"/>
  <c r="O61" i="12"/>
  <c r="O44" i="12"/>
  <c r="O45" i="12"/>
  <c r="I44" i="12"/>
  <c r="J44" i="12"/>
  <c r="I45" i="12"/>
  <c r="J45" i="12"/>
  <c r="O120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81" i="5"/>
  <c r="O182" i="5"/>
  <c r="O183" i="5"/>
  <c r="O184" i="5"/>
  <c r="O185" i="5"/>
  <c r="O186" i="5"/>
  <c r="O187" i="5"/>
  <c r="O188" i="5"/>
  <c r="O178" i="5"/>
  <c r="O179" i="5"/>
  <c r="O173" i="5"/>
  <c r="O174" i="5"/>
  <c r="O168" i="5"/>
  <c r="O169" i="5"/>
  <c r="O170" i="5"/>
  <c r="O171" i="5"/>
  <c r="O166" i="5"/>
  <c r="O162" i="5"/>
  <c r="O163" i="5"/>
  <c r="O158" i="5"/>
  <c r="O155" i="5"/>
  <c r="O153" i="5"/>
  <c r="O151" i="5"/>
  <c r="O146" i="5"/>
  <c r="O147" i="5"/>
  <c r="O144" i="5"/>
  <c r="O141" i="5"/>
  <c r="O142" i="5"/>
  <c r="O138" i="5"/>
  <c r="O139" i="5"/>
  <c r="O134" i="5"/>
  <c r="O132" i="5"/>
  <c r="O129" i="5"/>
  <c r="O130" i="5"/>
  <c r="O127" i="5"/>
  <c r="O122" i="5"/>
  <c r="O116" i="5"/>
  <c r="O111" i="5"/>
  <c r="O112" i="5"/>
  <c r="O103" i="5"/>
  <c r="O99" i="5"/>
  <c r="O90" i="5"/>
  <c r="O91" i="5"/>
  <c r="O92" i="5"/>
  <c r="O87" i="5"/>
  <c r="O84" i="5"/>
  <c r="O85" i="5"/>
  <c r="O82" i="5"/>
  <c r="O79" i="5"/>
  <c r="O76" i="5"/>
  <c r="O74" i="5"/>
  <c r="O69" i="5"/>
  <c r="O67" i="5"/>
  <c r="O64" i="5"/>
  <c r="O65" i="5"/>
  <c r="I53" i="5"/>
  <c r="J53" i="5"/>
  <c r="I54" i="5"/>
  <c r="J54" i="5"/>
  <c r="O54" i="5" s="1"/>
  <c r="O52" i="5"/>
  <c r="O53" i="5"/>
  <c r="O48" i="5"/>
  <c r="O157" i="5"/>
  <c r="O156" i="5"/>
  <c r="Q20" i="4" l="1"/>
  <c r="E1" i="14" l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Q7" i="4"/>
  <c r="R7" i="4"/>
  <c r="P7" i="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G13" i="2" l="1"/>
  <c r="F13" i="2"/>
  <c r="E13" i="2"/>
  <c r="D13" i="2"/>
  <c r="D14" i="2"/>
  <c r="D19" i="2"/>
  <c r="D20" i="2"/>
  <c r="N14" i="2" s="1"/>
  <c r="C14" i="12" s="1"/>
  <c r="D21" i="2"/>
  <c r="N13" i="2"/>
  <c r="D14" i="5"/>
  <c r="D15" i="5"/>
  <c r="D16" i="5"/>
  <c r="D17" i="5"/>
  <c r="D18" i="5" s="1"/>
  <c r="D19" i="5" s="1"/>
  <c r="D20" i="5"/>
  <c r="D21" i="5"/>
  <c r="D22" i="5" s="1"/>
  <c r="D23" i="5" s="1"/>
  <c r="D24" i="5" s="1"/>
  <c r="D25" i="5" s="1"/>
  <c r="D26" i="5" s="1"/>
  <c r="D27" i="5" s="1"/>
  <c r="D28" i="5"/>
  <c r="D29" i="5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F45" i="2"/>
  <c r="H29" i="2"/>
  <c r="F46" i="2"/>
  <c r="F43" i="2"/>
  <c r="G29" i="2"/>
  <c r="F44" i="2" s="1"/>
  <c r="F41" i="2"/>
  <c r="F29" i="2"/>
  <c r="F42" i="2" s="1"/>
  <c r="F39" i="2"/>
  <c r="E29" i="2"/>
  <c r="F40" i="2"/>
  <c r="F37" i="2"/>
  <c r="D29" i="2"/>
  <c r="F38" i="2"/>
  <c r="C23" i="5"/>
  <c r="J27" i="5" s="1"/>
  <c r="I27" i="5"/>
  <c r="J26" i="5"/>
  <c r="I23" i="5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H13" i="2"/>
  <c r="O27" i="5" l="1"/>
  <c r="J25" i="5"/>
  <c r="O26" i="5"/>
  <c r="I13" i="2"/>
  <c r="J24" i="5"/>
  <c r="I25" i="5"/>
  <c r="O25" i="5" s="1"/>
  <c r="D22" i="2"/>
  <c r="N15" i="2"/>
  <c r="I15" i="12"/>
  <c r="I16" i="12"/>
  <c r="J16" i="12"/>
  <c r="I17" i="12"/>
  <c r="J15" i="12"/>
  <c r="I14" i="12"/>
  <c r="O14" i="12" s="1"/>
  <c r="I18" i="12"/>
  <c r="J18" i="12"/>
  <c r="J14" i="12"/>
  <c r="J17" i="12"/>
  <c r="J23" i="5"/>
  <c r="I24" i="5"/>
  <c r="C8" i="12"/>
  <c r="C17" i="5"/>
  <c r="E14" i="2"/>
  <c r="F19" i="2" s="1"/>
  <c r="E19" i="2"/>
  <c r="O18" i="12"/>
  <c r="J17" i="5" l="1"/>
  <c r="I19" i="5"/>
  <c r="J18" i="5"/>
  <c r="I18" i="5"/>
  <c r="I20" i="5"/>
  <c r="O20" i="5" s="1"/>
  <c r="J19" i="5"/>
  <c r="I21" i="5"/>
  <c r="O21" i="5" s="1"/>
  <c r="J20" i="5"/>
  <c r="J21" i="5"/>
  <c r="J12" i="12"/>
  <c r="I11" i="12"/>
  <c r="J10" i="12"/>
  <c r="I9" i="12"/>
  <c r="I8" i="12"/>
  <c r="O8" i="12" s="1"/>
  <c r="J11" i="12"/>
  <c r="J8" i="12"/>
  <c r="I10" i="12"/>
  <c r="J9" i="12"/>
  <c r="O9" i="12" s="1"/>
  <c r="I12" i="12"/>
  <c r="O12" i="12" s="1"/>
  <c r="O15" i="12"/>
  <c r="N20" i="2"/>
  <c r="F20" i="2"/>
  <c r="O17" i="12"/>
  <c r="C20" i="12"/>
  <c r="C29" i="5"/>
  <c r="N18" i="2"/>
  <c r="E20" i="2"/>
  <c r="N19" i="2" s="1"/>
  <c r="F14" i="2"/>
  <c r="O16" i="12"/>
  <c r="D23" i="2"/>
  <c r="N17" i="2" s="1"/>
  <c r="N16" i="2"/>
  <c r="C27" i="12" l="1"/>
  <c r="C36" i="5"/>
  <c r="O11" i="12"/>
  <c r="I30" i="5"/>
  <c r="O30" i="5" s="1"/>
  <c r="J29" i="5"/>
  <c r="I29" i="5"/>
  <c r="O29" i="5" s="1"/>
  <c r="J30" i="5"/>
  <c r="J20" i="12"/>
  <c r="I21" i="12"/>
  <c r="I20" i="12"/>
  <c r="J21" i="12"/>
  <c r="C32" i="12"/>
  <c r="C41" i="5"/>
  <c r="F21" i="2"/>
  <c r="N21" i="2"/>
  <c r="O19" i="5"/>
  <c r="G19" i="2"/>
  <c r="G14" i="2"/>
  <c r="C64" i="12"/>
  <c r="C73" i="5"/>
  <c r="C23" i="12"/>
  <c r="C32" i="5"/>
  <c r="C38" i="12"/>
  <c r="C47" i="5"/>
  <c r="O10" i="12"/>
  <c r="O18" i="5"/>
  <c r="O17" i="5"/>
  <c r="I66" i="5" l="1"/>
  <c r="J66" i="5"/>
  <c r="I70" i="5"/>
  <c r="O70" i="5" s="1"/>
  <c r="J68" i="5"/>
  <c r="I60" i="5"/>
  <c r="J57" i="5"/>
  <c r="I52" i="5"/>
  <c r="J49" i="5"/>
  <c r="J70" i="5"/>
  <c r="I62" i="5"/>
  <c r="O62" i="5" s="1"/>
  <c r="J60" i="5"/>
  <c r="I56" i="5"/>
  <c r="J62" i="5"/>
  <c r="I58" i="5"/>
  <c r="J52" i="5"/>
  <c r="I50" i="5"/>
  <c r="I65" i="5"/>
  <c r="I69" i="5"/>
  <c r="I67" i="5"/>
  <c r="I57" i="5"/>
  <c r="O57" i="5" s="1"/>
  <c r="J67" i="5"/>
  <c r="I68" i="5"/>
  <c r="J58" i="5"/>
  <c r="J50" i="5"/>
  <c r="J65" i="5"/>
  <c r="J69" i="5"/>
  <c r="I63" i="5"/>
  <c r="O63" i="5" s="1"/>
  <c r="J56" i="5"/>
  <c r="I49" i="5"/>
  <c r="I47" i="5"/>
  <c r="I64" i="5"/>
  <c r="I48" i="5"/>
  <c r="J63" i="5"/>
  <c r="J47" i="5"/>
  <c r="J64" i="5"/>
  <c r="J48" i="5"/>
  <c r="I78" i="5"/>
  <c r="J77" i="5"/>
  <c r="J78" i="5"/>
  <c r="I73" i="5"/>
  <c r="O73" i="5" s="1"/>
  <c r="I75" i="5"/>
  <c r="I74" i="5"/>
  <c r="I79" i="5"/>
  <c r="I76" i="5"/>
  <c r="J76" i="5"/>
  <c r="J75" i="5"/>
  <c r="J74" i="5"/>
  <c r="J79" i="5"/>
  <c r="J73" i="5"/>
  <c r="I77" i="5"/>
  <c r="O77" i="5" s="1"/>
  <c r="J36" i="12"/>
  <c r="I33" i="12"/>
  <c r="O33" i="12" s="1"/>
  <c r="I34" i="12"/>
  <c r="J33" i="12"/>
  <c r="I35" i="12"/>
  <c r="J34" i="12"/>
  <c r="I36" i="12"/>
  <c r="J35" i="12"/>
  <c r="I32" i="12"/>
  <c r="J32" i="12"/>
  <c r="O32" i="12" s="1"/>
  <c r="I70" i="12"/>
  <c r="J64" i="12"/>
  <c r="I64" i="12"/>
  <c r="O64" i="12" s="1"/>
  <c r="I67" i="12"/>
  <c r="J67" i="12"/>
  <c r="J70" i="12"/>
  <c r="I66" i="12"/>
  <c r="J66" i="12"/>
  <c r="J69" i="12"/>
  <c r="I68" i="12"/>
  <c r="I69" i="12"/>
  <c r="O69" i="12" s="1"/>
  <c r="J65" i="12"/>
  <c r="I65" i="12"/>
  <c r="J68" i="12"/>
  <c r="I32" i="5"/>
  <c r="O32" i="5" s="1"/>
  <c r="I34" i="5"/>
  <c r="O34" i="5" s="1"/>
  <c r="I33" i="5"/>
  <c r="J32" i="5"/>
  <c r="J33" i="5"/>
  <c r="J34" i="5"/>
  <c r="F22" i="2"/>
  <c r="N23" i="2" s="1"/>
  <c r="N22" i="2"/>
  <c r="I39" i="5"/>
  <c r="I38" i="5"/>
  <c r="J37" i="5"/>
  <c r="J36" i="5"/>
  <c r="J39" i="5"/>
  <c r="J38" i="5"/>
  <c r="I36" i="5"/>
  <c r="I37" i="5"/>
  <c r="O37" i="5" s="1"/>
  <c r="J53" i="12"/>
  <c r="J55" i="12"/>
  <c r="I60" i="12"/>
  <c r="I55" i="12"/>
  <c r="J43" i="12"/>
  <c r="J57" i="12"/>
  <c r="J48" i="12"/>
  <c r="J40" i="12"/>
  <c r="J59" i="12"/>
  <c r="I48" i="12"/>
  <c r="O48" i="12" s="1"/>
  <c r="J54" i="12"/>
  <c r="J61" i="12"/>
  <c r="I54" i="12"/>
  <c r="O54" i="12" s="1"/>
  <c r="J39" i="12"/>
  <c r="I56" i="12"/>
  <c r="J47" i="12"/>
  <c r="I39" i="12"/>
  <c r="I58" i="12"/>
  <c r="I47" i="12"/>
  <c r="I59" i="12"/>
  <c r="I61" i="12"/>
  <c r="I53" i="12"/>
  <c r="O53" i="12" s="1"/>
  <c r="J38" i="12"/>
  <c r="I51" i="12"/>
  <c r="I43" i="12"/>
  <c r="O43" i="12" s="1"/>
  <c r="I38" i="12"/>
  <c r="O38" i="12" s="1"/>
  <c r="I57" i="12"/>
  <c r="I41" i="12"/>
  <c r="J56" i="12"/>
  <c r="J51" i="12"/>
  <c r="J58" i="12"/>
  <c r="J49" i="12"/>
  <c r="J41" i="12"/>
  <c r="J60" i="12"/>
  <c r="I49" i="12"/>
  <c r="I40" i="12"/>
  <c r="O40" i="12" s="1"/>
  <c r="C72" i="12"/>
  <c r="C81" i="5"/>
  <c r="H19" i="2"/>
  <c r="H14" i="2"/>
  <c r="O20" i="12"/>
  <c r="J25" i="12"/>
  <c r="I24" i="12"/>
  <c r="I23" i="12"/>
  <c r="J23" i="12"/>
  <c r="O23" i="12" s="1"/>
  <c r="J24" i="12"/>
  <c r="O24" i="12" s="1"/>
  <c r="I25" i="12"/>
  <c r="G20" i="2"/>
  <c r="N24" i="2"/>
  <c r="I41" i="5"/>
  <c r="O41" i="5" s="1"/>
  <c r="J43" i="5"/>
  <c r="J41" i="5"/>
  <c r="I44" i="5"/>
  <c r="J42" i="5"/>
  <c r="J45" i="5"/>
  <c r="I42" i="5"/>
  <c r="J44" i="5"/>
  <c r="I43" i="5"/>
  <c r="O43" i="5" s="1"/>
  <c r="I45" i="5"/>
  <c r="O45" i="5" s="1"/>
  <c r="O21" i="12"/>
  <c r="J29" i="12"/>
  <c r="I29" i="12"/>
  <c r="O29" i="12" s="1"/>
  <c r="J28" i="12"/>
  <c r="I28" i="12"/>
  <c r="O28" i="12" s="1"/>
  <c r="J27" i="12"/>
  <c r="I27" i="12"/>
  <c r="O27" i="12" s="1"/>
  <c r="J30" i="12"/>
  <c r="I30" i="12"/>
  <c r="O30" i="12" s="1"/>
  <c r="O50" i="5" l="1"/>
  <c r="J84" i="12"/>
  <c r="J76" i="12"/>
  <c r="I73" i="12"/>
  <c r="I80" i="12"/>
  <c r="J72" i="12"/>
  <c r="J79" i="12"/>
  <c r="I76" i="12"/>
  <c r="I75" i="12"/>
  <c r="J74" i="12"/>
  <c r="I81" i="12"/>
  <c r="J73" i="12"/>
  <c r="J80" i="12"/>
  <c r="J77" i="12"/>
  <c r="I74" i="12"/>
  <c r="O74" i="12" s="1"/>
  <c r="J75" i="12"/>
  <c r="J82" i="12"/>
  <c r="I77" i="12"/>
  <c r="O77" i="12" s="1"/>
  <c r="J81" i="12"/>
  <c r="J78" i="12"/>
  <c r="I82" i="12"/>
  <c r="J83" i="12"/>
  <c r="I72" i="12"/>
  <c r="O72" i="12" s="1"/>
  <c r="I79" i="12"/>
  <c r="O79" i="12" s="1"/>
  <c r="I78" i="12"/>
  <c r="I84" i="12"/>
  <c r="O84" i="12" s="1"/>
  <c r="I83" i="12"/>
  <c r="O66" i="12"/>
  <c r="O42" i="5"/>
  <c r="G21" i="2"/>
  <c r="N25" i="2"/>
  <c r="O41" i="12"/>
  <c r="O51" i="12"/>
  <c r="C86" i="12"/>
  <c r="C95" i="5"/>
  <c r="O68" i="12"/>
  <c r="O35" i="12"/>
  <c r="O47" i="5"/>
  <c r="O68" i="5"/>
  <c r="O58" i="5"/>
  <c r="I89" i="5"/>
  <c r="J88" i="5"/>
  <c r="I81" i="5"/>
  <c r="I93" i="5"/>
  <c r="J89" i="5"/>
  <c r="I83" i="5"/>
  <c r="O83" i="5" s="1"/>
  <c r="J81" i="5"/>
  <c r="J93" i="5"/>
  <c r="I86" i="5"/>
  <c r="O86" i="5" s="1"/>
  <c r="I84" i="5"/>
  <c r="I87" i="5"/>
  <c r="I91" i="5"/>
  <c r="I90" i="5"/>
  <c r="J82" i="5"/>
  <c r="J90" i="5"/>
  <c r="J86" i="5"/>
  <c r="J84" i="5"/>
  <c r="J87" i="5"/>
  <c r="J91" i="5"/>
  <c r="J83" i="5"/>
  <c r="I82" i="5"/>
  <c r="I85" i="5"/>
  <c r="I92" i="5"/>
  <c r="I88" i="5"/>
  <c r="J85" i="5"/>
  <c r="J92" i="5"/>
  <c r="O38" i="5"/>
  <c r="O56" i="5"/>
  <c r="O44" i="5"/>
  <c r="C101" i="12"/>
  <c r="C110" i="5"/>
  <c r="O39" i="5"/>
  <c r="O25" i="12"/>
  <c r="H20" i="2"/>
  <c r="N32" i="2" s="1"/>
  <c r="N31" i="2"/>
  <c r="O49" i="12"/>
  <c r="O47" i="12"/>
  <c r="O36" i="5"/>
  <c r="C92" i="12"/>
  <c r="C101" i="5"/>
  <c r="O33" i="5"/>
  <c r="O36" i="12"/>
  <c r="O34" i="12"/>
  <c r="O75" i="5"/>
  <c r="O78" i="5"/>
  <c r="O49" i="5"/>
  <c r="O60" i="5"/>
  <c r="O66" i="5"/>
  <c r="C158" i="12" l="1"/>
  <c r="C167" i="5"/>
  <c r="J90" i="12"/>
  <c r="I87" i="12"/>
  <c r="I90" i="12"/>
  <c r="I86" i="12"/>
  <c r="I88" i="12"/>
  <c r="J87" i="12"/>
  <c r="O87" i="12" s="1"/>
  <c r="J88" i="12"/>
  <c r="I89" i="12"/>
  <c r="J89" i="12"/>
  <c r="J86" i="12"/>
  <c r="O86" i="12" s="1"/>
  <c r="I105" i="5"/>
  <c r="J106" i="5"/>
  <c r="I104" i="5"/>
  <c r="J105" i="5"/>
  <c r="I101" i="5"/>
  <c r="I102" i="5"/>
  <c r="J101" i="5"/>
  <c r="I103" i="5"/>
  <c r="J107" i="5"/>
  <c r="J102" i="5"/>
  <c r="I106" i="5"/>
  <c r="O106" i="5" s="1"/>
  <c r="J104" i="5"/>
  <c r="I107" i="5"/>
  <c r="O107" i="5" s="1"/>
  <c r="J103" i="5"/>
  <c r="G22" i="2"/>
  <c r="N26" i="2"/>
  <c r="I98" i="12"/>
  <c r="I96" i="12"/>
  <c r="J98" i="12"/>
  <c r="O98" i="12" s="1"/>
  <c r="I94" i="12"/>
  <c r="I97" i="12"/>
  <c r="J92" i="12"/>
  <c r="J97" i="12"/>
  <c r="I93" i="12"/>
  <c r="O93" i="12" s="1"/>
  <c r="J96" i="12"/>
  <c r="I92" i="12"/>
  <c r="O92" i="12" s="1"/>
  <c r="J93" i="12"/>
  <c r="I95" i="12"/>
  <c r="O95" i="12" s="1"/>
  <c r="J95" i="12"/>
  <c r="J94" i="12"/>
  <c r="O88" i="5"/>
  <c r="O93" i="5"/>
  <c r="J103" i="12"/>
  <c r="I102" i="12"/>
  <c r="J102" i="12"/>
  <c r="J101" i="12"/>
  <c r="I101" i="12"/>
  <c r="I103" i="12"/>
  <c r="O103" i="12" s="1"/>
  <c r="C105" i="12"/>
  <c r="C114" i="5"/>
  <c r="O89" i="5"/>
  <c r="C152" i="12"/>
  <c r="C161" i="5"/>
  <c r="I110" i="5"/>
  <c r="O110" i="5" s="1"/>
  <c r="I112" i="5"/>
  <c r="J110" i="5"/>
  <c r="I111" i="5"/>
  <c r="J111" i="5"/>
  <c r="J112" i="5"/>
  <c r="O81" i="5"/>
  <c r="I96" i="5"/>
  <c r="O96" i="5" s="1"/>
  <c r="J97" i="5"/>
  <c r="J96" i="5"/>
  <c r="I95" i="5"/>
  <c r="O95" i="5" s="1"/>
  <c r="I98" i="5"/>
  <c r="O98" i="5" s="1"/>
  <c r="I99" i="5"/>
  <c r="J95" i="5"/>
  <c r="J98" i="5"/>
  <c r="J99" i="5"/>
  <c r="I97" i="5"/>
  <c r="O97" i="5" s="1"/>
  <c r="O80" i="12"/>
  <c r="I114" i="5" l="1"/>
  <c r="J114" i="5"/>
  <c r="C107" i="12"/>
  <c r="C116" i="5"/>
  <c r="J165" i="5"/>
  <c r="I161" i="5"/>
  <c r="I164" i="5"/>
  <c r="O164" i="5" s="1"/>
  <c r="J162" i="5"/>
  <c r="J164" i="5"/>
  <c r="I163" i="5"/>
  <c r="J163" i="5"/>
  <c r="I162" i="5"/>
  <c r="I165" i="5"/>
  <c r="O165" i="5" s="1"/>
  <c r="J161" i="5"/>
  <c r="N27" i="2"/>
  <c r="G23" i="2"/>
  <c r="O104" i="5"/>
  <c r="I156" i="12"/>
  <c r="J156" i="12"/>
  <c r="J155" i="12"/>
  <c r="J154" i="12"/>
  <c r="I155" i="12"/>
  <c r="I154" i="12"/>
  <c r="I152" i="12"/>
  <c r="O152" i="12" s="1"/>
  <c r="J152" i="12"/>
  <c r="I153" i="12"/>
  <c r="J153" i="12"/>
  <c r="O102" i="5"/>
  <c r="O89" i="12"/>
  <c r="I196" i="5"/>
  <c r="J186" i="5"/>
  <c r="I202" i="5"/>
  <c r="O202" i="5" s="1"/>
  <c r="J199" i="5"/>
  <c r="I192" i="5"/>
  <c r="J191" i="5"/>
  <c r="I180" i="5"/>
  <c r="O180" i="5" s="1"/>
  <c r="J177" i="5"/>
  <c r="I172" i="5"/>
  <c r="J167" i="5"/>
  <c r="J196" i="5"/>
  <c r="I203" i="5"/>
  <c r="J202" i="5"/>
  <c r="I193" i="5"/>
  <c r="J192" i="5"/>
  <c r="I184" i="5"/>
  <c r="J180" i="5"/>
  <c r="I175" i="5"/>
  <c r="J172" i="5"/>
  <c r="J203" i="5"/>
  <c r="I198" i="5"/>
  <c r="J184" i="5"/>
  <c r="I176" i="5"/>
  <c r="O176" i="5" s="1"/>
  <c r="J168" i="5"/>
  <c r="J170" i="5"/>
  <c r="J173" i="5"/>
  <c r="J178" i="5"/>
  <c r="J181" i="5"/>
  <c r="J183" i="5"/>
  <c r="J187" i="5"/>
  <c r="J190" i="5"/>
  <c r="J195" i="5"/>
  <c r="J200" i="5"/>
  <c r="I186" i="5"/>
  <c r="J198" i="5"/>
  <c r="I191" i="5"/>
  <c r="J176" i="5"/>
  <c r="I167" i="5"/>
  <c r="O167" i="5" s="1"/>
  <c r="I169" i="5"/>
  <c r="I171" i="5"/>
  <c r="I174" i="5"/>
  <c r="I179" i="5"/>
  <c r="I182" i="5"/>
  <c r="I185" i="5"/>
  <c r="I188" i="5"/>
  <c r="I194" i="5"/>
  <c r="I197" i="5"/>
  <c r="I201" i="5"/>
  <c r="I204" i="5"/>
  <c r="J193" i="5"/>
  <c r="J169" i="5"/>
  <c r="J174" i="5"/>
  <c r="J182" i="5"/>
  <c r="J188" i="5"/>
  <c r="J197" i="5"/>
  <c r="J201" i="5"/>
  <c r="I168" i="5"/>
  <c r="I187" i="5"/>
  <c r="J204" i="5"/>
  <c r="I177" i="5"/>
  <c r="O177" i="5" s="1"/>
  <c r="I170" i="5"/>
  <c r="I178" i="5"/>
  <c r="I183" i="5"/>
  <c r="I190" i="5"/>
  <c r="I200" i="5"/>
  <c r="I189" i="5"/>
  <c r="O189" i="5" s="1"/>
  <c r="J175" i="5"/>
  <c r="J171" i="5"/>
  <c r="J179" i="5"/>
  <c r="J185" i="5"/>
  <c r="J194" i="5"/>
  <c r="I199" i="5"/>
  <c r="J189" i="5"/>
  <c r="I173" i="5"/>
  <c r="I181" i="5"/>
  <c r="I195" i="5"/>
  <c r="I105" i="12"/>
  <c r="J105" i="12"/>
  <c r="O101" i="12"/>
  <c r="O96" i="12"/>
  <c r="O97" i="12"/>
  <c r="O101" i="5"/>
  <c r="O105" i="5"/>
  <c r="O88" i="12"/>
  <c r="J192" i="12"/>
  <c r="J189" i="12"/>
  <c r="J169" i="12"/>
  <c r="I188" i="12"/>
  <c r="J168" i="12"/>
  <c r="J180" i="12"/>
  <c r="I165" i="12"/>
  <c r="I179" i="12"/>
  <c r="J161" i="12"/>
  <c r="J166" i="12"/>
  <c r="J167" i="12"/>
  <c r="I163" i="12"/>
  <c r="I172" i="12"/>
  <c r="J179" i="12"/>
  <c r="I193" i="12"/>
  <c r="J158" i="12"/>
  <c r="J164" i="12"/>
  <c r="I175" i="12"/>
  <c r="O175" i="12" s="1"/>
  <c r="I182" i="12"/>
  <c r="J186" i="12"/>
  <c r="J195" i="12"/>
  <c r="I166" i="12"/>
  <c r="O166" i="12" s="1"/>
  <c r="J170" i="12"/>
  <c r="I180" i="12"/>
  <c r="J184" i="12"/>
  <c r="I191" i="12"/>
  <c r="I173" i="12"/>
  <c r="J174" i="12"/>
  <c r="I158" i="12"/>
  <c r="O158" i="12" s="1"/>
  <c r="I164" i="12"/>
  <c r="J173" i="12"/>
  <c r="I186" i="12"/>
  <c r="I194" i="12"/>
  <c r="O194" i="12" s="1"/>
  <c r="J159" i="12"/>
  <c r="I170" i="12"/>
  <c r="I176" i="12"/>
  <c r="I183" i="12"/>
  <c r="O183" i="12" s="1"/>
  <c r="I192" i="12"/>
  <c r="I167" i="12"/>
  <c r="O167" i="12" s="1"/>
  <c r="I174" i="12"/>
  <c r="I181" i="12"/>
  <c r="J185" i="12"/>
  <c r="J181" i="12"/>
  <c r="I187" i="12"/>
  <c r="I159" i="12"/>
  <c r="J165" i="12"/>
  <c r="I177" i="12"/>
  <c r="J187" i="12"/>
  <c r="I195" i="12"/>
  <c r="O195" i="12" s="1"/>
  <c r="I162" i="12"/>
  <c r="J171" i="12"/>
  <c r="J177" i="12"/>
  <c r="I184" i="12"/>
  <c r="O184" i="12" s="1"/>
  <c r="J193" i="12"/>
  <c r="I161" i="12"/>
  <c r="I168" i="12"/>
  <c r="J175" i="12"/>
  <c r="J182" i="12"/>
  <c r="I189" i="12"/>
  <c r="J190" i="12"/>
  <c r="I160" i="12"/>
  <c r="J191" i="12"/>
  <c r="J160" i="12"/>
  <c r="I171" i="12"/>
  <c r="O171" i="12" s="1"/>
  <c r="I178" i="12"/>
  <c r="J188" i="12"/>
  <c r="J163" i="12"/>
  <c r="J172" i="12"/>
  <c r="J178" i="12"/>
  <c r="I185" i="12"/>
  <c r="J194" i="12"/>
  <c r="J162" i="12"/>
  <c r="I169" i="12"/>
  <c r="J176" i="12"/>
  <c r="J183" i="12"/>
  <c r="I190" i="12"/>
  <c r="O190" i="12" s="1"/>
  <c r="C113" i="12" l="1"/>
  <c r="C122" i="5"/>
  <c r="I111" i="12"/>
  <c r="J108" i="12"/>
  <c r="I107" i="12"/>
  <c r="I109" i="12"/>
  <c r="O109" i="12" s="1"/>
  <c r="J110" i="12"/>
  <c r="J109" i="12"/>
  <c r="J107" i="12"/>
  <c r="I110" i="12"/>
  <c r="J111" i="12"/>
  <c r="I108" i="12"/>
  <c r="O108" i="12" s="1"/>
  <c r="O168" i="12"/>
  <c r="O180" i="12"/>
  <c r="O163" i="12"/>
  <c r="O105" i="12"/>
  <c r="O204" i="5"/>
  <c r="O172" i="5"/>
  <c r="O155" i="12"/>
  <c r="O156" i="12"/>
  <c r="O161" i="5"/>
  <c r="G24" i="2"/>
  <c r="N28" i="2"/>
  <c r="J119" i="5"/>
  <c r="I117" i="5"/>
  <c r="I118" i="5"/>
  <c r="I116" i="5"/>
  <c r="J118" i="5"/>
  <c r="I120" i="5"/>
  <c r="J117" i="5"/>
  <c r="J120" i="5"/>
  <c r="I119" i="5"/>
  <c r="O119" i="5" s="1"/>
  <c r="J116" i="5"/>
  <c r="O175" i="5"/>
  <c r="O187" i="12"/>
  <c r="O189" i="12"/>
  <c r="O177" i="12"/>
  <c r="O182" i="12"/>
  <c r="O193" i="12"/>
  <c r="O203" i="5"/>
  <c r="O114" i="5"/>
  <c r="G25" i="2" l="1"/>
  <c r="N30" i="2" s="1"/>
  <c r="N29" i="2"/>
  <c r="I116" i="12"/>
  <c r="I113" i="12"/>
  <c r="J115" i="12"/>
  <c r="J113" i="12"/>
  <c r="J116" i="12"/>
  <c r="I114" i="12"/>
  <c r="O114" i="12" s="1"/>
  <c r="J114" i="12"/>
  <c r="I115" i="12"/>
  <c r="O115" i="12" s="1"/>
  <c r="C118" i="12"/>
  <c r="C127" i="5"/>
  <c r="O110" i="12"/>
  <c r="J123" i="5"/>
  <c r="J124" i="5"/>
  <c r="I122" i="5"/>
  <c r="I123" i="5"/>
  <c r="I125" i="5"/>
  <c r="I124" i="5"/>
  <c r="J122" i="5"/>
  <c r="J125" i="5"/>
  <c r="O118" i="5"/>
  <c r="O117" i="5"/>
  <c r="J135" i="5" l="1"/>
  <c r="I128" i="5"/>
  <c r="I131" i="5"/>
  <c r="O131" i="5" s="1"/>
  <c r="J128" i="5"/>
  <c r="J131" i="5"/>
  <c r="I129" i="5"/>
  <c r="I132" i="5"/>
  <c r="I127" i="5"/>
  <c r="I135" i="5"/>
  <c r="O135" i="5" s="1"/>
  <c r="J129" i="5"/>
  <c r="J132" i="5"/>
  <c r="I133" i="5"/>
  <c r="O133" i="5" s="1"/>
  <c r="I134" i="5"/>
  <c r="J133" i="5"/>
  <c r="J134" i="5"/>
  <c r="J127" i="5"/>
  <c r="I130" i="5"/>
  <c r="J130" i="5"/>
  <c r="O124" i="5"/>
  <c r="I126" i="12"/>
  <c r="O126" i="12" s="1"/>
  <c r="J126" i="12"/>
  <c r="J119" i="12"/>
  <c r="I124" i="12"/>
  <c r="O124" i="12" s="1"/>
  <c r="I123" i="12"/>
  <c r="J125" i="12"/>
  <c r="J118" i="12"/>
  <c r="J124" i="12"/>
  <c r="I118" i="12"/>
  <c r="J122" i="12"/>
  <c r="I119" i="12"/>
  <c r="O119" i="12" s="1"/>
  <c r="I122" i="12"/>
  <c r="O122" i="12" s="1"/>
  <c r="J123" i="12"/>
  <c r="I120" i="12"/>
  <c r="I125" i="12"/>
  <c r="J121" i="12"/>
  <c r="J120" i="12"/>
  <c r="I121" i="12"/>
  <c r="C128" i="12"/>
  <c r="C137" i="5"/>
  <c r="O123" i="5"/>
  <c r="C140" i="12"/>
  <c r="C149" i="5"/>
  <c r="I143" i="5" l="1"/>
  <c r="I140" i="5"/>
  <c r="J137" i="5"/>
  <c r="J143" i="5"/>
  <c r="I145" i="5"/>
  <c r="J140" i="5"/>
  <c r="J145" i="5"/>
  <c r="J139" i="5"/>
  <c r="J142" i="5"/>
  <c r="J146" i="5"/>
  <c r="I138" i="5"/>
  <c r="I141" i="5"/>
  <c r="I144" i="5"/>
  <c r="I147" i="5"/>
  <c r="J141" i="5"/>
  <c r="J147" i="5"/>
  <c r="I137" i="5"/>
  <c r="I139" i="5"/>
  <c r="I146" i="5"/>
  <c r="I142" i="5"/>
  <c r="J138" i="5"/>
  <c r="J144" i="5"/>
  <c r="I138" i="12"/>
  <c r="J136" i="12"/>
  <c r="I134" i="12"/>
  <c r="I130" i="12"/>
  <c r="I136" i="12"/>
  <c r="I133" i="12"/>
  <c r="I129" i="12"/>
  <c r="J134" i="12"/>
  <c r="I128" i="12"/>
  <c r="J138" i="12"/>
  <c r="J135" i="12"/>
  <c r="J131" i="12"/>
  <c r="J128" i="12"/>
  <c r="J137" i="12"/>
  <c r="J130" i="12"/>
  <c r="J132" i="12"/>
  <c r="I132" i="12"/>
  <c r="I135" i="12"/>
  <c r="J133" i="12"/>
  <c r="I137" i="12"/>
  <c r="J129" i="12"/>
  <c r="I131" i="12"/>
  <c r="O131" i="12" s="1"/>
  <c r="O128" i="5"/>
  <c r="I152" i="5"/>
  <c r="O152" i="5" s="1"/>
  <c r="J150" i="5"/>
  <c r="I156" i="5"/>
  <c r="J152" i="5"/>
  <c r="I154" i="5"/>
  <c r="J151" i="5"/>
  <c r="J155" i="5"/>
  <c r="J158" i="5"/>
  <c r="J154" i="5"/>
  <c r="I150" i="5"/>
  <c r="O150" i="5" s="1"/>
  <c r="I153" i="5"/>
  <c r="I157" i="5"/>
  <c r="I149" i="5"/>
  <c r="J157" i="5"/>
  <c r="J149" i="5"/>
  <c r="I151" i="5"/>
  <c r="I158" i="5"/>
  <c r="J156" i="5"/>
  <c r="J153" i="5"/>
  <c r="I155" i="5"/>
  <c r="I149" i="12"/>
  <c r="I148" i="12"/>
  <c r="J140" i="12"/>
  <c r="J143" i="12"/>
  <c r="I141" i="12"/>
  <c r="J142" i="12"/>
  <c r="J149" i="12"/>
  <c r="I142" i="12"/>
  <c r="J147" i="12"/>
  <c r="J145" i="12"/>
  <c r="J141" i="12"/>
  <c r="O141" i="12" s="1"/>
  <c r="I147" i="12"/>
  <c r="J148" i="12"/>
  <c r="J146" i="12"/>
  <c r="J144" i="12"/>
  <c r="I145" i="12"/>
  <c r="I143" i="12"/>
  <c r="O143" i="12" s="1"/>
  <c r="I140" i="12"/>
  <c r="I146" i="12"/>
  <c r="I144" i="12"/>
  <c r="O136" i="12" l="1"/>
  <c r="O149" i="5"/>
  <c r="O154" i="5"/>
  <c r="O140" i="5"/>
  <c r="O140" i="12"/>
  <c r="O128" i="12"/>
  <c r="O145" i="12"/>
  <c r="O147" i="12"/>
  <c r="O134" i="12"/>
  <c r="O137" i="5"/>
  <c r="O145" i="5"/>
  <c r="O143" i="5"/>
</calcChain>
</file>

<file path=xl/sharedStrings.xml><?xml version="1.0" encoding="utf-8"?>
<sst xmlns="http://schemas.openxmlformats.org/spreadsheetml/2006/main" count="7329" uniqueCount="724">
  <si>
    <t xml:space="preserve">Event </t>
  </si>
  <si>
    <t>#</t>
  </si>
  <si>
    <t xml:space="preserve">Act </t>
  </si>
  <si>
    <t xml:space="preserve">Scene </t>
  </si>
  <si>
    <t>AC</t>
  </si>
  <si>
    <t>Actor 1</t>
  </si>
  <si>
    <t>Actor 2</t>
  </si>
  <si>
    <t>Actor 3</t>
  </si>
  <si>
    <t>Actor 4</t>
  </si>
  <si>
    <t>Actor 5</t>
  </si>
  <si>
    <t>Actor 6</t>
  </si>
  <si>
    <t>Comments</t>
  </si>
  <si>
    <t>Start</t>
  </si>
  <si>
    <t>End</t>
  </si>
  <si>
    <t xml:space="preserve">Event Name (Description) </t>
  </si>
  <si>
    <t>short as possible</t>
  </si>
  <si>
    <t>Event</t>
  </si>
  <si>
    <t>Before</t>
  </si>
  <si>
    <t>After</t>
  </si>
  <si>
    <t>Importance</t>
  </si>
  <si>
    <t>Action Chain Description</t>
  </si>
  <si>
    <t>AC #</t>
  </si>
  <si>
    <t>1-5</t>
  </si>
  <si>
    <t>Elder Hamlet invades Norway</t>
  </si>
  <si>
    <t>Claudius marrys Gertrude</t>
  </si>
  <si>
    <t>Claudius poisons Elder Hamlet</t>
  </si>
  <si>
    <t>Claudius sleeps w/Gertrude</t>
  </si>
  <si>
    <t>Barnardo describes Ghost</t>
  </si>
  <si>
    <t>Barnardo</t>
  </si>
  <si>
    <t>Marcellus</t>
  </si>
  <si>
    <t>Horatio</t>
  </si>
  <si>
    <t>Ghost appears</t>
  </si>
  <si>
    <t>Ghost</t>
  </si>
  <si>
    <t>Primary</t>
  </si>
  <si>
    <t>Secondary</t>
  </si>
  <si>
    <t>Other 1</t>
  </si>
  <si>
    <t>Other 2</t>
  </si>
  <si>
    <t>Other 3</t>
  </si>
  <si>
    <t>Other 4</t>
  </si>
  <si>
    <t>Ghost reappears</t>
  </si>
  <si>
    <t>Cock Crows</t>
  </si>
  <si>
    <t>Horatio decides to tell Hamlet</t>
  </si>
  <si>
    <t>V &amp; C sent to Norway</t>
  </si>
  <si>
    <t>Claudius</t>
  </si>
  <si>
    <t>Voltmand</t>
  </si>
  <si>
    <t>Cornelius</t>
  </si>
  <si>
    <t>Claudius gives L permission to go</t>
  </si>
  <si>
    <t>Laertes</t>
  </si>
  <si>
    <t>Claudius refuses Hamlet</t>
  </si>
  <si>
    <t>Hamlet</t>
  </si>
  <si>
    <t>Gertrude</t>
  </si>
  <si>
    <t>Horatio tell Hamlet about Ghost</t>
  </si>
  <si>
    <t>Hamlet decides to stand watch</t>
  </si>
  <si>
    <t xml:space="preserve">Polonius, Laertes warn Ophelia </t>
  </si>
  <si>
    <t>Ophelia agrees to avoid Hamlet</t>
  </si>
  <si>
    <t xml:space="preserve">Ophelia </t>
  </si>
  <si>
    <t>Polonius</t>
  </si>
  <si>
    <t>Ghost beckons Hamlet</t>
  </si>
  <si>
    <t>Hamlet leaves with Ghost</t>
  </si>
  <si>
    <t>Horation and Marcellus follow</t>
  </si>
  <si>
    <t>Ghost tells Hamlet</t>
  </si>
  <si>
    <t>Hamlet swears revenge</t>
  </si>
  <si>
    <t>Hamlet swears Ho and Mar to secrecy</t>
  </si>
  <si>
    <t>Pol Rey to Paris</t>
  </si>
  <si>
    <t>Reynaldo</t>
  </si>
  <si>
    <t xml:space="preserve">Polonius sends Reynaldo to Paris to give $ and note to Laertes; </t>
  </si>
  <si>
    <t>Oph Pol Ham Behave</t>
  </si>
  <si>
    <t>Ophelia</t>
  </si>
  <si>
    <t>Ophelia describes Hamlet's behavior to Polonius.</t>
  </si>
  <si>
    <t>Pol Oph decide tell King</t>
  </si>
  <si>
    <t>Pol tells Oph to come with to tell king.</t>
  </si>
  <si>
    <t>Ham writes Oph</t>
  </si>
  <si>
    <t xml:space="preserve">Two off stage events: Hamlet writes to Ophelia and then </t>
  </si>
  <si>
    <t>Ham visits Oph</t>
  </si>
  <si>
    <t>comes to visit her; grabs arm, nods, looks back</t>
  </si>
  <si>
    <t>K Q ask R G to vis Ham</t>
  </si>
  <si>
    <t>Rosencrantz</t>
  </si>
  <si>
    <t>Guildenstern</t>
  </si>
  <si>
    <t xml:space="preserve">K &amp; Q ask R &amp;G to visit Ham; Q offers reward; </t>
  </si>
  <si>
    <t>R G accept mission</t>
  </si>
  <si>
    <t>R &amp; G decide to visit Ham</t>
  </si>
  <si>
    <t>Pol news of Norway Ham</t>
  </si>
  <si>
    <t>Pol tells of return of V &amp; C and guess about Ham; goes to get V, C</t>
  </si>
  <si>
    <t>News from Norway</t>
  </si>
  <si>
    <t>Voltemand</t>
  </si>
  <si>
    <t>Volt relays news from Norway; gives paper to K</t>
  </si>
  <si>
    <t>Nor stops Fort</t>
  </si>
  <si>
    <t>Norway</t>
  </si>
  <si>
    <t>Fortinbras</t>
  </si>
  <si>
    <t>At request of K, Norway stops Fortinbras prep agin Den</t>
  </si>
  <si>
    <t>Nor shifts Fort to Pole</t>
  </si>
  <si>
    <t>Norway shifts $ and obj to Poles</t>
  </si>
  <si>
    <t>Nor asks K perm to cross</t>
  </si>
  <si>
    <t>Norway asks permission to cross Den on way to Poles; sends paper back to K</t>
  </si>
  <si>
    <t>Pol reads letter</t>
  </si>
  <si>
    <t>Pol reads Hamlet's letter to Oph</t>
  </si>
  <si>
    <t>Pol devises test</t>
  </si>
  <si>
    <t>Pol lies about his words; devises test for Ham</t>
  </si>
  <si>
    <t>King oks test</t>
  </si>
  <si>
    <t>King agreest to test</t>
  </si>
  <si>
    <t>Oph gives letter to Pol</t>
  </si>
  <si>
    <t>Ophelia gives Ham letter to Pol</t>
  </si>
  <si>
    <t>Pol sets up test w/Ham</t>
  </si>
  <si>
    <t>Pol encounter with Ham; sets up to walk</t>
  </si>
  <si>
    <t>Ham learns why  R&amp;G</t>
  </si>
  <si>
    <t>Ham figures out that R &amp; G sent by K &amp; Q</t>
  </si>
  <si>
    <t>Ham learns abt actors</t>
  </si>
  <si>
    <t>R tells Ham about actors</t>
  </si>
  <si>
    <t>Word of actors; set up Pol</t>
  </si>
  <si>
    <t>Pol tells Ham about actors; Ham sets Pol up Jepth story</t>
  </si>
  <si>
    <t>Players arrive</t>
  </si>
  <si>
    <t>Players</t>
  </si>
  <si>
    <t>First Player</t>
  </si>
  <si>
    <t>Ham sets scene for play</t>
  </si>
  <si>
    <t>Ham gets FP to act Pyrrhus</t>
  </si>
  <si>
    <t>Ham req M of Gon</t>
  </si>
  <si>
    <t>Ham requests Murder of Gonzago</t>
  </si>
  <si>
    <t>Ham bemoans his passion</t>
  </si>
  <si>
    <t>Ham bemoans lack of passion</t>
  </si>
  <si>
    <t>Ham decides murder scene</t>
  </si>
  <si>
    <t>Ham decides to add murder scene to provoke K</t>
  </si>
  <si>
    <t>Act 2</t>
  </si>
  <si>
    <t>Act 1</t>
  </si>
  <si>
    <t>Act 3</t>
  </si>
  <si>
    <t>Act 4</t>
  </si>
  <si>
    <t>Act 5</t>
  </si>
  <si>
    <t>Scene 1</t>
  </si>
  <si>
    <t>Scene 2</t>
  </si>
  <si>
    <t>Scene 3</t>
  </si>
  <si>
    <t>Scene 4</t>
  </si>
  <si>
    <t>Scene 5</t>
  </si>
  <si>
    <t>Scene 6</t>
  </si>
  <si>
    <t>Scene 7</t>
  </si>
  <si>
    <t>Total</t>
  </si>
  <si>
    <t>Line Number to add to Each Act to Get Correct Relative Line Number</t>
  </si>
  <si>
    <t>Secne 7</t>
  </si>
  <si>
    <t>Act  4</t>
  </si>
  <si>
    <t>Off Stage</t>
  </si>
  <si>
    <t>Actors</t>
  </si>
  <si>
    <t>Guilderstern</t>
  </si>
  <si>
    <t xml:space="preserve">Fortinbras </t>
  </si>
  <si>
    <t>1st Player</t>
  </si>
  <si>
    <t>Colors</t>
  </si>
  <si>
    <t>Forest Green</t>
  </si>
  <si>
    <t>3rd from botton</t>
  </si>
  <si>
    <t>Blue</t>
  </si>
  <si>
    <t>6th from bottom</t>
  </si>
  <si>
    <t>Red</t>
  </si>
  <si>
    <t>Light Salmon</t>
  </si>
  <si>
    <t>bottom</t>
  </si>
  <si>
    <t>Purple</t>
  </si>
  <si>
    <t>top</t>
  </si>
  <si>
    <t>Chocolate</t>
  </si>
  <si>
    <t>2nd from bottom</t>
  </si>
  <si>
    <t>Dark Orange</t>
  </si>
  <si>
    <t>Yellow Green</t>
  </si>
  <si>
    <t>Gray</t>
  </si>
  <si>
    <t>Deep Pink</t>
  </si>
  <si>
    <t>Brown</t>
  </si>
  <si>
    <t>Lime</t>
  </si>
  <si>
    <t>4th from bottom</t>
  </si>
  <si>
    <t>Dodger Blue</t>
  </si>
  <si>
    <t>Row</t>
  </si>
  <si>
    <t>Column</t>
  </si>
  <si>
    <t>Dark Greens</t>
  </si>
  <si>
    <t>Blues</t>
  </si>
  <si>
    <t>Reds</t>
  </si>
  <si>
    <t>Purples</t>
  </si>
  <si>
    <t>Browns</t>
  </si>
  <si>
    <t>Grays</t>
  </si>
  <si>
    <t>Pale Pinks</t>
  </si>
  <si>
    <t>Light Greens</t>
  </si>
  <si>
    <t>Name Position</t>
  </si>
  <si>
    <t>Z</t>
  </si>
  <si>
    <t>X</t>
  </si>
  <si>
    <t>Ham</t>
  </si>
  <si>
    <t>Hor</t>
  </si>
  <si>
    <t>Pol</t>
  </si>
  <si>
    <t>Lar</t>
  </si>
  <si>
    <t>Oph</t>
  </si>
  <si>
    <t>V&amp;C</t>
  </si>
  <si>
    <t>R&amp;G</t>
  </si>
  <si>
    <t>For</t>
  </si>
  <si>
    <t>Play</t>
  </si>
  <si>
    <t>Mar</t>
  </si>
  <si>
    <t>Bar</t>
  </si>
  <si>
    <t>Type of Event</t>
  </si>
  <si>
    <t>Description</t>
  </si>
  <si>
    <t>Physical Action</t>
  </si>
  <si>
    <t>Shape</t>
  </si>
  <si>
    <t>Giving orders</t>
  </si>
  <si>
    <t xml:space="preserve">Directs someone </t>
  </si>
  <si>
    <t>Talking&amp; Listening</t>
  </si>
  <si>
    <t>talks to someone or to themselves, listens</t>
  </si>
  <si>
    <t>Making a Decision</t>
  </si>
  <si>
    <t>Emotes</t>
  </si>
  <si>
    <t>Appears,  Walks,  fights, writes, reads</t>
  </si>
  <si>
    <t>Sphere</t>
  </si>
  <si>
    <t>rotated cube</t>
  </si>
  <si>
    <t>Cylinder</t>
  </si>
  <si>
    <t>upright cube</t>
  </si>
  <si>
    <t>conic section</t>
  </si>
  <si>
    <t>Hamlet's Revenge</t>
  </si>
  <si>
    <t>Claudius's Actions</t>
  </si>
  <si>
    <t>Interactons with Norway</t>
  </si>
  <si>
    <t>Ophelia's descent to suicide</t>
  </si>
  <si>
    <t>PA</t>
  </si>
  <si>
    <t>TL</t>
  </si>
  <si>
    <t>GO</t>
  </si>
  <si>
    <t>MD</t>
  </si>
  <si>
    <t>EM</t>
  </si>
  <si>
    <t>Decides on something</t>
  </si>
  <si>
    <t>R &amp; G fail to find cause H</t>
  </si>
  <si>
    <t>R&amp;G inform K&amp;Q that don't know cause for H; inform about play; K sends to H</t>
  </si>
  <si>
    <t>K sends Q away; sets up O</t>
  </si>
  <si>
    <t>K sends Q away; Q hopes love is reason: O agrees</t>
  </si>
  <si>
    <t>P sets up O &amp; H</t>
  </si>
  <si>
    <t>Polonius sets up scene with O; P and K hide</t>
  </si>
  <si>
    <t>H denies loving O</t>
  </si>
  <si>
    <t>H and O, K and P witness</t>
  </si>
  <si>
    <t>O realizes H doesn't love</t>
  </si>
  <si>
    <t>K decides send H to Eng</t>
  </si>
  <si>
    <t>K decides to send H to Eng; asks P his view</t>
  </si>
  <si>
    <t>P wait till play; send G</t>
  </si>
  <si>
    <t>P tells K to wait till after play and send Q to H; K agrees</t>
  </si>
  <si>
    <t>H sets up play with Actors</t>
  </si>
  <si>
    <t>player</t>
  </si>
  <si>
    <t>H tells players what he wants in play</t>
  </si>
  <si>
    <t>H learns K&amp;Q; hurry players</t>
  </si>
  <si>
    <t>H sends P, R &amp; G to hurry players, learning that K &amp; Q will attend</t>
  </si>
  <si>
    <t>H sets up Horatio</t>
  </si>
  <si>
    <t>H sets up Horatio to observe K</t>
  </si>
  <si>
    <t>Get ready for play; H teases O</t>
  </si>
  <si>
    <t>Ask P about role in Julius Caesar; teases O</t>
  </si>
  <si>
    <t>silent play: seduction</t>
  </si>
  <si>
    <t>players</t>
  </si>
  <si>
    <t>silent play about seduction; H tells O it's the "mischief"</t>
  </si>
  <si>
    <t>acted play: K &amp; Q affair</t>
  </si>
  <si>
    <t>H setting up K &amp; Q with affair  and plot to murder</t>
  </si>
  <si>
    <t>Gonzago plot description</t>
  </si>
  <si>
    <t xml:space="preserve">H describes plot as player acts out; murder </t>
  </si>
  <si>
    <t>K reacts and leaves</t>
  </si>
  <si>
    <t>K rises and everyone leaves, except H and HO</t>
  </si>
  <si>
    <t>Ho confirms K reaction</t>
  </si>
  <si>
    <t>Horatio confirms K reaction to poisoning</t>
  </si>
  <si>
    <t>R &amp; G tell of K ire; go to Q</t>
  </si>
  <si>
    <t>R &amp; G tell H that Q wants to see him, K furious</t>
  </si>
  <si>
    <t xml:space="preserve">H figures out R &amp; G </t>
  </si>
  <si>
    <t>recorder scene - H tells G he can't play him</t>
  </si>
  <si>
    <t>P tells H to go to Q</t>
  </si>
  <si>
    <t>Polonius tells H to go to Q; weasel</t>
  </si>
  <si>
    <t>H decides to be cruel Q</t>
  </si>
  <si>
    <t>K tells R&amp;G to take H to Eng</t>
  </si>
  <si>
    <t>K wants H out of the way</t>
  </si>
  <si>
    <t>P informs K; plans to hide</t>
  </si>
  <si>
    <t>P tells K that H going to Q; will hide and report</t>
  </si>
  <si>
    <t>K regrets murder; kneels</t>
  </si>
  <si>
    <t>H sees K kneeling; decision</t>
  </si>
  <si>
    <t>H sees K kneeling and decides not to kill while praying</t>
  </si>
  <si>
    <t>K not praying</t>
  </si>
  <si>
    <t>K not praying; rises</t>
  </si>
  <si>
    <t>P hides in Q room</t>
  </si>
  <si>
    <t>H confronts, threatens Q</t>
  </si>
  <si>
    <t>Q tells H that K is angry; H tells Q that she betrayed husband</t>
  </si>
  <si>
    <t>P reacts calls for help</t>
  </si>
  <si>
    <t>H kills P</t>
  </si>
  <si>
    <t>H rants at Q about events</t>
  </si>
  <si>
    <t>H rants at Q that her deeds are worse than his</t>
  </si>
  <si>
    <t>G appears but Q can't see</t>
  </si>
  <si>
    <t>G appears but Q can't see; convinced that H is mad</t>
  </si>
  <si>
    <t>H: Q not bed K; to Eng. Plot</t>
  </si>
  <si>
    <t>H tells Q not to go to K bed; Q says heart broken; H decides to go to Eng, knowing plot</t>
  </si>
  <si>
    <t>Abbreviation</t>
  </si>
  <si>
    <t>Raw</t>
  </si>
  <si>
    <t>Offset</t>
  </si>
  <si>
    <t>Offset/scene</t>
  </si>
  <si>
    <t>Type of</t>
  </si>
  <si>
    <t>Colour</t>
  </si>
  <si>
    <t>Elder Hamlet</t>
  </si>
  <si>
    <t>Elder Norway</t>
  </si>
  <si>
    <t>Eham</t>
  </si>
  <si>
    <t>Enor</t>
  </si>
  <si>
    <t>Lawn Green</t>
  </si>
  <si>
    <t>Dark Khaki</t>
  </si>
  <si>
    <t>light browns</t>
  </si>
  <si>
    <t>Y</t>
  </si>
  <si>
    <t>Cla</t>
  </si>
  <si>
    <t>Ger</t>
  </si>
  <si>
    <t>L Green</t>
  </si>
  <si>
    <t>Eham inv Nor</t>
  </si>
  <si>
    <t>EHam</t>
  </si>
  <si>
    <t>ENor</t>
  </si>
  <si>
    <t>L Salmon</t>
  </si>
  <si>
    <t>Ger beds w/Cla</t>
  </si>
  <si>
    <t>Cla kills Eham</t>
  </si>
  <si>
    <t>Lsalmon</t>
  </si>
  <si>
    <t>Ger marrys Cla</t>
  </si>
  <si>
    <t>Text</t>
  </si>
  <si>
    <t>Tl</t>
  </si>
  <si>
    <t>r cube</t>
  </si>
  <si>
    <t>D Blue</t>
  </si>
  <si>
    <t>Ber tells of Gho</t>
  </si>
  <si>
    <t>Size</t>
  </si>
  <si>
    <t>Gho appears</t>
  </si>
  <si>
    <t>Cock crows</t>
  </si>
  <si>
    <t>cube</t>
  </si>
  <si>
    <t>Hor to tell Ham</t>
  </si>
  <si>
    <t>cylinder</t>
  </si>
  <si>
    <t>red</t>
  </si>
  <si>
    <t>VC to Nor</t>
  </si>
  <si>
    <t>15&amp;20</t>
  </si>
  <si>
    <t>15&amp;12</t>
  </si>
  <si>
    <t>Cla allows Lar</t>
  </si>
  <si>
    <t>Cla refuses Ham</t>
  </si>
  <si>
    <t>blue</t>
  </si>
  <si>
    <t>Hor tell Ham</t>
  </si>
  <si>
    <t>Forest G</t>
  </si>
  <si>
    <t>Ham to watch</t>
  </si>
  <si>
    <t>Yellow G</t>
  </si>
  <si>
    <t>Pol&amp;Lae warn Oph</t>
  </si>
  <si>
    <t>Oph agrees</t>
  </si>
  <si>
    <t>sphere</t>
  </si>
  <si>
    <t>Gho beckn Ham</t>
  </si>
  <si>
    <t>F Green</t>
  </si>
  <si>
    <t>Ham follows Gho</t>
  </si>
  <si>
    <t>Horatio and Marcellus follow</t>
  </si>
  <si>
    <t>H&amp;M follow</t>
  </si>
  <si>
    <t>rcube</t>
  </si>
  <si>
    <t>purple</t>
  </si>
  <si>
    <t>Gho tells Ham</t>
  </si>
  <si>
    <t>Ham sws revenge</t>
  </si>
  <si>
    <t>Go</t>
  </si>
  <si>
    <t>H&amp;M sws secrecy</t>
  </si>
  <si>
    <t>Pol sends Rey</t>
  </si>
  <si>
    <t>Oph tells Pol about Ham</t>
  </si>
  <si>
    <t>Gho</t>
  </si>
  <si>
    <t>34, 139, 34</t>
  </si>
  <si>
    <t>0,  0,  255</t>
  </si>
  <si>
    <t>255  ,0,  0</t>
  </si>
  <si>
    <t>255, 160, 122</t>
  </si>
  <si>
    <t>128, 0, 128</t>
  </si>
  <si>
    <t>210, 105, 30</t>
  </si>
  <si>
    <t>255, 140, 0</t>
  </si>
  <si>
    <t>154, 205, 50</t>
  </si>
  <si>
    <t>255, 20, 147</t>
  </si>
  <si>
    <t>165, 42, 42</t>
  </si>
  <si>
    <t>0, 255, 0</t>
  </si>
  <si>
    <t>30, 144, 255</t>
  </si>
  <si>
    <t>124, 252, 0</t>
  </si>
  <si>
    <t>189, 183, 107</t>
  </si>
  <si>
    <t>P,O decide to tell King</t>
  </si>
  <si>
    <t>K asks R&amp;G to visit Ham</t>
  </si>
  <si>
    <t>r cu be</t>
  </si>
  <si>
    <t>gray</t>
  </si>
  <si>
    <t>Pol tell K</t>
  </si>
  <si>
    <t>V&amp;C tell K</t>
  </si>
  <si>
    <t>D Khaki</t>
  </si>
  <si>
    <t>Enor stops Fort</t>
  </si>
  <si>
    <t>choco</t>
  </si>
  <si>
    <t>King Oks test</t>
  </si>
  <si>
    <t>Q informs K of Pol death</t>
  </si>
  <si>
    <t>Q tells K what Ham has done</t>
  </si>
  <si>
    <t>K fears being blamed</t>
  </si>
  <si>
    <t xml:space="preserve">K fears being blamed; decides to send Ham away; </t>
  </si>
  <si>
    <t>K sends R &amp; G</t>
  </si>
  <si>
    <t>K sends R &amp; G to Ham retrieve body</t>
  </si>
  <si>
    <t>Ham refuses R &amp; G</t>
  </si>
  <si>
    <t>Ham refuses to tell R &amp; G where Pol body is; tells R that K is using him</t>
  </si>
  <si>
    <t>K concerned about opinion</t>
  </si>
  <si>
    <t>K concerned about public view of Ham; portray sending as deliberate</t>
  </si>
  <si>
    <t>K sends R &amp; G to get body</t>
  </si>
  <si>
    <t>Ham toys with K; go to hell; reveals body loc; R&amp;G sent</t>
  </si>
  <si>
    <t>K tells Ham that send to Eng</t>
  </si>
  <si>
    <t>K tells Ham send to Eng for safety</t>
  </si>
  <si>
    <t>K reveals plan to kill Ham</t>
  </si>
  <si>
    <t>K reveals letters to have Ham killed in Eng</t>
  </si>
  <si>
    <t xml:space="preserve">K writes letter </t>
  </si>
  <si>
    <t>K writes letter to have Ham killed in Eng</t>
  </si>
  <si>
    <t>Fort sends Cap for perm</t>
  </si>
  <si>
    <t>Captain</t>
  </si>
  <si>
    <t>Fort sends Cap to ask permission for promised crossing</t>
  </si>
  <si>
    <t>Ham learns of Fort mission</t>
  </si>
  <si>
    <t>Ham learns of Fortinbras goal, worthless land in Poland, army</t>
  </si>
  <si>
    <t>Ham sees model; bloody act</t>
  </si>
  <si>
    <t>Ham sees model for his own behavior; resolves bloody action</t>
  </si>
  <si>
    <t>Fort leads army to Den</t>
  </si>
  <si>
    <t>Fortinbras has time to lead army to Denmark</t>
  </si>
  <si>
    <t>Q learns O is mad</t>
  </si>
  <si>
    <t>Gentleman</t>
  </si>
  <si>
    <t>Q learns O is mad; let's her come in</t>
  </si>
  <si>
    <t>O sings of death, betrayal</t>
  </si>
  <si>
    <t>O sings; says Lae will hear</t>
  </si>
  <si>
    <t>K bemoans mult woes</t>
  </si>
  <si>
    <t>K bemoans multiple woes; worries he'll be accused</t>
  </si>
  <si>
    <t>K Q learn Lae return; pop K</t>
  </si>
  <si>
    <t>messenger</t>
  </si>
  <si>
    <t>K &amp; Q learn Lae return in secret; people want L to be K</t>
  </si>
  <si>
    <t>Lae breaks in; confronts K</t>
  </si>
  <si>
    <t>Lae breaks in, accuses K, wants to know killer of Pol</t>
  </si>
  <si>
    <t>K asks if Lae revenge</t>
  </si>
  <si>
    <t>K confirms Lae desire for revenge; affirms innocence</t>
  </si>
  <si>
    <t>O reappears; mad; Lae dev</t>
  </si>
  <si>
    <t>O reappears, sings again; Laertes devastated to see her</t>
  </si>
  <si>
    <t>K and Lae align</t>
  </si>
  <si>
    <t>K and Lae become aligned to seek justice/revenge</t>
  </si>
  <si>
    <t>Laertes returns secretly</t>
  </si>
  <si>
    <t>Hor receives letter from Ham</t>
  </si>
  <si>
    <t>sailors</t>
  </si>
  <si>
    <t>Hor receives letter from Ham and letters for K &amp; Q</t>
  </si>
  <si>
    <t>Hor leaves to del letters K&amp;Q</t>
  </si>
  <si>
    <t>Hor leaves with sailors to del letters to K &amp; Q and then return to Ham</t>
  </si>
  <si>
    <t>Ham sails with R &amp; G</t>
  </si>
  <si>
    <t>Ham finds, changes letter</t>
  </si>
  <si>
    <t>Ham ship attacked by pirates</t>
  </si>
  <si>
    <t>Ham grapples/boards pirate</t>
  </si>
  <si>
    <t>Ships separate</t>
  </si>
  <si>
    <t>Ham and pirates return to Den</t>
  </si>
  <si>
    <t>Ship with R&amp;G goes to Eng</t>
  </si>
  <si>
    <t>Ham writes letters to Ho, K, Q</t>
  </si>
  <si>
    <t>Ham arrives Den, sends to Ho</t>
  </si>
  <si>
    <t>Lae questions why K not pun</t>
  </si>
  <si>
    <t>Lae pushes K on why no justice, revenge for Pol death</t>
  </si>
  <si>
    <t>K gets letter from Ham</t>
  </si>
  <si>
    <t>Messenger gives K letters for K and Q from Ham</t>
  </si>
  <si>
    <t>K &amp; L devise plot: rapier</t>
  </si>
  <si>
    <t>K and L devise duel plot</t>
  </si>
  <si>
    <t>Lae decides to poison sword</t>
  </si>
  <si>
    <t>K decides poison wine</t>
  </si>
  <si>
    <t>K decides backup plan: poison wine</t>
  </si>
  <si>
    <t>Q news Oph drowned</t>
  </si>
  <si>
    <t>Q brings news of Oph death; K &amp; Q follow Lae</t>
  </si>
  <si>
    <t>Oph making garlands</t>
  </si>
  <si>
    <t>Oph goes to willow over brook to make garlands</t>
  </si>
  <si>
    <t>Branch breaks &amp; Oph falls</t>
  </si>
  <si>
    <t>Branch breaks and Oph falls into water</t>
  </si>
  <si>
    <t>Oph sings, doesn't try to swim</t>
  </si>
  <si>
    <t>Oph sings and doesn't try to swim to save herself</t>
  </si>
  <si>
    <t xml:space="preserve">Oph drowns </t>
  </si>
  <si>
    <t>Oph's clothes sink and she drowns</t>
  </si>
  <si>
    <t>Ham &amp; Ho talk with gravedig</t>
  </si>
  <si>
    <t>gravediggers</t>
  </si>
  <si>
    <t>gravediggers talk; skulls; ask whose grave</t>
  </si>
  <si>
    <t>Ham learns Oph dead</t>
  </si>
  <si>
    <t>Ham learns that Oph has died</t>
  </si>
  <si>
    <t>Ham &amp; Lae grapple</t>
  </si>
  <si>
    <t>Lae blames Ham for Oph losing mind over Pol; Ham appears; they grapple</t>
  </si>
  <si>
    <t>Ham prof love; not sure Lae</t>
  </si>
  <si>
    <t>Ham prof love for Oph; doesn't know why Lae feels the way he does</t>
  </si>
  <si>
    <t>K tells Lae to start plan</t>
  </si>
  <si>
    <t>K tells Lae that they will put plan into action right away</t>
  </si>
  <si>
    <t>Ham tells Ho about R&amp;G letter</t>
  </si>
  <si>
    <t>Ham tells Hor how he took letter from R &amp; G; learned his fate</t>
  </si>
  <si>
    <t>Ham writes new letter</t>
  </si>
  <si>
    <t>Ham writes new letter saying R &amp; G to be put to death</t>
  </si>
  <si>
    <t>Ham seals new letter; replaces</t>
  </si>
  <si>
    <t>Ham seals new letter with father's signet; replaces it</t>
  </si>
  <si>
    <t>Lae grief fires Ham; sees simil</t>
  </si>
  <si>
    <t>Ham says Lae grief fired him up; regrets; sees similarity with Lae position</t>
  </si>
  <si>
    <t>Osr says K wager on Lae duel</t>
  </si>
  <si>
    <t>Osric</t>
  </si>
  <si>
    <t>Os tells Ham that K wager Lae &amp; Ham duel; Ham accepts</t>
  </si>
  <si>
    <t>Ham begs pardon of Lae</t>
  </si>
  <si>
    <t>Ham ask pardon of Lae</t>
  </si>
  <si>
    <t>Lae tries foil, selects poison</t>
  </si>
  <si>
    <t>Lae tries foil, selects the poison one</t>
  </si>
  <si>
    <t>Ham chooses foil</t>
  </si>
  <si>
    <t>Ham selects his foil</t>
  </si>
  <si>
    <t>King sets out wine; drinks</t>
  </si>
  <si>
    <t>K sets out wine and drinks</t>
  </si>
  <si>
    <t>Fencing begins; touches</t>
  </si>
  <si>
    <t>Ham &amp; Lae begin to fence; several touches</t>
  </si>
  <si>
    <t>K drinks; poisons wine; offers</t>
  </si>
  <si>
    <t>K takes another drink; poisons wine; offers wine to Ham</t>
  </si>
  <si>
    <t>Ham declines wine</t>
  </si>
  <si>
    <t>Ham declines wine; says to continue fencing</t>
  </si>
  <si>
    <t>Ham &amp; Lae continue; touches</t>
  </si>
  <si>
    <t>Ham &amp; Lae continue fencing; worked up, sweating</t>
  </si>
  <si>
    <t>Q offers napkin; drinks wine</t>
  </si>
  <si>
    <t>Q offers to wipe brow; drinks poison wine</t>
  </si>
  <si>
    <t>Ham declines to drink again</t>
  </si>
  <si>
    <t xml:space="preserve">Lae decides to hit Ham </t>
  </si>
  <si>
    <t>Lae says almost against conscience to hit Ham; proceeds to duel</t>
  </si>
  <si>
    <t xml:space="preserve">Ham &amp; Lae continue </t>
  </si>
  <si>
    <t>Ham &amp; Lae continue fencing</t>
  </si>
  <si>
    <t>Lae wounds Ham</t>
  </si>
  <si>
    <t>Ham &amp; Lae scuffle; change foils</t>
  </si>
  <si>
    <t>Ham wounds Lae</t>
  </si>
  <si>
    <t>Q falls</t>
  </si>
  <si>
    <t>Ho asks why both bleeding</t>
  </si>
  <si>
    <t>Lae admits treachery; falls</t>
  </si>
  <si>
    <t>Ham concern Q; K lies; Q poison</t>
  </si>
  <si>
    <t>Ham asks about Q; K says swoon from blood; Q says wine poison</t>
  </si>
  <si>
    <t>Q dies</t>
  </si>
  <si>
    <t>Ham learns of treachery</t>
  </si>
  <si>
    <t>Lae tells Ham of plot, K to blame; Ham wounded too</t>
  </si>
  <si>
    <t>Ham wounds K</t>
  </si>
  <si>
    <t>Ham accused of treason; K help</t>
  </si>
  <si>
    <t>others call treason; K calls for help</t>
  </si>
  <si>
    <t>Ham accuses K; forces wine</t>
  </si>
  <si>
    <t>K dies</t>
  </si>
  <si>
    <t>Lae asks forgiveness</t>
  </si>
  <si>
    <t>Lae says K deserved to die; asks forgive of Ham; says Ham not to blame</t>
  </si>
  <si>
    <t>Lae dies</t>
  </si>
  <si>
    <t>Ham asks Ho to tell his story</t>
  </si>
  <si>
    <t>Ho more incl suicide; takes cup</t>
  </si>
  <si>
    <t>Ho says he is more like ancient Roman, face suicide rather than loss; takes cup</t>
  </si>
  <si>
    <t>Ham says no; tell story</t>
  </si>
  <si>
    <t>Ham learns of Fort, gives supp</t>
  </si>
  <si>
    <t>Ham learns of Fort arrival; gives support for Fort to be king</t>
  </si>
  <si>
    <t>Ham dies</t>
  </si>
  <si>
    <t>Fort arrives; Ham given funeral</t>
  </si>
  <si>
    <t>ambassadors</t>
  </si>
  <si>
    <t>Fort arrives; Hor says he can tell story; Ambass rely that R &amp; G dead; Ho denies that Ham ordered that; Fort orders Ham body to be carried out in honor</t>
  </si>
  <si>
    <t>Scene Beginning Line #s</t>
  </si>
  <si>
    <t xml:space="preserve"> </t>
  </si>
  <si>
    <t>Interactions with Norway</t>
  </si>
  <si>
    <t>Claudius marries Gertrude</t>
  </si>
  <si>
    <t>P wait till play; send Q</t>
  </si>
  <si>
    <t xml:space="preserve">TL splits </t>
  </si>
  <si>
    <t>into several</t>
  </si>
  <si>
    <t xml:space="preserve">parallel </t>
  </si>
  <si>
    <t>yell g</t>
  </si>
  <si>
    <t>Oph gives Ham's letter to Pol</t>
  </si>
  <si>
    <t>Pol sets Ham test</t>
  </si>
  <si>
    <t>Ham learns why R&amp;G</t>
  </si>
  <si>
    <t>Ham requests M of Gonz</t>
  </si>
  <si>
    <t>Ham creates murder scene</t>
  </si>
  <si>
    <t>R&amp;G fail</t>
  </si>
  <si>
    <t>chocolate</t>
  </si>
  <si>
    <t>P sets up O&amp;H</t>
  </si>
  <si>
    <t>K to send Ham to England</t>
  </si>
  <si>
    <t>Ham directs Players</t>
  </si>
  <si>
    <t>Plays act out murder</t>
  </si>
  <si>
    <t>King Reacts/leaves</t>
  </si>
  <si>
    <t>Ham decides cruelty</t>
  </si>
  <si>
    <t>K tells RG to take Ham to Eng</t>
  </si>
  <si>
    <t>chocola</t>
  </si>
  <si>
    <t>Pol plans to Hide</t>
  </si>
  <si>
    <t>K regrets kneels to pray</t>
  </si>
  <si>
    <t>Ham does not kill K</t>
  </si>
  <si>
    <t xml:space="preserve">Pol hides </t>
  </si>
  <si>
    <t>Ham confronts Q</t>
  </si>
  <si>
    <t>Ham kills Pol</t>
  </si>
  <si>
    <t>Q tells K of Pol death</t>
  </si>
  <si>
    <t>K sends R&amp;G</t>
  </si>
  <si>
    <t>go</t>
  </si>
  <si>
    <t>Ham refuses R&amp;G</t>
  </si>
  <si>
    <t>K sends Ham to England</t>
  </si>
  <si>
    <t>K plans to kill Ham</t>
  </si>
  <si>
    <t>Ham decides on bloody action</t>
  </si>
  <si>
    <t>Ham sees Fort Army</t>
  </si>
  <si>
    <t>Q sees Oph is mad</t>
  </si>
  <si>
    <t>D orange</t>
  </si>
  <si>
    <t>Lae confronts K</t>
  </si>
  <si>
    <t>K &amp; Lar align</t>
  </si>
  <si>
    <t>Hor gets letters from Ham</t>
  </si>
  <si>
    <t>Ham changes letters</t>
  </si>
  <si>
    <t>Ham returns to Denmark</t>
  </si>
  <si>
    <t>D Pink</t>
  </si>
  <si>
    <t>R&amp;C to England/killed</t>
  </si>
  <si>
    <t>K leans Ham returns</t>
  </si>
  <si>
    <t>K&amp;L plot to kill Ham</t>
  </si>
  <si>
    <t>Q tell Oph drowned</t>
  </si>
  <si>
    <t>Y Green</t>
  </si>
  <si>
    <t>Oph drowns</t>
  </si>
  <si>
    <t>Gravediggers</t>
  </si>
  <si>
    <t>Ham&amp;Lar confront</t>
  </si>
  <si>
    <t xml:space="preserve"> K tells Lar to start</t>
  </si>
  <si>
    <t>Ham begs pardon of Lar</t>
  </si>
  <si>
    <t>K sets out wine</t>
  </si>
  <si>
    <t>Ham&amp;Lar Fence</t>
  </si>
  <si>
    <t>L salmon</t>
  </si>
  <si>
    <t>Q drinks poisoned wine</t>
  </si>
  <si>
    <t>Lar wounds Ham</t>
  </si>
  <si>
    <t>Ham wounds Lar</t>
  </si>
  <si>
    <t>Q states poison</t>
  </si>
  <si>
    <t>Lar admits treachery</t>
  </si>
  <si>
    <t>and dies</t>
  </si>
  <si>
    <t>King dies</t>
  </si>
  <si>
    <t>&amp; forces K to drink</t>
  </si>
  <si>
    <t>Lar dies</t>
  </si>
  <si>
    <t>Ham asks Hor</t>
  </si>
  <si>
    <t>Ham names Fort King of Den</t>
  </si>
  <si>
    <t>Fort arrives</t>
  </si>
  <si>
    <t>Players Arrive</t>
  </si>
  <si>
    <t>K poisons wine</t>
  </si>
  <si>
    <t>D Orange</t>
  </si>
  <si>
    <t>Ham directs Hor to watch K</t>
  </si>
  <si>
    <t>K sends R&amp;G for body</t>
  </si>
  <si>
    <t>Lae returns in secret</t>
  </si>
  <si>
    <t>Ham tells Hor of K's plot</t>
  </si>
  <si>
    <t>Act Lines</t>
  </si>
  <si>
    <t>start</t>
  </si>
  <si>
    <t>finish</t>
  </si>
  <si>
    <t>Hamlet decides to act mad</t>
  </si>
  <si>
    <t>Ham decides to act mad</t>
  </si>
  <si>
    <t>Descriptive Test</t>
  </si>
  <si>
    <t>Label</t>
  </si>
  <si>
    <t>Lable off x</t>
  </si>
  <si>
    <t>Label off y</t>
  </si>
  <si>
    <t>Label off z</t>
  </si>
  <si>
    <t>Transpar</t>
  </si>
  <si>
    <t>X  (old y)</t>
  </si>
  <si>
    <t>Y (old x)</t>
  </si>
  <si>
    <t>R</t>
  </si>
  <si>
    <t>G</t>
  </si>
  <si>
    <t>B</t>
  </si>
  <si>
    <t>Cries to the Universe</t>
  </si>
  <si>
    <t>Elder_Hamlet</t>
  </si>
  <si>
    <t>Ham rants</t>
  </si>
  <si>
    <t>Q not to sleep with K</t>
  </si>
  <si>
    <t>R&amp;G accept</t>
  </si>
  <si>
    <r>
      <rPr>
        <sz val="11"/>
        <color theme="1"/>
        <rFont val="Calibri"/>
        <family val="2"/>
        <scheme val="minor"/>
      </rPr>
      <t>Deep Pink</t>
    </r>
  </si>
  <si>
    <t>Elder_Norway</t>
  </si>
  <si>
    <t>Nor sends Fort to Poland</t>
  </si>
  <si>
    <t>A1S1</t>
  </si>
  <si>
    <t>A1S2</t>
  </si>
  <si>
    <t>A1S3</t>
  </si>
  <si>
    <t>A1S4</t>
  </si>
  <si>
    <t>X Value</t>
  </si>
  <si>
    <t>Scene Beginning</t>
  </si>
  <si>
    <t>Y Value</t>
  </si>
  <si>
    <t>Z value</t>
  </si>
  <si>
    <t xml:space="preserve">Gertrude </t>
  </si>
  <si>
    <t>Ham tells HO he wrote new letter</t>
  </si>
  <si>
    <t>Ham tells Ho about Kings plot</t>
  </si>
  <si>
    <t>While Elder Hamlet is away Claudius beds Gertrude</t>
  </si>
  <si>
    <t>Claudius kills Elder Hamlet</t>
  </si>
  <si>
    <t>Claudius marries Gertrude,  makes himself king</t>
  </si>
  <si>
    <t>Barnardo describes Ghost to Horatio and Marcellus</t>
  </si>
  <si>
    <t>Ghost of Elder Hamlet appears</t>
  </si>
  <si>
    <t>Ghost of Elder Hamlet reappears</t>
  </si>
  <si>
    <t>Cock crows Ghost disappears</t>
  </si>
  <si>
    <t xml:space="preserve">Claudius sends V&amp; C to Norway </t>
  </si>
  <si>
    <t>Claudius gives Laertes permission to return to France</t>
  </si>
  <si>
    <t>Claudius refuses Hamlet permission to return to University at Wittenberg</t>
  </si>
  <si>
    <t>Horatio tell Hamlet about the Ghost</t>
  </si>
  <si>
    <t>Laertes and Polonius warn Ophelia against Hamlet</t>
  </si>
  <si>
    <t>Ophelis agrees to avoid Hamlet</t>
  </si>
  <si>
    <t>Ghost reappears, beckons Hamlet</t>
  </si>
  <si>
    <t>Ghost tell Hamlet of Claudius treachery'</t>
  </si>
  <si>
    <t>Ophelia realizes Hamlet does not love her</t>
  </si>
  <si>
    <t>Troop of players arrive at Elsinore</t>
  </si>
  <si>
    <t xml:space="preserve">Hamlet decides to be cruel to the Gertrude </t>
  </si>
  <si>
    <t>Claudius regrets murder of Elder Hamlet, trys to pray</t>
  </si>
  <si>
    <t>Hamlet sees Claudius kneeling and decides not to kill while praying</t>
  </si>
  <si>
    <t>Claudius can't pray,  rises</t>
  </si>
  <si>
    <t>Polonius hides in Queen's room</t>
  </si>
  <si>
    <t>Polonius reacts and calls for help</t>
  </si>
  <si>
    <t>Hamlet stabs through the curtain, kills Polonius</t>
  </si>
  <si>
    <t>Hamlet rants at Q that her deeds are worse than his</t>
  </si>
  <si>
    <t>Ghost appears but Q can't see; she is convinced that H is mad</t>
  </si>
  <si>
    <t>Q tells K what Hamlet has done</t>
  </si>
  <si>
    <t xml:space="preserve">Claudius fears being blamed; decides to send Ham away; </t>
  </si>
  <si>
    <t>K reveals plans to have Hamlet killed in Eng</t>
  </si>
  <si>
    <t>K &amp; Q learn Lae return in secret; people want Lae to be K</t>
  </si>
  <si>
    <t>Laertes returns secretly from France</t>
  </si>
  <si>
    <t>Pol sends Rey to Paris</t>
  </si>
  <si>
    <t>Horatio and Marcelles follow</t>
  </si>
  <si>
    <t>Ghost tells Hamlet what really happened</t>
  </si>
  <si>
    <t xml:space="preserve">Hamlet swears Horation and Marcellus to secrecy </t>
  </si>
  <si>
    <t>Oph tells Pol of Ham behave</t>
  </si>
  <si>
    <t>Hamlet sails to England with Ros &amp; Gilder</t>
  </si>
  <si>
    <t>Hamlet finds the letter about his execution, changes it to have R&amp;G killed</t>
  </si>
  <si>
    <t>Pirates attack Hamlet's ship</t>
  </si>
  <si>
    <t>Hamlet boards the pirates ship</t>
  </si>
  <si>
    <t>Hamlet and pirates return to Denmark</t>
  </si>
  <si>
    <t>R&amp;G's ship sails to England</t>
  </si>
  <si>
    <t>Hamlet writes letters to King, Queen,  Horatio</t>
  </si>
  <si>
    <t>Hamlet arrives back in Denmark and sends for Horatio</t>
  </si>
  <si>
    <t>Hamlet wounds Lae with poisoned sword</t>
  </si>
  <si>
    <t>Hamlet and Lae scuffle and switch swords</t>
  </si>
  <si>
    <t xml:space="preserve">Queen falls </t>
  </si>
  <si>
    <t>Queen dies</t>
  </si>
  <si>
    <t>Horatio asks why both Ham and Lae are both bleeding</t>
  </si>
  <si>
    <t>Lae admits to the treachery</t>
  </si>
  <si>
    <t>Hamlet accuses the King, forces him to drink posioned wine</t>
  </si>
  <si>
    <t>Laertes dies</t>
  </si>
  <si>
    <t>Hamlet dies</t>
  </si>
  <si>
    <t>Hamlet asks Horation to tell his story</t>
  </si>
  <si>
    <t>Hamlet tells Ho not to die but to live and tell the story</t>
  </si>
  <si>
    <t>Fort arrives; Hor says he can tell story, Fort orders Ham body to be carried out in honor</t>
  </si>
  <si>
    <t xml:space="preserve">Polonius Laertes warn Ophelia </t>
  </si>
  <si>
    <t xml:space="preserve"> Hamlet writes to Ophelia </t>
  </si>
  <si>
    <t>Hamlet comes to visit her grabs arm  nods looks back</t>
  </si>
  <si>
    <t>K &amp; Q ask R &amp;G to visit Ham; Q offers reward</t>
  </si>
  <si>
    <t>Pol tells of return of V &amp; C and guess about Ham; goes to get V C</t>
  </si>
  <si>
    <t>Volt relays news from Norway gives paper to K</t>
  </si>
  <si>
    <t>At request of K Norway stops Fortinbras prep agin Den</t>
  </si>
  <si>
    <t>Norway asks permission to cross Den on way to Poles  sends paper back to K</t>
  </si>
  <si>
    <t>H and O  K and P witness</t>
  </si>
  <si>
    <t>H sends P  R &amp; G to hurry players  learning that K &amp; Q will attend</t>
  </si>
  <si>
    <t>K rises and everyone leaves  except H and HO</t>
  </si>
  <si>
    <t>R &amp; G tell H that Q wants to see him  K furious</t>
  </si>
  <si>
    <t>Claudius regrets murder of Elder Hamlet  trys to pray</t>
  </si>
  <si>
    <t>Claudius can't pray   rises</t>
  </si>
  <si>
    <t>Claudius marries Gertrude   makes himself king</t>
  </si>
  <si>
    <t>Ghost reappears  beckons Hamlet</t>
  </si>
  <si>
    <t>H confronts  threatens Q</t>
  </si>
  <si>
    <t>Hamlet stabs through the curtain  kills Polonius</t>
  </si>
  <si>
    <t>H tells Q not to go to K bed; Q says heart broken; H decides to go to Eng  knowing plot</t>
  </si>
  <si>
    <t>Ham learns of Fortinbras goal  worthless land in Poland  army</t>
  </si>
  <si>
    <t>O sings of death  betrayal</t>
  </si>
  <si>
    <t>Lae breaks in  accuses K  wants to know killer of Pol</t>
  </si>
  <si>
    <t>O reappears  sings again; Laertes devastated to see her</t>
  </si>
  <si>
    <t>Hamlet finds the letter about his execution  changes it to have R&amp;G killed</t>
  </si>
  <si>
    <t>Ham finds  changes letter</t>
  </si>
  <si>
    <t>Hamlet writes letters to King  Queen   Horatio</t>
  </si>
  <si>
    <t>Ham writes letters to Ho  K  Q</t>
  </si>
  <si>
    <t>Ham arrives Den  sends to Ho</t>
  </si>
  <si>
    <t>Lae pushes K on why no justice  revenge for Pol death</t>
  </si>
  <si>
    <t>Oph sings  doesn't try to swim</t>
  </si>
  <si>
    <t>Lae tries foil  selects the poison one</t>
  </si>
  <si>
    <t>Lae tries foil  selects poison</t>
  </si>
  <si>
    <t>Ham &amp; Lae continue fencing; worked up  sweating</t>
  </si>
  <si>
    <t>Lae tells Ham of plot  K to blame; Ham wounded too</t>
  </si>
  <si>
    <t>Hamlet accuses the King  forces him to drink posioned wine</t>
  </si>
  <si>
    <t>Ho says he is more like ancient Roman  face suicide rather than loss; takes cup</t>
  </si>
  <si>
    <t>Ham learns of Fort  gives supp</t>
  </si>
  <si>
    <t>Fort arrives; Hor says he can tell story  Fort orders Ham body to be carried out in honor</t>
  </si>
  <si>
    <t>First_player</t>
  </si>
  <si>
    <t>Scene Line #</t>
  </si>
  <si>
    <t>shading means events happened off-stage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</si>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</sst>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5" borderId="0" xfId="0" applyFill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174</xdr:row>
      <xdr:rowOff>50800</xdr:rowOff>
    </xdr:from>
    <xdr:to>
      <xdr:col>1</xdr:col>
      <xdr:colOff>25400</xdr:colOff>
      <xdr:row>186</xdr:row>
      <xdr:rowOff>12700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30200" y="33197800"/>
          <a:ext cx="317500" cy="2247900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165</xdr:row>
      <xdr:rowOff>50800</xdr:rowOff>
    </xdr:from>
    <xdr:to>
      <xdr:col>1</xdr:col>
      <xdr:colOff>25400</xdr:colOff>
      <xdr:row>177</xdr:row>
      <xdr:rowOff>12700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EA0868B1-41D3-4579-A527-AF7BC596C331}"/>
            </a:ext>
          </a:extLst>
        </xdr:cNvPr>
        <xdr:cNvSpPr/>
      </xdr:nvSpPr>
      <xdr:spPr>
        <a:xfrm>
          <a:off x="330200" y="31540450"/>
          <a:ext cx="357188" cy="2133600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U58"/>
  <sheetViews>
    <sheetView zoomScale="75" zoomScaleNormal="75" workbookViewId="0">
      <selection activeCell="B29" sqref="B29"/>
    </sheetView>
  </sheetViews>
  <sheetFormatPr defaultRowHeight="14.25" x14ac:dyDescent="0.45"/>
  <cols>
    <col min="1" max="1" width="5" customWidth="1"/>
    <col min="2" max="2" width="10.1328125" customWidth="1"/>
    <col min="3" max="3" width="14" customWidth="1"/>
    <col min="4" max="4" width="12.59765625" customWidth="1"/>
    <col min="5" max="5" width="17.19921875" customWidth="1"/>
    <col min="6" max="6" width="16.59765625" customWidth="1"/>
    <col min="7" max="7" width="13.265625" customWidth="1"/>
    <col min="8" max="8" width="4.59765625" customWidth="1"/>
    <col min="9" max="9" width="7.1328125" customWidth="1"/>
    <col min="10" max="10" width="6.3984375" customWidth="1"/>
    <col min="11" max="15" width="9.06640625" customWidth="1"/>
  </cols>
  <sheetData>
    <row r="5" spans="1:18" ht="15.75" customHeight="1" x14ac:dyDescent="0.45">
      <c r="I5" t="s">
        <v>172</v>
      </c>
      <c r="Q5">
        <v>255</v>
      </c>
    </row>
    <row r="6" spans="1:18" s="5" customFormat="1" x14ac:dyDescent="0.45">
      <c r="B6" s="5" t="s">
        <v>272</v>
      </c>
      <c r="C6" s="5" t="s">
        <v>138</v>
      </c>
      <c r="D6" s="5" t="s">
        <v>142</v>
      </c>
      <c r="F6" s="5" t="s">
        <v>162</v>
      </c>
      <c r="G6" s="5" t="s">
        <v>163</v>
      </c>
      <c r="I6" s="5" t="s">
        <v>174</v>
      </c>
      <c r="J6" s="5" t="s">
        <v>173</v>
      </c>
      <c r="L6" s="5" t="s">
        <v>604</v>
      </c>
      <c r="M6" s="5" t="s">
        <v>605</v>
      </c>
      <c r="N6" s="5" t="s">
        <v>606</v>
      </c>
      <c r="P6" s="5" t="s">
        <v>604</v>
      </c>
      <c r="Q6" s="5" t="s">
        <v>605</v>
      </c>
      <c r="R6" s="5" t="s">
        <v>606</v>
      </c>
    </row>
    <row r="7" spans="1:18" x14ac:dyDescent="0.45">
      <c r="A7">
        <v>1</v>
      </c>
      <c r="B7" t="s">
        <v>175</v>
      </c>
      <c r="C7" s="4" t="s">
        <v>49</v>
      </c>
      <c r="D7" t="s">
        <v>143</v>
      </c>
      <c r="E7" t="s">
        <v>336</v>
      </c>
      <c r="F7" t="s">
        <v>144</v>
      </c>
      <c r="G7" t="s">
        <v>164</v>
      </c>
      <c r="I7">
        <v>875</v>
      </c>
      <c r="J7">
        <v>750</v>
      </c>
      <c r="L7">
        <v>34</v>
      </c>
      <c r="M7">
        <v>139</v>
      </c>
      <c r="N7">
        <v>34</v>
      </c>
      <c r="P7" s="38">
        <f xml:space="preserve"> L7/$Q$5</f>
        <v>0.13333333333333333</v>
      </c>
      <c r="Q7" s="38">
        <f t="shared" ref="Q7:R7" si="0" xml:space="preserve"> M7/$Q$5</f>
        <v>0.54509803921568623</v>
      </c>
      <c r="R7" s="38">
        <f t="shared" si="0"/>
        <v>0.13333333333333333</v>
      </c>
    </row>
    <row r="8" spans="1:18" x14ac:dyDescent="0.45">
      <c r="A8">
        <f>A7+1</f>
        <v>2</v>
      </c>
      <c r="B8" t="s">
        <v>176</v>
      </c>
      <c r="C8" s="4" t="s">
        <v>30</v>
      </c>
      <c r="D8" t="s">
        <v>145</v>
      </c>
      <c r="E8" t="s">
        <v>337</v>
      </c>
      <c r="F8" t="s">
        <v>146</v>
      </c>
      <c r="G8" t="s">
        <v>165</v>
      </c>
      <c r="I8">
        <v>950</v>
      </c>
      <c r="J8">
        <v>650</v>
      </c>
      <c r="L8">
        <v>0</v>
      </c>
      <c r="M8">
        <v>0</v>
      </c>
      <c r="N8">
        <v>255</v>
      </c>
      <c r="P8" s="38">
        <f t="shared" ref="P8:P24" si="1" xml:space="preserve"> L8/$Q$5</f>
        <v>0</v>
      </c>
      <c r="Q8" s="38">
        <f t="shared" ref="Q8:Q24" si="2" xml:space="preserve"> M8/$Q$5</f>
        <v>0</v>
      </c>
      <c r="R8" s="38">
        <f t="shared" ref="R8:R24" si="3" xml:space="preserve"> N8/$Q$5</f>
        <v>1</v>
      </c>
    </row>
    <row r="9" spans="1:18" x14ac:dyDescent="0.45">
      <c r="A9">
        <f t="shared" ref="A9:A24" si="4">A8+1</f>
        <v>3</v>
      </c>
      <c r="B9" t="s">
        <v>286</v>
      </c>
      <c r="C9" s="4" t="s">
        <v>43</v>
      </c>
      <c r="D9" t="s">
        <v>147</v>
      </c>
      <c r="E9" t="s">
        <v>338</v>
      </c>
      <c r="F9" t="s">
        <v>146</v>
      </c>
      <c r="G9" t="s">
        <v>166</v>
      </c>
      <c r="I9">
        <v>875</v>
      </c>
      <c r="J9">
        <v>225</v>
      </c>
      <c r="L9">
        <v>255</v>
      </c>
      <c r="M9">
        <v>0</v>
      </c>
      <c r="N9">
        <v>0</v>
      </c>
      <c r="P9" s="38">
        <f t="shared" si="1"/>
        <v>1</v>
      </c>
      <c r="Q9" s="38">
        <f t="shared" si="2"/>
        <v>0</v>
      </c>
      <c r="R9" s="38">
        <f t="shared" si="3"/>
        <v>0</v>
      </c>
    </row>
    <row r="10" spans="1:18" x14ac:dyDescent="0.45">
      <c r="A10">
        <f t="shared" si="4"/>
        <v>4</v>
      </c>
      <c r="B10" t="s">
        <v>287</v>
      </c>
      <c r="C10" s="4" t="s">
        <v>50</v>
      </c>
      <c r="D10" t="s">
        <v>148</v>
      </c>
      <c r="E10" t="s">
        <v>339</v>
      </c>
      <c r="F10" t="s">
        <v>149</v>
      </c>
      <c r="G10" t="s">
        <v>166</v>
      </c>
      <c r="I10">
        <v>775</v>
      </c>
      <c r="J10">
        <v>125</v>
      </c>
      <c r="L10">
        <v>255</v>
      </c>
      <c r="M10">
        <v>160</v>
      </c>
      <c r="N10">
        <v>122</v>
      </c>
      <c r="P10" s="38">
        <f t="shared" si="1"/>
        <v>1</v>
      </c>
      <c r="Q10" s="38">
        <f t="shared" si="2"/>
        <v>0.62745098039215685</v>
      </c>
      <c r="R10" s="38">
        <f t="shared" si="3"/>
        <v>0.47843137254901963</v>
      </c>
    </row>
    <row r="11" spans="1:18" x14ac:dyDescent="0.45">
      <c r="A11">
        <f t="shared" si="4"/>
        <v>5</v>
      </c>
      <c r="B11" t="s">
        <v>335</v>
      </c>
      <c r="C11" s="4" t="s">
        <v>32</v>
      </c>
      <c r="D11" t="s">
        <v>150</v>
      </c>
      <c r="E11" t="s">
        <v>340</v>
      </c>
      <c r="F11" t="s">
        <v>151</v>
      </c>
      <c r="G11" t="s">
        <v>167</v>
      </c>
      <c r="I11">
        <v>975</v>
      </c>
      <c r="J11">
        <v>500</v>
      </c>
      <c r="L11">
        <v>128</v>
      </c>
      <c r="M11">
        <v>0</v>
      </c>
      <c r="N11">
        <v>128</v>
      </c>
      <c r="P11" s="38">
        <f t="shared" si="1"/>
        <v>0.50196078431372548</v>
      </c>
      <c r="Q11" s="38">
        <f t="shared" si="2"/>
        <v>0</v>
      </c>
      <c r="R11" s="38">
        <f t="shared" si="3"/>
        <v>0.50196078431372548</v>
      </c>
    </row>
    <row r="12" spans="1:18" x14ac:dyDescent="0.45">
      <c r="A12">
        <f t="shared" si="4"/>
        <v>6</v>
      </c>
      <c r="B12" t="s">
        <v>177</v>
      </c>
      <c r="C12" s="4" t="s">
        <v>56</v>
      </c>
      <c r="D12" t="s">
        <v>152</v>
      </c>
      <c r="E12" t="s">
        <v>341</v>
      </c>
      <c r="F12" t="s">
        <v>146</v>
      </c>
      <c r="G12" t="s">
        <v>168</v>
      </c>
      <c r="I12">
        <v>25</v>
      </c>
      <c r="J12">
        <v>500</v>
      </c>
      <c r="L12">
        <v>210</v>
      </c>
      <c r="M12">
        <v>105</v>
      </c>
      <c r="N12">
        <v>30</v>
      </c>
      <c r="P12" s="38">
        <f t="shared" si="1"/>
        <v>0.82352941176470584</v>
      </c>
      <c r="Q12" s="38">
        <f t="shared" si="2"/>
        <v>0.41176470588235292</v>
      </c>
      <c r="R12" s="38">
        <f t="shared" si="3"/>
        <v>0.11764705882352941</v>
      </c>
    </row>
    <row r="13" spans="1:18" x14ac:dyDescent="0.45">
      <c r="A13">
        <f t="shared" si="4"/>
        <v>7</v>
      </c>
      <c r="B13" t="s">
        <v>178</v>
      </c>
      <c r="C13" s="4" t="s">
        <v>47</v>
      </c>
      <c r="D13" t="s">
        <v>154</v>
      </c>
      <c r="E13" t="s">
        <v>342</v>
      </c>
      <c r="F13" t="s">
        <v>153</v>
      </c>
      <c r="G13" t="s">
        <v>168</v>
      </c>
      <c r="I13">
        <v>50</v>
      </c>
      <c r="J13">
        <v>650</v>
      </c>
      <c r="L13">
        <v>255</v>
      </c>
      <c r="M13">
        <v>140</v>
      </c>
      <c r="N13">
        <v>0</v>
      </c>
      <c r="P13" s="38">
        <f t="shared" si="1"/>
        <v>1</v>
      </c>
      <c r="Q13" s="38">
        <f t="shared" si="2"/>
        <v>0.5490196078431373</v>
      </c>
      <c r="R13" s="38">
        <f t="shared" si="3"/>
        <v>0</v>
      </c>
    </row>
    <row r="14" spans="1:18" x14ac:dyDescent="0.45">
      <c r="A14">
        <f t="shared" si="4"/>
        <v>8</v>
      </c>
      <c r="B14" t="s">
        <v>179</v>
      </c>
      <c r="C14" s="4" t="s">
        <v>67</v>
      </c>
      <c r="D14" t="s">
        <v>155</v>
      </c>
      <c r="E14" t="s">
        <v>343</v>
      </c>
      <c r="F14" t="s">
        <v>153</v>
      </c>
      <c r="G14" t="s">
        <v>164</v>
      </c>
      <c r="I14">
        <v>125</v>
      </c>
      <c r="J14">
        <v>775</v>
      </c>
      <c r="L14">
        <v>154</v>
      </c>
      <c r="M14">
        <v>205</v>
      </c>
      <c r="N14">
        <v>50</v>
      </c>
      <c r="P14" s="38">
        <f t="shared" si="1"/>
        <v>0.60392156862745094</v>
      </c>
      <c r="Q14" s="38">
        <f t="shared" si="2"/>
        <v>0.80392156862745101</v>
      </c>
      <c r="R14" s="38">
        <f t="shared" si="3"/>
        <v>0.19607843137254902</v>
      </c>
    </row>
    <row r="15" spans="1:18" x14ac:dyDescent="0.45">
      <c r="A15">
        <f t="shared" si="4"/>
        <v>9</v>
      </c>
      <c r="B15" t="s">
        <v>180</v>
      </c>
      <c r="C15" s="4" t="s">
        <v>84</v>
      </c>
      <c r="D15" t="s">
        <v>156</v>
      </c>
      <c r="E15" s="12">
        <v>128128128</v>
      </c>
      <c r="F15" t="s">
        <v>146</v>
      </c>
      <c r="G15" t="s">
        <v>169</v>
      </c>
      <c r="I15">
        <v>650</v>
      </c>
      <c r="J15">
        <v>75</v>
      </c>
      <c r="L15">
        <v>128</v>
      </c>
      <c r="M15">
        <v>128</v>
      </c>
      <c r="N15">
        <v>128</v>
      </c>
      <c r="P15" s="38">
        <f t="shared" si="1"/>
        <v>0.50196078431372548</v>
      </c>
      <c r="Q15" s="38">
        <f t="shared" si="2"/>
        <v>0.50196078431372548</v>
      </c>
      <c r="R15" s="38">
        <f t="shared" si="3"/>
        <v>0.50196078431372548</v>
      </c>
    </row>
    <row r="16" spans="1:18" x14ac:dyDescent="0.45">
      <c r="A16">
        <f t="shared" si="4"/>
        <v>10</v>
      </c>
      <c r="B16" t="s">
        <v>180</v>
      </c>
      <c r="C16" s="4" t="s">
        <v>45</v>
      </c>
      <c r="D16" t="s">
        <v>156</v>
      </c>
      <c r="F16" t="s">
        <v>146</v>
      </c>
      <c r="G16" t="s">
        <v>169</v>
      </c>
      <c r="I16">
        <v>650</v>
      </c>
      <c r="J16">
        <v>75</v>
      </c>
      <c r="L16">
        <v>128</v>
      </c>
      <c r="M16">
        <v>128</v>
      </c>
      <c r="N16">
        <v>128</v>
      </c>
      <c r="P16" s="38">
        <f t="shared" si="1"/>
        <v>0.50196078431372548</v>
      </c>
      <c r="Q16" s="38">
        <f t="shared" si="2"/>
        <v>0.50196078431372548</v>
      </c>
      <c r="R16" s="38">
        <f t="shared" si="3"/>
        <v>0.50196078431372548</v>
      </c>
    </row>
    <row r="17" spans="1:21" x14ac:dyDescent="0.45">
      <c r="A17">
        <f t="shared" si="4"/>
        <v>11</v>
      </c>
      <c r="B17" t="s">
        <v>181</v>
      </c>
      <c r="C17" s="4" t="s">
        <v>76</v>
      </c>
      <c r="D17" t="s">
        <v>157</v>
      </c>
      <c r="E17" t="s">
        <v>344</v>
      </c>
      <c r="F17" t="s">
        <v>151</v>
      </c>
      <c r="G17" t="s">
        <v>170</v>
      </c>
      <c r="I17">
        <v>500</v>
      </c>
      <c r="J17">
        <v>25</v>
      </c>
      <c r="L17">
        <v>255</v>
      </c>
      <c r="M17">
        <v>20</v>
      </c>
      <c r="N17">
        <v>147</v>
      </c>
      <c r="P17" s="38">
        <f t="shared" si="1"/>
        <v>1</v>
      </c>
      <c r="Q17" s="38">
        <f t="shared" si="2"/>
        <v>7.8431372549019607E-2</v>
      </c>
      <c r="R17" s="38">
        <f t="shared" si="3"/>
        <v>0.57647058823529407</v>
      </c>
    </row>
    <row r="18" spans="1:21" x14ac:dyDescent="0.45">
      <c r="A18">
        <f t="shared" si="4"/>
        <v>12</v>
      </c>
      <c r="B18" t="s">
        <v>181</v>
      </c>
      <c r="C18" s="4" t="s">
        <v>139</v>
      </c>
      <c r="D18" t="s">
        <v>157</v>
      </c>
      <c r="F18" t="s">
        <v>151</v>
      </c>
      <c r="G18" t="s">
        <v>170</v>
      </c>
      <c r="I18">
        <v>500</v>
      </c>
      <c r="J18">
        <v>25</v>
      </c>
      <c r="L18">
        <v>255</v>
      </c>
      <c r="M18">
        <v>20</v>
      </c>
      <c r="N18">
        <v>147</v>
      </c>
      <c r="P18" s="38">
        <f t="shared" si="1"/>
        <v>1</v>
      </c>
      <c r="Q18" s="38">
        <f t="shared" si="2"/>
        <v>7.8431372549019607E-2</v>
      </c>
      <c r="R18" s="38">
        <f t="shared" si="3"/>
        <v>0.57647058823529407</v>
      </c>
    </row>
    <row r="19" spans="1:21" x14ac:dyDescent="0.45">
      <c r="A19">
        <f t="shared" si="4"/>
        <v>13</v>
      </c>
      <c r="B19" t="s">
        <v>182</v>
      </c>
      <c r="C19" s="4" t="s">
        <v>140</v>
      </c>
      <c r="D19" t="s">
        <v>158</v>
      </c>
      <c r="E19" t="s">
        <v>345</v>
      </c>
      <c r="F19" t="s">
        <v>151</v>
      </c>
      <c r="G19" t="s">
        <v>166</v>
      </c>
      <c r="I19">
        <v>650</v>
      </c>
      <c r="J19">
        <v>925</v>
      </c>
      <c r="L19">
        <v>165</v>
      </c>
      <c r="M19">
        <v>42</v>
      </c>
      <c r="N19">
        <v>42</v>
      </c>
      <c r="P19" s="38">
        <f t="shared" si="1"/>
        <v>0.6470588235294118</v>
      </c>
      <c r="Q19" s="38">
        <f t="shared" si="2"/>
        <v>0.16470588235294117</v>
      </c>
      <c r="R19" s="38">
        <f t="shared" si="3"/>
        <v>0.16470588235294117</v>
      </c>
    </row>
    <row r="20" spans="1:21" x14ac:dyDescent="0.45">
      <c r="A20">
        <f t="shared" si="4"/>
        <v>14</v>
      </c>
      <c r="B20" t="s">
        <v>183</v>
      </c>
      <c r="C20" s="4" t="s">
        <v>141</v>
      </c>
      <c r="D20" t="s">
        <v>159</v>
      </c>
      <c r="E20" t="s">
        <v>346</v>
      </c>
      <c r="F20" t="s">
        <v>160</v>
      </c>
      <c r="G20" t="s">
        <v>171</v>
      </c>
      <c r="I20">
        <v>350</v>
      </c>
      <c r="J20">
        <v>925</v>
      </c>
      <c r="L20">
        <v>0</v>
      </c>
      <c r="M20">
        <v>255</v>
      </c>
      <c r="N20">
        <v>0</v>
      </c>
      <c r="P20" s="38">
        <f t="shared" si="1"/>
        <v>0</v>
      </c>
      <c r="Q20" s="38">
        <f xml:space="preserve"> M20/$Q$5</f>
        <v>1</v>
      </c>
      <c r="R20" s="38">
        <f t="shared" si="3"/>
        <v>0</v>
      </c>
    </row>
    <row r="21" spans="1:21" x14ac:dyDescent="0.45">
      <c r="A21">
        <f t="shared" si="4"/>
        <v>15</v>
      </c>
      <c r="B21" t="s">
        <v>184</v>
      </c>
      <c r="C21" s="4" t="s">
        <v>29</v>
      </c>
      <c r="D21" t="s">
        <v>161</v>
      </c>
      <c r="E21" t="s">
        <v>347</v>
      </c>
      <c r="F21" t="s">
        <v>160</v>
      </c>
      <c r="G21" t="s">
        <v>165</v>
      </c>
      <c r="I21">
        <v>225</v>
      </c>
      <c r="J21">
        <v>875</v>
      </c>
      <c r="L21">
        <v>30</v>
      </c>
      <c r="M21">
        <v>144</v>
      </c>
      <c r="N21">
        <v>255</v>
      </c>
      <c r="P21" s="38">
        <f t="shared" si="1"/>
        <v>0.11764705882352941</v>
      </c>
      <c r="Q21" s="38">
        <f t="shared" si="2"/>
        <v>0.56470588235294117</v>
      </c>
      <c r="R21" s="38">
        <f t="shared" si="3"/>
        <v>1</v>
      </c>
    </row>
    <row r="22" spans="1:21" x14ac:dyDescent="0.45">
      <c r="A22">
        <f t="shared" si="4"/>
        <v>16</v>
      </c>
      <c r="B22" t="s">
        <v>185</v>
      </c>
      <c r="C22" s="4" t="s">
        <v>28</v>
      </c>
      <c r="D22" t="s">
        <v>161</v>
      </c>
      <c r="F22" t="s">
        <v>160</v>
      </c>
      <c r="G22" t="s">
        <v>165</v>
      </c>
      <c r="I22">
        <v>225</v>
      </c>
      <c r="J22">
        <v>875</v>
      </c>
      <c r="L22">
        <v>30</v>
      </c>
      <c r="M22">
        <v>144</v>
      </c>
      <c r="N22">
        <v>255</v>
      </c>
      <c r="P22" s="38">
        <f t="shared" si="1"/>
        <v>0.11764705882352941</v>
      </c>
      <c r="Q22" s="38">
        <f t="shared" si="2"/>
        <v>0.56470588235294117</v>
      </c>
      <c r="R22" s="38">
        <f t="shared" si="3"/>
        <v>1</v>
      </c>
    </row>
    <row r="23" spans="1:21" x14ac:dyDescent="0.45">
      <c r="A23">
        <f t="shared" si="4"/>
        <v>17</v>
      </c>
      <c r="B23" t="s">
        <v>280</v>
      </c>
      <c r="C23" s="4" t="s">
        <v>278</v>
      </c>
      <c r="D23" t="s">
        <v>282</v>
      </c>
      <c r="E23" t="s">
        <v>348</v>
      </c>
      <c r="F23" t="s">
        <v>144</v>
      </c>
      <c r="G23" t="s">
        <v>171</v>
      </c>
      <c r="I23">
        <v>225</v>
      </c>
      <c r="J23">
        <v>125</v>
      </c>
      <c r="L23">
        <v>124</v>
      </c>
      <c r="M23">
        <v>252</v>
      </c>
      <c r="N23">
        <v>0</v>
      </c>
      <c r="P23" s="38">
        <f t="shared" si="1"/>
        <v>0.48627450980392156</v>
      </c>
      <c r="Q23" s="38">
        <f t="shared" si="2"/>
        <v>0.9882352941176471</v>
      </c>
      <c r="R23" s="38">
        <f t="shared" si="3"/>
        <v>0</v>
      </c>
    </row>
    <row r="24" spans="1:21" x14ac:dyDescent="0.45">
      <c r="A24">
        <f t="shared" si="4"/>
        <v>18</v>
      </c>
      <c r="B24" t="s">
        <v>281</v>
      </c>
      <c r="C24" s="4" t="s">
        <v>279</v>
      </c>
      <c r="D24" t="s">
        <v>283</v>
      </c>
      <c r="E24" t="s">
        <v>349</v>
      </c>
      <c r="F24" t="s">
        <v>151</v>
      </c>
      <c r="G24" t="s">
        <v>284</v>
      </c>
      <c r="I24">
        <v>125</v>
      </c>
      <c r="J24">
        <v>225</v>
      </c>
      <c r="L24">
        <v>189</v>
      </c>
      <c r="M24">
        <v>183</v>
      </c>
      <c r="N24">
        <v>107</v>
      </c>
      <c r="P24" s="38">
        <f t="shared" si="1"/>
        <v>0.74117647058823533</v>
      </c>
      <c r="Q24" s="38">
        <f t="shared" si="2"/>
        <v>0.71764705882352942</v>
      </c>
      <c r="R24" s="38">
        <f t="shared" si="3"/>
        <v>0.41960784313725491</v>
      </c>
    </row>
    <row r="25" spans="1:21" x14ac:dyDescent="0.45">
      <c r="C25" s="4"/>
    </row>
    <row r="26" spans="1:21" x14ac:dyDescent="0.45">
      <c r="C26" s="4"/>
    </row>
    <row r="27" spans="1:21" x14ac:dyDescent="0.45">
      <c r="C27" s="4"/>
    </row>
    <row r="28" spans="1:21" x14ac:dyDescent="0.45">
      <c r="C28" s="4"/>
      <c r="L28">
        <v>0</v>
      </c>
      <c r="M28">
        <v>101</v>
      </c>
      <c r="N28">
        <f>M28+100</f>
        <v>201</v>
      </c>
      <c r="O28">
        <f t="shared" ref="O28:T28" si="5">N28+100</f>
        <v>301</v>
      </c>
      <c r="P28">
        <f t="shared" si="5"/>
        <v>401</v>
      </c>
      <c r="Q28">
        <f t="shared" si="5"/>
        <v>501</v>
      </c>
      <c r="R28">
        <f t="shared" si="5"/>
        <v>601</v>
      </c>
      <c r="S28">
        <f t="shared" si="5"/>
        <v>701</v>
      </c>
      <c r="T28">
        <f t="shared" si="5"/>
        <v>801</v>
      </c>
      <c r="U28">
        <f>T28+100</f>
        <v>901</v>
      </c>
    </row>
    <row r="29" spans="1:21" x14ac:dyDescent="0.45">
      <c r="C29" s="4"/>
      <c r="L29">
        <v>100</v>
      </c>
      <c r="M29">
        <v>200</v>
      </c>
      <c r="N29">
        <f>M29+100</f>
        <v>300</v>
      </c>
      <c r="O29">
        <f t="shared" ref="O29:T29" si="6">N29+100</f>
        <v>400</v>
      </c>
      <c r="P29">
        <f t="shared" si="6"/>
        <v>500</v>
      </c>
      <c r="Q29">
        <f t="shared" si="6"/>
        <v>600</v>
      </c>
      <c r="R29">
        <f t="shared" si="6"/>
        <v>700</v>
      </c>
      <c r="S29">
        <f t="shared" si="6"/>
        <v>800</v>
      </c>
      <c r="T29">
        <f t="shared" si="6"/>
        <v>900</v>
      </c>
      <c r="U29">
        <f>T29+100</f>
        <v>1000</v>
      </c>
    </row>
    <row r="30" spans="1:21" x14ac:dyDescent="0.45">
      <c r="C30" s="4"/>
    </row>
    <row r="31" spans="1:21" x14ac:dyDescent="0.45">
      <c r="C31" s="4"/>
    </row>
    <row r="47" spans="10:21" ht="40.049999999999997" customHeight="1" x14ac:dyDescent="0.45">
      <c r="J47" s="55">
        <f t="shared" ref="J47:J53" si="7">J48+100</f>
        <v>901</v>
      </c>
      <c r="K47" s="55">
        <f t="shared" ref="K47:K53" si="8">K48+100</f>
        <v>1000</v>
      </c>
      <c r="L47" s="55"/>
      <c r="M47" s="55"/>
      <c r="N47" s="55"/>
      <c r="O47" s="55"/>
      <c r="P47" s="55"/>
      <c r="Q47" s="55"/>
      <c r="R47" s="55"/>
      <c r="S47" s="55"/>
      <c r="T47" s="55"/>
      <c r="U47" s="55"/>
    </row>
    <row r="48" spans="10:21" ht="40.049999999999997" customHeight="1" x14ac:dyDescent="0.45">
      <c r="J48" s="55">
        <f t="shared" si="7"/>
        <v>801</v>
      </c>
      <c r="K48" s="55">
        <f t="shared" si="8"/>
        <v>900</v>
      </c>
      <c r="L48" s="55"/>
      <c r="M48" s="55"/>
      <c r="N48" s="55"/>
      <c r="O48" s="55"/>
      <c r="P48" s="55"/>
      <c r="Q48" s="55"/>
      <c r="R48" s="55"/>
      <c r="S48" s="55"/>
      <c r="T48" s="55"/>
      <c r="U48" s="55"/>
    </row>
    <row r="49" spans="10:21" ht="40.049999999999997" customHeight="1" x14ac:dyDescent="0.45">
      <c r="J49" s="55">
        <f t="shared" si="7"/>
        <v>701</v>
      </c>
      <c r="K49" s="55">
        <f t="shared" si="8"/>
        <v>800</v>
      </c>
      <c r="L49" s="55"/>
      <c r="M49" s="55"/>
      <c r="N49" s="55"/>
      <c r="O49" s="55"/>
      <c r="P49" s="55"/>
      <c r="Q49" s="55"/>
      <c r="R49" s="55"/>
      <c r="S49" s="55"/>
      <c r="T49" s="55"/>
      <c r="U49" s="55"/>
    </row>
    <row r="50" spans="10:21" ht="40.049999999999997" customHeight="1" x14ac:dyDescent="0.45">
      <c r="J50" s="55">
        <f t="shared" si="7"/>
        <v>601</v>
      </c>
      <c r="K50" s="55">
        <f t="shared" si="8"/>
        <v>700</v>
      </c>
      <c r="L50" s="55"/>
      <c r="M50" s="55"/>
      <c r="N50" s="55"/>
      <c r="O50" s="55"/>
      <c r="P50" s="55"/>
      <c r="Q50" s="55"/>
      <c r="R50" s="55"/>
      <c r="S50" s="55"/>
      <c r="T50" s="55"/>
      <c r="U50" s="55"/>
    </row>
    <row r="51" spans="10:21" ht="40.049999999999997" customHeight="1" x14ac:dyDescent="0.45">
      <c r="J51" s="55">
        <f t="shared" si="7"/>
        <v>501</v>
      </c>
      <c r="K51" s="55">
        <f t="shared" si="8"/>
        <v>600</v>
      </c>
      <c r="L51" s="55"/>
      <c r="M51" s="55"/>
      <c r="N51" s="55"/>
      <c r="O51" s="55"/>
      <c r="P51" s="55"/>
      <c r="Q51" s="55"/>
      <c r="R51" s="55"/>
      <c r="S51" s="55"/>
      <c r="T51" s="55"/>
      <c r="U51" s="55"/>
    </row>
    <row r="52" spans="10:21" ht="40.049999999999997" customHeight="1" x14ac:dyDescent="0.45">
      <c r="J52" s="55">
        <f t="shared" si="7"/>
        <v>401</v>
      </c>
      <c r="K52" s="55">
        <f t="shared" si="8"/>
        <v>500</v>
      </c>
      <c r="L52" s="55"/>
      <c r="M52" s="55"/>
      <c r="N52" s="55"/>
      <c r="O52" s="55"/>
      <c r="P52" s="55"/>
      <c r="Q52" s="55"/>
      <c r="R52" s="55"/>
      <c r="S52" s="55"/>
      <c r="T52" s="55"/>
      <c r="U52" s="55"/>
    </row>
    <row r="53" spans="10:21" ht="40.049999999999997" customHeight="1" x14ac:dyDescent="0.45">
      <c r="J53" s="55">
        <f t="shared" si="7"/>
        <v>301</v>
      </c>
      <c r="K53" s="55">
        <f t="shared" si="8"/>
        <v>400</v>
      </c>
      <c r="L53" s="55"/>
      <c r="M53" s="55"/>
      <c r="N53" s="55"/>
      <c r="O53" s="55"/>
      <c r="P53" s="55"/>
      <c r="Q53" s="55"/>
      <c r="R53" s="55"/>
      <c r="S53" s="55"/>
      <c r="T53" s="55"/>
      <c r="U53" s="55"/>
    </row>
    <row r="54" spans="10:21" ht="40.049999999999997" customHeight="1" x14ac:dyDescent="0.45">
      <c r="J54" s="55">
        <f>J55+100</f>
        <v>201</v>
      </c>
      <c r="K54" s="55">
        <f>K55+100</f>
        <v>300</v>
      </c>
      <c r="L54" s="55"/>
      <c r="M54" s="55"/>
      <c r="N54" s="55"/>
      <c r="O54" s="55"/>
      <c r="P54" s="55"/>
      <c r="Q54" s="55"/>
      <c r="R54" s="55"/>
      <c r="S54" s="55"/>
      <c r="T54" s="55"/>
      <c r="U54" s="55"/>
    </row>
    <row r="55" spans="10:21" ht="40.049999999999997" customHeight="1" x14ac:dyDescent="0.45">
      <c r="J55" s="55">
        <v>101</v>
      </c>
      <c r="K55" s="55">
        <v>200</v>
      </c>
      <c r="L55" s="55"/>
      <c r="M55" s="55"/>
      <c r="N55" s="55"/>
      <c r="O55" s="55"/>
      <c r="P55" s="55"/>
      <c r="Q55" s="55"/>
      <c r="R55" s="55"/>
      <c r="S55" s="55"/>
      <c r="T55" s="55"/>
      <c r="U55" s="55"/>
    </row>
    <row r="56" spans="10:21" ht="40.049999999999997" customHeight="1" x14ac:dyDescent="0.45">
      <c r="J56" s="55">
        <v>0</v>
      </c>
      <c r="K56" s="55">
        <v>100</v>
      </c>
      <c r="L56" s="55"/>
      <c r="M56" s="55"/>
      <c r="N56" s="55"/>
      <c r="O56" s="55"/>
      <c r="P56" s="55"/>
      <c r="Q56" s="55"/>
      <c r="R56" s="55"/>
      <c r="S56" s="55"/>
      <c r="T56" s="55"/>
      <c r="U56" s="55"/>
    </row>
    <row r="57" spans="10:21" x14ac:dyDescent="0.45">
      <c r="J57" s="55"/>
      <c r="K57" s="55"/>
      <c r="L57" s="55">
        <v>0</v>
      </c>
      <c r="M57" s="55">
        <v>101</v>
      </c>
      <c r="N57" s="55">
        <f>M57+100</f>
        <v>201</v>
      </c>
      <c r="O57" s="55">
        <f t="shared" ref="O57:T57" si="9">N57+100</f>
        <v>301</v>
      </c>
      <c r="P57" s="55">
        <f t="shared" si="9"/>
        <v>401</v>
      </c>
      <c r="Q57" s="55">
        <f t="shared" si="9"/>
        <v>501</v>
      </c>
      <c r="R57" s="55">
        <f t="shared" si="9"/>
        <v>601</v>
      </c>
      <c r="S57" s="55">
        <f t="shared" si="9"/>
        <v>701</v>
      </c>
      <c r="T57" s="55">
        <f t="shared" si="9"/>
        <v>801</v>
      </c>
      <c r="U57" s="55">
        <f>T57+100</f>
        <v>901</v>
      </c>
    </row>
    <row r="58" spans="10:21" x14ac:dyDescent="0.45">
      <c r="J58" s="55"/>
      <c r="K58" s="55"/>
      <c r="L58" s="55">
        <v>100</v>
      </c>
      <c r="M58" s="55">
        <v>200</v>
      </c>
      <c r="N58" s="55">
        <f>M58+100</f>
        <v>300</v>
      </c>
      <c r="O58" s="55">
        <f t="shared" ref="O58:T58" si="10">N58+100</f>
        <v>400</v>
      </c>
      <c r="P58" s="55">
        <f t="shared" si="10"/>
        <v>500</v>
      </c>
      <c r="Q58" s="55">
        <f t="shared" si="10"/>
        <v>600</v>
      </c>
      <c r="R58" s="55">
        <f t="shared" si="10"/>
        <v>700</v>
      </c>
      <c r="S58" s="55">
        <f t="shared" si="10"/>
        <v>800</v>
      </c>
      <c r="T58" s="55">
        <f t="shared" si="10"/>
        <v>900</v>
      </c>
      <c r="U58" s="55">
        <f>T58+100</f>
        <v>1000</v>
      </c>
    </row>
  </sheetData>
  <printOptions headings="1" gridLines="1"/>
  <pageMargins left="0.7" right="0.7" top="0.75" bottom="0.75" header="0.3" footer="0.3"/>
  <pageSetup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47E8-548D-4655-8280-27790DD3B625}">
  <dimension ref="D1:Q408"/>
  <sheetViews>
    <sheetView zoomScale="75" zoomScaleNormal="75" workbookViewId="0">
      <selection activeCell="B14" sqref="B14"/>
    </sheetView>
  </sheetViews>
  <sheetFormatPr defaultRowHeight="14.25" x14ac:dyDescent="0.45"/>
  <cols>
    <col min="4" max="4" width="7.9296875" customWidth="1"/>
    <col min="5" max="5" width="33.265625" customWidth="1"/>
    <col min="6" max="6" width="21.59765625" customWidth="1"/>
    <col min="10" max="10" width="12.1328125" customWidth="1"/>
    <col min="11" max="11" width="12.9296875" customWidth="1"/>
  </cols>
  <sheetData>
    <row r="1" spans="4:17" x14ac:dyDescent="0.45">
      <c r="E1">
        <f xml:space="preserve"> D1+1</f>
        <v>1</v>
      </c>
      <c r="F1">
        <f t="shared" ref="F1:Q1" si="0" xml:space="preserve"> E1+1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</row>
    <row r="2" spans="4:17" x14ac:dyDescent="0.45">
      <c r="D2" s="36" t="s">
        <v>0</v>
      </c>
      <c r="E2" t="s">
        <v>596</v>
      </c>
      <c r="F2" t="s">
        <v>597</v>
      </c>
      <c r="G2" t="s">
        <v>602</v>
      </c>
      <c r="H2" t="s">
        <v>603</v>
      </c>
      <c r="I2" t="s">
        <v>173</v>
      </c>
      <c r="J2" s="37" t="s">
        <v>16</v>
      </c>
      <c r="K2" t="s">
        <v>5</v>
      </c>
      <c r="L2" t="s">
        <v>6</v>
      </c>
      <c r="M2" t="s">
        <v>7</v>
      </c>
      <c r="N2" t="s">
        <v>598</v>
      </c>
      <c r="O2" t="s">
        <v>599</v>
      </c>
      <c r="P2" t="s">
        <v>600</v>
      </c>
      <c r="Q2" t="s">
        <v>601</v>
      </c>
    </row>
    <row r="3" spans="4:17" x14ac:dyDescent="0.45">
      <c r="D3" s="36" t="s">
        <v>1</v>
      </c>
      <c r="E3" t="s">
        <v>14</v>
      </c>
      <c r="J3" s="37"/>
    </row>
    <row r="4" spans="4:17" x14ac:dyDescent="0.45">
      <c r="D4" s="36"/>
      <c r="E4" t="s">
        <v>15</v>
      </c>
      <c r="J4" s="37"/>
    </row>
    <row r="5" spans="4:17" x14ac:dyDescent="0.45">
      <c r="D5" s="36">
        <v>1</v>
      </c>
      <c r="E5" t="s">
        <v>23</v>
      </c>
      <c r="F5" t="s">
        <v>289</v>
      </c>
      <c r="G5">
        <v>5</v>
      </c>
      <c r="H5">
        <v>250</v>
      </c>
      <c r="I5">
        <v>300</v>
      </c>
      <c r="J5" s="36" t="s">
        <v>206</v>
      </c>
      <c r="K5" s="4" t="s">
        <v>278</v>
      </c>
      <c r="L5" t="s">
        <v>291</v>
      </c>
      <c r="N5">
        <v>0</v>
      </c>
      <c r="O5">
        <v>0</v>
      </c>
      <c r="P5">
        <v>0</v>
      </c>
      <c r="Q5">
        <v>0.5</v>
      </c>
    </row>
    <row r="6" spans="4:17" x14ac:dyDescent="0.45">
      <c r="D6" s="36">
        <v>2</v>
      </c>
      <c r="E6" t="s">
        <v>26</v>
      </c>
      <c r="F6" t="s">
        <v>293</v>
      </c>
      <c r="G6">
        <v>30</v>
      </c>
      <c r="H6">
        <v>650</v>
      </c>
      <c r="I6">
        <v>200</v>
      </c>
      <c r="J6" s="36" t="s">
        <v>206</v>
      </c>
      <c r="K6" t="s">
        <v>50</v>
      </c>
      <c r="L6" t="s">
        <v>286</v>
      </c>
      <c r="N6">
        <v>0</v>
      </c>
      <c r="O6">
        <v>0</v>
      </c>
      <c r="P6">
        <v>0</v>
      </c>
      <c r="Q6">
        <v>0.5</v>
      </c>
    </row>
    <row r="7" spans="4:17" x14ac:dyDescent="0.45">
      <c r="D7" s="36">
        <v>3</v>
      </c>
      <c r="E7" t="s">
        <v>25</v>
      </c>
      <c r="F7" t="s">
        <v>294</v>
      </c>
      <c r="G7">
        <v>60</v>
      </c>
      <c r="H7">
        <v>800</v>
      </c>
      <c r="I7">
        <v>350</v>
      </c>
      <c r="J7" s="36" t="s">
        <v>206</v>
      </c>
      <c r="K7" t="s">
        <v>43</v>
      </c>
      <c r="L7" t="s">
        <v>280</v>
      </c>
      <c r="N7">
        <v>0</v>
      </c>
      <c r="O7">
        <v>0</v>
      </c>
      <c r="P7">
        <v>0</v>
      </c>
      <c r="Q7">
        <v>0.5</v>
      </c>
    </row>
    <row r="8" spans="4:17" x14ac:dyDescent="0.45">
      <c r="D8" s="36">
        <v>4</v>
      </c>
      <c r="E8" t="s">
        <v>516</v>
      </c>
      <c r="F8" t="s">
        <v>296</v>
      </c>
      <c r="G8">
        <v>95</v>
      </c>
      <c r="H8">
        <v>750</v>
      </c>
      <c r="I8">
        <v>200</v>
      </c>
      <c r="J8" s="36" t="s">
        <v>206</v>
      </c>
      <c r="K8" t="s">
        <v>43</v>
      </c>
      <c r="L8" t="s">
        <v>287</v>
      </c>
      <c r="N8">
        <v>0</v>
      </c>
      <c r="O8">
        <v>0</v>
      </c>
      <c r="P8">
        <v>0</v>
      </c>
      <c r="Q8">
        <v>0.5</v>
      </c>
    </row>
    <row r="9" spans="4:17" x14ac:dyDescent="0.45">
      <c r="D9" s="36">
        <v>5</v>
      </c>
      <c r="E9" t="s">
        <v>27</v>
      </c>
      <c r="F9" t="s">
        <v>301</v>
      </c>
      <c r="G9">
        <v>141</v>
      </c>
      <c r="H9">
        <v>525</v>
      </c>
      <c r="I9">
        <v>725</v>
      </c>
      <c r="J9" s="36" t="s">
        <v>298</v>
      </c>
      <c r="K9" t="s">
        <v>28</v>
      </c>
      <c r="L9" t="s">
        <v>29</v>
      </c>
      <c r="M9" t="s">
        <v>30</v>
      </c>
      <c r="N9">
        <v>0</v>
      </c>
      <c r="O9">
        <v>0</v>
      </c>
      <c r="P9">
        <v>0</v>
      </c>
      <c r="Q9">
        <v>0.5</v>
      </c>
    </row>
    <row r="10" spans="4:17" x14ac:dyDescent="0.45">
      <c r="D10" s="36">
        <v>6</v>
      </c>
      <c r="E10" t="s">
        <v>31</v>
      </c>
      <c r="F10" t="s">
        <v>303</v>
      </c>
      <c r="G10">
        <v>153.5</v>
      </c>
      <c r="H10">
        <v>675</v>
      </c>
      <c r="I10">
        <v>550</v>
      </c>
      <c r="J10" s="36" t="s">
        <v>206</v>
      </c>
      <c r="K10" t="s">
        <v>32</v>
      </c>
      <c r="L10" t="s">
        <v>30</v>
      </c>
      <c r="M10" t="s">
        <v>29</v>
      </c>
      <c r="N10">
        <v>0</v>
      </c>
      <c r="O10">
        <v>0</v>
      </c>
      <c r="P10">
        <v>0</v>
      </c>
      <c r="Q10">
        <v>0.5</v>
      </c>
    </row>
    <row r="11" spans="4:17" x14ac:dyDescent="0.45">
      <c r="D11" s="36">
        <v>7</v>
      </c>
      <c r="E11" t="s">
        <v>39</v>
      </c>
      <c r="F11" t="s">
        <v>303</v>
      </c>
      <c r="G11">
        <v>246.5</v>
      </c>
      <c r="H11">
        <v>675</v>
      </c>
      <c r="I11">
        <v>551</v>
      </c>
      <c r="J11" s="36" t="s">
        <v>206</v>
      </c>
      <c r="K11" t="s">
        <v>32</v>
      </c>
      <c r="L11" t="s">
        <v>30</v>
      </c>
      <c r="M11" t="s">
        <v>29</v>
      </c>
      <c r="N11">
        <v>0</v>
      </c>
      <c r="O11">
        <v>0</v>
      </c>
      <c r="P11">
        <v>0</v>
      </c>
      <c r="Q11">
        <v>0.5</v>
      </c>
    </row>
    <row r="12" spans="4:17" x14ac:dyDescent="0.45">
      <c r="D12" s="36">
        <v>8</v>
      </c>
      <c r="E12" t="s">
        <v>40</v>
      </c>
      <c r="F12" t="s">
        <v>304</v>
      </c>
      <c r="G12">
        <v>250</v>
      </c>
      <c r="H12">
        <v>625</v>
      </c>
      <c r="I12">
        <v>475</v>
      </c>
      <c r="J12" s="36" t="s">
        <v>207</v>
      </c>
      <c r="K12" t="s">
        <v>32</v>
      </c>
      <c r="N12">
        <v>0</v>
      </c>
      <c r="O12">
        <v>0</v>
      </c>
      <c r="P12">
        <v>0</v>
      </c>
      <c r="Q12">
        <v>0.5</v>
      </c>
    </row>
    <row r="13" spans="4:17" x14ac:dyDescent="0.45">
      <c r="D13" s="36">
        <v>9</v>
      </c>
      <c r="E13" t="s">
        <v>41</v>
      </c>
      <c r="F13" t="s">
        <v>306</v>
      </c>
      <c r="G13">
        <v>287.5</v>
      </c>
      <c r="H13">
        <v>625</v>
      </c>
      <c r="I13">
        <v>600</v>
      </c>
      <c r="J13" s="36" t="s">
        <v>209</v>
      </c>
      <c r="K13" t="s">
        <v>30</v>
      </c>
      <c r="N13">
        <v>0</v>
      </c>
      <c r="O13">
        <v>0</v>
      </c>
      <c r="P13">
        <v>0</v>
      </c>
      <c r="Q13">
        <v>0.5</v>
      </c>
    </row>
    <row r="14" spans="4:17" x14ac:dyDescent="0.45">
      <c r="D14" s="36">
        <v>10</v>
      </c>
      <c r="J14" s="36"/>
      <c r="N14">
        <v>0</v>
      </c>
      <c r="O14">
        <v>0</v>
      </c>
      <c r="P14">
        <v>0</v>
      </c>
      <c r="Q14">
        <v>0.5</v>
      </c>
    </row>
    <row r="15" spans="4:17" x14ac:dyDescent="0.45">
      <c r="D15" s="36">
        <v>11</v>
      </c>
      <c r="E15" t="s">
        <v>42</v>
      </c>
      <c r="F15" t="s">
        <v>309</v>
      </c>
      <c r="G15">
        <v>327.5</v>
      </c>
      <c r="H15">
        <v>625</v>
      </c>
      <c r="I15">
        <v>300</v>
      </c>
      <c r="J15" s="36" t="s">
        <v>208</v>
      </c>
      <c r="K15" t="s">
        <v>43</v>
      </c>
      <c r="L15" t="s">
        <v>44</v>
      </c>
      <c r="M15" t="s">
        <v>45</v>
      </c>
      <c r="N15">
        <v>0</v>
      </c>
      <c r="O15">
        <v>0</v>
      </c>
      <c r="P15">
        <v>0</v>
      </c>
      <c r="Q15">
        <v>0.5</v>
      </c>
    </row>
    <row r="16" spans="4:17" x14ac:dyDescent="0.45">
      <c r="D16" s="36">
        <v>12</v>
      </c>
      <c r="E16" t="s">
        <v>46</v>
      </c>
      <c r="F16" t="s">
        <v>312</v>
      </c>
      <c r="G16">
        <v>347.5</v>
      </c>
      <c r="H16">
        <v>575</v>
      </c>
      <c r="I16">
        <v>400</v>
      </c>
      <c r="J16" s="36" t="s">
        <v>208</v>
      </c>
      <c r="K16" t="s">
        <v>43</v>
      </c>
      <c r="L16" t="s">
        <v>47</v>
      </c>
      <c r="N16">
        <v>0</v>
      </c>
      <c r="O16">
        <v>0</v>
      </c>
      <c r="P16">
        <v>0</v>
      </c>
      <c r="Q16">
        <v>0.5</v>
      </c>
    </row>
    <row r="17" spans="4:17" x14ac:dyDescent="0.45">
      <c r="D17" s="36">
        <v>13</v>
      </c>
      <c r="E17" t="s">
        <v>48</v>
      </c>
      <c r="F17" t="s">
        <v>313</v>
      </c>
      <c r="G17">
        <v>411</v>
      </c>
      <c r="H17">
        <v>775</v>
      </c>
      <c r="I17">
        <v>500</v>
      </c>
      <c r="J17" s="36" t="s">
        <v>208</v>
      </c>
      <c r="K17" t="s">
        <v>43</v>
      </c>
      <c r="L17" t="s">
        <v>49</v>
      </c>
      <c r="M17" t="s">
        <v>50</v>
      </c>
      <c r="N17">
        <v>0</v>
      </c>
      <c r="O17">
        <v>0</v>
      </c>
      <c r="P17">
        <v>0</v>
      </c>
      <c r="Q17">
        <v>0.5</v>
      </c>
    </row>
    <row r="18" spans="4:17" x14ac:dyDescent="0.45">
      <c r="D18" s="36">
        <v>14</v>
      </c>
      <c r="E18" t="s">
        <v>51</v>
      </c>
      <c r="F18" t="s">
        <v>315</v>
      </c>
      <c r="G18">
        <v>518.5</v>
      </c>
      <c r="H18">
        <v>650</v>
      </c>
      <c r="I18">
        <v>700</v>
      </c>
      <c r="J18" s="36" t="s">
        <v>207</v>
      </c>
      <c r="K18" t="s">
        <v>30</v>
      </c>
      <c r="L18" t="s">
        <v>49</v>
      </c>
      <c r="N18">
        <v>0</v>
      </c>
      <c r="O18">
        <v>0</v>
      </c>
      <c r="P18">
        <v>0</v>
      </c>
      <c r="Q18">
        <v>0.5</v>
      </c>
    </row>
    <row r="19" spans="4:17" x14ac:dyDescent="0.45">
      <c r="D19" s="36">
        <v>15</v>
      </c>
      <c r="E19" t="s">
        <v>52</v>
      </c>
      <c r="F19" t="s">
        <v>317</v>
      </c>
      <c r="G19">
        <v>558</v>
      </c>
      <c r="H19">
        <v>675</v>
      </c>
      <c r="I19">
        <v>725</v>
      </c>
      <c r="J19" s="16" t="s">
        <v>209</v>
      </c>
      <c r="K19" t="s">
        <v>49</v>
      </c>
      <c r="N19">
        <v>0</v>
      </c>
      <c r="O19">
        <v>0</v>
      </c>
      <c r="P19">
        <v>0</v>
      </c>
      <c r="Q19">
        <v>0.5</v>
      </c>
    </row>
    <row r="20" spans="4:17" x14ac:dyDescent="0.45">
      <c r="D20" s="36">
        <v>16</v>
      </c>
      <c r="J20" s="16"/>
      <c r="N20">
        <v>0</v>
      </c>
      <c r="O20">
        <v>0</v>
      </c>
      <c r="P20">
        <v>0</v>
      </c>
      <c r="Q20">
        <v>0.5</v>
      </c>
    </row>
    <row r="21" spans="4:17" x14ac:dyDescent="0.45">
      <c r="D21" s="36">
        <v>17</v>
      </c>
      <c r="E21" t="s">
        <v>53</v>
      </c>
      <c r="F21" t="s">
        <v>319</v>
      </c>
      <c r="G21">
        <v>645</v>
      </c>
      <c r="H21">
        <v>300</v>
      </c>
      <c r="I21">
        <v>650</v>
      </c>
      <c r="J21" s="16" t="s">
        <v>207</v>
      </c>
      <c r="K21" t="s">
        <v>55</v>
      </c>
      <c r="L21" t="s">
        <v>47</v>
      </c>
      <c r="M21" t="s">
        <v>56</v>
      </c>
      <c r="N21">
        <v>0</v>
      </c>
      <c r="O21">
        <v>0</v>
      </c>
      <c r="P21">
        <v>0</v>
      </c>
      <c r="Q21">
        <v>0.5</v>
      </c>
    </row>
    <row r="22" spans="4:17" x14ac:dyDescent="0.45">
      <c r="D22" s="36">
        <v>18</v>
      </c>
      <c r="E22" t="s">
        <v>54</v>
      </c>
      <c r="F22" t="s">
        <v>320</v>
      </c>
      <c r="G22">
        <v>715</v>
      </c>
      <c r="H22">
        <v>325</v>
      </c>
      <c r="I22">
        <v>675</v>
      </c>
      <c r="J22" s="16" t="s">
        <v>209</v>
      </c>
      <c r="K22" t="s">
        <v>55</v>
      </c>
      <c r="L22" t="s">
        <v>56</v>
      </c>
      <c r="N22">
        <v>0</v>
      </c>
      <c r="O22">
        <v>0</v>
      </c>
      <c r="P22">
        <v>0</v>
      </c>
      <c r="Q22">
        <v>0.5</v>
      </c>
    </row>
    <row r="23" spans="4:17" x14ac:dyDescent="0.45">
      <c r="D23" s="36">
        <v>19</v>
      </c>
      <c r="J23" s="16"/>
      <c r="N23">
        <v>0</v>
      </c>
      <c r="O23">
        <v>0</v>
      </c>
      <c r="P23">
        <v>0</v>
      </c>
      <c r="Q23">
        <v>0.5</v>
      </c>
    </row>
    <row r="24" spans="4:17" x14ac:dyDescent="0.45">
      <c r="D24" s="36">
        <v>20</v>
      </c>
      <c r="E24" t="s">
        <v>57</v>
      </c>
      <c r="F24" t="s">
        <v>322</v>
      </c>
      <c r="G24">
        <v>793.5</v>
      </c>
      <c r="H24">
        <v>675</v>
      </c>
      <c r="I24">
        <v>600</v>
      </c>
      <c r="J24" s="16" t="s">
        <v>206</v>
      </c>
      <c r="K24" t="s">
        <v>32</v>
      </c>
      <c r="L24" t="s">
        <v>49</v>
      </c>
      <c r="N24">
        <v>0</v>
      </c>
      <c r="O24">
        <v>0</v>
      </c>
      <c r="P24">
        <v>0</v>
      </c>
      <c r="Q24">
        <v>0.5</v>
      </c>
    </row>
    <row r="25" spans="4:17" x14ac:dyDescent="0.45">
      <c r="D25" s="36">
        <v>21</v>
      </c>
      <c r="E25" t="s">
        <v>58</v>
      </c>
      <c r="F25" t="s">
        <v>324</v>
      </c>
      <c r="G25">
        <v>811</v>
      </c>
      <c r="H25">
        <v>690</v>
      </c>
      <c r="I25">
        <v>550</v>
      </c>
      <c r="J25" s="16" t="s">
        <v>206</v>
      </c>
      <c r="K25" t="s">
        <v>32</v>
      </c>
      <c r="L25" t="s">
        <v>49</v>
      </c>
      <c r="N25">
        <v>0</v>
      </c>
      <c r="O25">
        <v>0</v>
      </c>
      <c r="P25">
        <v>0</v>
      </c>
      <c r="Q25">
        <v>0.5</v>
      </c>
    </row>
    <row r="26" spans="4:17" x14ac:dyDescent="0.45">
      <c r="D26" s="36">
        <v>22</v>
      </c>
      <c r="E26" t="s">
        <v>325</v>
      </c>
      <c r="F26" t="s">
        <v>326</v>
      </c>
      <c r="G26">
        <v>816</v>
      </c>
      <c r="H26">
        <v>550</v>
      </c>
      <c r="I26">
        <v>700</v>
      </c>
      <c r="J26" s="16" t="s">
        <v>206</v>
      </c>
      <c r="K26" t="s">
        <v>30</v>
      </c>
      <c r="L26" t="s">
        <v>29</v>
      </c>
      <c r="N26">
        <v>0</v>
      </c>
      <c r="O26">
        <v>0</v>
      </c>
      <c r="P26">
        <v>0</v>
      </c>
      <c r="Q26">
        <v>0.5</v>
      </c>
    </row>
    <row r="27" spans="4:17" x14ac:dyDescent="0.45">
      <c r="D27" s="36">
        <v>23</v>
      </c>
      <c r="J27" s="16"/>
      <c r="N27">
        <v>0</v>
      </c>
      <c r="O27">
        <v>0</v>
      </c>
      <c r="P27">
        <v>0</v>
      </c>
      <c r="Q27">
        <v>0.5</v>
      </c>
    </row>
    <row r="28" spans="4:17" x14ac:dyDescent="0.45">
      <c r="D28" s="36">
        <v>24</v>
      </c>
      <c r="E28" t="s">
        <v>60</v>
      </c>
      <c r="F28" t="s">
        <v>329</v>
      </c>
      <c r="G28">
        <v>867.5</v>
      </c>
      <c r="H28">
        <v>650</v>
      </c>
      <c r="I28">
        <v>675</v>
      </c>
      <c r="J28" s="16" t="s">
        <v>298</v>
      </c>
      <c r="K28" t="s">
        <v>32</v>
      </c>
      <c r="L28" t="s">
        <v>49</v>
      </c>
      <c r="N28">
        <v>0</v>
      </c>
      <c r="O28">
        <v>0</v>
      </c>
      <c r="P28">
        <v>0</v>
      </c>
      <c r="Q28">
        <v>0.5</v>
      </c>
    </row>
    <row r="29" spans="4:17" x14ac:dyDescent="0.45">
      <c r="D29" s="36">
        <v>25</v>
      </c>
      <c r="E29" t="s">
        <v>61</v>
      </c>
      <c r="F29" t="s">
        <v>330</v>
      </c>
      <c r="G29">
        <v>922.5</v>
      </c>
      <c r="H29">
        <v>690</v>
      </c>
      <c r="I29">
        <v>550</v>
      </c>
      <c r="J29" s="16" t="s">
        <v>209</v>
      </c>
      <c r="K29" t="s">
        <v>49</v>
      </c>
      <c r="L29" t="s">
        <v>32</v>
      </c>
      <c r="N29">
        <v>0</v>
      </c>
      <c r="O29">
        <v>0</v>
      </c>
      <c r="P29">
        <v>0</v>
      </c>
      <c r="Q29">
        <v>0.5</v>
      </c>
    </row>
    <row r="30" spans="4:17" x14ac:dyDescent="0.45">
      <c r="D30" s="36">
        <v>26</v>
      </c>
      <c r="E30" t="s">
        <v>62</v>
      </c>
      <c r="F30" t="s">
        <v>332</v>
      </c>
      <c r="G30">
        <v>989</v>
      </c>
      <c r="H30">
        <v>690</v>
      </c>
      <c r="I30">
        <v>550</v>
      </c>
      <c r="J30" s="16" t="s">
        <v>331</v>
      </c>
      <c r="K30" t="s">
        <v>49</v>
      </c>
      <c r="L30" t="s">
        <v>30</v>
      </c>
      <c r="M30" t="s">
        <v>29</v>
      </c>
      <c r="N30">
        <v>0</v>
      </c>
      <c r="O30">
        <v>0</v>
      </c>
      <c r="P30">
        <v>0</v>
      </c>
      <c r="Q30">
        <v>0.5</v>
      </c>
    </row>
    <row r="31" spans="4:17" x14ac:dyDescent="0.45">
      <c r="D31" s="36">
        <v>27</v>
      </c>
      <c r="E31" t="s">
        <v>594</v>
      </c>
      <c r="F31" t="s">
        <v>595</v>
      </c>
      <c r="G31">
        <v>1006.5</v>
      </c>
      <c r="H31">
        <v>720</v>
      </c>
      <c r="I31">
        <v>480</v>
      </c>
      <c r="J31" s="16" t="s">
        <v>209</v>
      </c>
      <c r="K31" t="s">
        <v>49</v>
      </c>
      <c r="N31">
        <v>0</v>
      </c>
      <c r="O31">
        <v>0</v>
      </c>
      <c r="P31">
        <v>0</v>
      </c>
      <c r="Q31">
        <v>0.5</v>
      </c>
    </row>
    <row r="32" spans="4:17" x14ac:dyDescent="0.45">
      <c r="D32" s="16">
        <v>28</v>
      </c>
      <c r="J32" s="16"/>
      <c r="N32">
        <v>0</v>
      </c>
      <c r="O32">
        <v>0</v>
      </c>
      <c r="P32">
        <v>0</v>
      </c>
      <c r="Q32">
        <v>0.5</v>
      </c>
    </row>
    <row r="33" spans="4:17" x14ac:dyDescent="0.45">
      <c r="D33" s="36">
        <v>29</v>
      </c>
      <c r="E33" t="s">
        <v>63</v>
      </c>
      <c r="F33" t="s">
        <v>333</v>
      </c>
      <c r="G33">
        <v>1171.5</v>
      </c>
      <c r="H33">
        <v>350</v>
      </c>
      <c r="I33">
        <v>600</v>
      </c>
      <c r="J33" s="16" t="s">
        <v>331</v>
      </c>
      <c r="K33" t="s">
        <v>56</v>
      </c>
      <c r="L33" t="s">
        <v>64</v>
      </c>
      <c r="N33">
        <v>0</v>
      </c>
      <c r="O33">
        <v>0</v>
      </c>
      <c r="P33">
        <v>0</v>
      </c>
      <c r="Q33">
        <v>0.5</v>
      </c>
    </row>
    <row r="34" spans="4:17" x14ac:dyDescent="0.45">
      <c r="D34" s="36">
        <v>30</v>
      </c>
      <c r="E34" t="s">
        <v>66</v>
      </c>
      <c r="F34" t="s">
        <v>334</v>
      </c>
      <c r="G34">
        <v>1227</v>
      </c>
      <c r="H34">
        <v>300</v>
      </c>
      <c r="I34">
        <v>500</v>
      </c>
      <c r="J34" s="16" t="s">
        <v>207</v>
      </c>
      <c r="K34" t="s">
        <v>67</v>
      </c>
      <c r="L34" t="s">
        <v>56</v>
      </c>
      <c r="N34">
        <v>0</v>
      </c>
      <c r="O34">
        <v>0</v>
      </c>
      <c r="P34">
        <v>0</v>
      </c>
      <c r="Q34">
        <v>0.5</v>
      </c>
    </row>
    <row r="35" spans="4:17" x14ac:dyDescent="0.45">
      <c r="D35" s="36">
        <v>31</v>
      </c>
      <c r="E35" t="s">
        <v>69</v>
      </c>
      <c r="F35" t="s">
        <v>350</v>
      </c>
      <c r="G35">
        <v>1252.5</v>
      </c>
      <c r="H35">
        <v>250</v>
      </c>
      <c r="I35">
        <v>550</v>
      </c>
      <c r="J35" s="16" t="s">
        <v>209</v>
      </c>
      <c r="K35" t="s">
        <v>56</v>
      </c>
      <c r="L35" t="s">
        <v>67</v>
      </c>
      <c r="N35">
        <v>0</v>
      </c>
      <c r="O35">
        <v>0</v>
      </c>
      <c r="P35">
        <v>0</v>
      </c>
      <c r="Q35">
        <v>0.5</v>
      </c>
    </row>
    <row r="36" spans="4:17" x14ac:dyDescent="0.45">
      <c r="D36" s="36">
        <v>32</v>
      </c>
      <c r="E36" t="s">
        <v>71</v>
      </c>
      <c r="F36" t="s">
        <v>71</v>
      </c>
      <c r="G36">
        <v>1059</v>
      </c>
      <c r="H36">
        <v>500</v>
      </c>
      <c r="I36">
        <v>650</v>
      </c>
      <c r="J36" s="16" t="s">
        <v>206</v>
      </c>
      <c r="K36" t="s">
        <v>49</v>
      </c>
      <c r="L36" t="s">
        <v>67</v>
      </c>
      <c r="N36">
        <v>0</v>
      </c>
      <c r="O36">
        <v>0</v>
      </c>
      <c r="P36">
        <v>0</v>
      </c>
      <c r="Q36">
        <v>0.5</v>
      </c>
    </row>
    <row r="37" spans="4:17" x14ac:dyDescent="0.45">
      <c r="D37" s="36">
        <v>33</v>
      </c>
      <c r="E37" t="s">
        <v>73</v>
      </c>
      <c r="F37" t="s">
        <v>73</v>
      </c>
      <c r="G37">
        <v>1109</v>
      </c>
      <c r="H37">
        <v>500</v>
      </c>
      <c r="I37">
        <v>570</v>
      </c>
      <c r="J37" s="16" t="s">
        <v>206</v>
      </c>
      <c r="K37" t="s">
        <v>49</v>
      </c>
      <c r="L37" t="s">
        <v>67</v>
      </c>
      <c r="N37">
        <v>0</v>
      </c>
      <c r="O37">
        <v>0</v>
      </c>
      <c r="P37">
        <v>0</v>
      </c>
      <c r="Q37">
        <v>0.5</v>
      </c>
    </row>
    <row r="38" spans="4:17" x14ac:dyDescent="0.45">
      <c r="D38" s="36">
        <v>34</v>
      </c>
      <c r="J38" s="16"/>
      <c r="N38">
        <v>0</v>
      </c>
      <c r="O38">
        <v>0</v>
      </c>
      <c r="P38">
        <v>0</v>
      </c>
      <c r="Q38">
        <v>0.5</v>
      </c>
    </row>
    <row r="39" spans="4:17" x14ac:dyDescent="0.45">
      <c r="D39" s="36">
        <v>35</v>
      </c>
      <c r="E39" t="s">
        <v>75</v>
      </c>
      <c r="F39" t="s">
        <v>351</v>
      </c>
      <c r="G39">
        <v>1275.5</v>
      </c>
      <c r="H39">
        <v>500</v>
      </c>
      <c r="I39">
        <v>250</v>
      </c>
      <c r="J39" s="16" t="s">
        <v>208</v>
      </c>
      <c r="K39" t="s">
        <v>43</v>
      </c>
      <c r="L39" t="s">
        <v>50</v>
      </c>
      <c r="M39" t="s">
        <v>76</v>
      </c>
      <c r="N39">
        <v>0</v>
      </c>
      <c r="O39">
        <v>0</v>
      </c>
      <c r="P39">
        <v>0</v>
      </c>
      <c r="Q39">
        <v>0.5</v>
      </c>
    </row>
    <row r="40" spans="4:17" x14ac:dyDescent="0.45">
      <c r="D40" s="36">
        <v>36</v>
      </c>
      <c r="E40" t="s">
        <v>79</v>
      </c>
      <c r="J40" s="27"/>
      <c r="K40" t="s">
        <v>43</v>
      </c>
      <c r="L40" t="s">
        <v>50</v>
      </c>
      <c r="M40" t="s">
        <v>76</v>
      </c>
      <c r="N40">
        <v>0</v>
      </c>
      <c r="O40">
        <v>0</v>
      </c>
      <c r="P40">
        <v>0</v>
      </c>
      <c r="Q40">
        <v>0.5</v>
      </c>
    </row>
    <row r="41" spans="4:17" x14ac:dyDescent="0.45">
      <c r="D41" s="36">
        <v>37</v>
      </c>
      <c r="E41" t="s">
        <v>81</v>
      </c>
      <c r="F41" t="s">
        <v>354</v>
      </c>
      <c r="G41">
        <v>1311.5</v>
      </c>
      <c r="H41">
        <v>500</v>
      </c>
      <c r="I41">
        <v>300</v>
      </c>
      <c r="J41" s="16"/>
      <c r="K41" t="s">
        <v>43</v>
      </c>
      <c r="L41" t="s">
        <v>50</v>
      </c>
      <c r="M41" t="s">
        <v>56</v>
      </c>
      <c r="N41">
        <v>0</v>
      </c>
      <c r="O41">
        <v>0</v>
      </c>
      <c r="P41">
        <v>0</v>
      </c>
      <c r="Q41">
        <v>0.5</v>
      </c>
    </row>
    <row r="42" spans="4:17" x14ac:dyDescent="0.45">
      <c r="D42" s="36">
        <v>38</v>
      </c>
      <c r="E42" t="s">
        <v>83</v>
      </c>
      <c r="F42" t="s">
        <v>355</v>
      </c>
      <c r="G42">
        <v>1338</v>
      </c>
      <c r="H42">
        <v>600</v>
      </c>
      <c r="I42">
        <v>200</v>
      </c>
      <c r="J42" s="16"/>
      <c r="K42" t="s">
        <v>43</v>
      </c>
      <c r="L42" t="s">
        <v>50</v>
      </c>
      <c r="M42" t="s">
        <v>56</v>
      </c>
      <c r="N42">
        <v>0</v>
      </c>
      <c r="O42">
        <v>0</v>
      </c>
      <c r="P42">
        <v>0</v>
      </c>
      <c r="Q42">
        <v>0.5</v>
      </c>
    </row>
    <row r="43" spans="4:17" x14ac:dyDescent="0.45">
      <c r="D43" s="36">
        <v>39</v>
      </c>
      <c r="J43" s="16"/>
      <c r="N43">
        <v>0</v>
      </c>
      <c r="O43">
        <v>0</v>
      </c>
      <c r="P43">
        <v>0</v>
      </c>
      <c r="Q43">
        <v>0.5</v>
      </c>
    </row>
    <row r="44" spans="4:17" x14ac:dyDescent="0.45">
      <c r="D44" s="36">
        <v>40</v>
      </c>
      <c r="E44" t="s">
        <v>86</v>
      </c>
      <c r="F44" t="s">
        <v>357</v>
      </c>
      <c r="G44">
        <v>1237</v>
      </c>
      <c r="H44">
        <v>300</v>
      </c>
      <c r="I44">
        <v>300</v>
      </c>
      <c r="J44" s="16"/>
      <c r="K44" t="s">
        <v>84</v>
      </c>
      <c r="L44" t="s">
        <v>45</v>
      </c>
      <c r="M44" t="s">
        <v>87</v>
      </c>
      <c r="N44">
        <v>0</v>
      </c>
      <c r="O44">
        <v>0</v>
      </c>
      <c r="P44">
        <v>0</v>
      </c>
      <c r="Q44">
        <v>0.5</v>
      </c>
    </row>
    <row r="45" spans="4:17" x14ac:dyDescent="0.45">
      <c r="D45" s="36">
        <v>41</v>
      </c>
      <c r="E45" t="s">
        <v>90</v>
      </c>
      <c r="J45" s="16"/>
      <c r="M45" t="s">
        <v>87</v>
      </c>
      <c r="N45">
        <v>0</v>
      </c>
      <c r="O45">
        <v>0</v>
      </c>
      <c r="P45">
        <v>0</v>
      </c>
      <c r="Q45">
        <v>0.5</v>
      </c>
    </row>
    <row r="46" spans="4:17" x14ac:dyDescent="0.45">
      <c r="D46" s="36">
        <v>42</v>
      </c>
      <c r="E46" t="s">
        <v>92</v>
      </c>
      <c r="J46" s="16"/>
      <c r="K46" t="s">
        <v>84</v>
      </c>
      <c r="L46" t="s">
        <v>45</v>
      </c>
      <c r="M46" t="s">
        <v>87</v>
      </c>
      <c r="N46">
        <v>0</v>
      </c>
      <c r="O46">
        <v>0</v>
      </c>
      <c r="P46">
        <v>0</v>
      </c>
      <c r="Q46">
        <v>0.5</v>
      </c>
    </row>
    <row r="47" spans="4:17" x14ac:dyDescent="0.45">
      <c r="D47" s="36">
        <v>43</v>
      </c>
      <c r="J47" s="16"/>
      <c r="N47">
        <v>0</v>
      </c>
      <c r="O47">
        <v>0</v>
      </c>
      <c r="P47">
        <v>0</v>
      </c>
      <c r="Q47">
        <v>0.5</v>
      </c>
    </row>
    <row r="48" spans="4:17" x14ac:dyDescent="0.45">
      <c r="D48" s="36">
        <v>44</v>
      </c>
      <c r="E48" t="s">
        <v>94</v>
      </c>
      <c r="F48" t="s">
        <v>94</v>
      </c>
      <c r="G48">
        <v>1376</v>
      </c>
      <c r="H48">
        <v>400</v>
      </c>
      <c r="I48">
        <v>400</v>
      </c>
      <c r="J48" s="16"/>
      <c r="K48" t="s">
        <v>43</v>
      </c>
      <c r="L48" t="s">
        <v>50</v>
      </c>
      <c r="M48" t="s">
        <v>56</v>
      </c>
      <c r="N48">
        <v>0</v>
      </c>
      <c r="O48">
        <v>0</v>
      </c>
      <c r="P48">
        <v>0</v>
      </c>
      <c r="Q48">
        <v>0.5</v>
      </c>
    </row>
    <row r="49" spans="4:17" x14ac:dyDescent="0.45">
      <c r="D49" s="36">
        <v>45</v>
      </c>
      <c r="E49" t="s">
        <v>96</v>
      </c>
      <c r="F49" t="s">
        <v>96</v>
      </c>
      <c r="G49">
        <v>1422.5</v>
      </c>
      <c r="H49">
        <v>450</v>
      </c>
      <c r="I49">
        <v>350</v>
      </c>
      <c r="J49" s="16"/>
      <c r="K49" t="s">
        <v>43</v>
      </c>
      <c r="L49" t="s">
        <v>50</v>
      </c>
      <c r="M49" t="s">
        <v>56</v>
      </c>
      <c r="N49">
        <v>0</v>
      </c>
      <c r="O49">
        <v>0</v>
      </c>
      <c r="P49">
        <v>0</v>
      </c>
      <c r="Q49">
        <v>0.5</v>
      </c>
    </row>
    <row r="50" spans="4:17" x14ac:dyDescent="0.45">
      <c r="D50" s="36">
        <v>46</v>
      </c>
      <c r="E50" t="s">
        <v>98</v>
      </c>
      <c r="F50" t="s">
        <v>359</v>
      </c>
      <c r="G50">
        <v>1444</v>
      </c>
      <c r="H50">
        <v>600</v>
      </c>
      <c r="I50">
        <v>350</v>
      </c>
      <c r="J50" s="16"/>
      <c r="K50" t="s">
        <v>43</v>
      </c>
      <c r="L50" t="s">
        <v>50</v>
      </c>
      <c r="M50" t="s">
        <v>56</v>
      </c>
      <c r="N50">
        <v>0</v>
      </c>
      <c r="O50">
        <v>0</v>
      </c>
      <c r="P50">
        <v>0</v>
      </c>
      <c r="Q50">
        <v>0.5</v>
      </c>
    </row>
    <row r="51" spans="4:17" x14ac:dyDescent="0.45">
      <c r="D51" s="36">
        <v>47</v>
      </c>
      <c r="J51" s="16"/>
      <c r="N51">
        <v>0</v>
      </c>
      <c r="O51">
        <v>0</v>
      </c>
      <c r="P51">
        <v>0</v>
      </c>
      <c r="Q51">
        <v>0.5</v>
      </c>
    </row>
    <row r="52" spans="4:17" x14ac:dyDescent="0.45">
      <c r="D52" s="36">
        <v>48</v>
      </c>
      <c r="E52" t="s">
        <v>100</v>
      </c>
      <c r="F52" t="s">
        <v>522</v>
      </c>
      <c r="G52">
        <v>1257.5</v>
      </c>
      <c r="H52">
        <v>300</v>
      </c>
      <c r="I52">
        <v>650</v>
      </c>
      <c r="J52" s="16" t="s">
        <v>206</v>
      </c>
      <c r="K52" t="s">
        <v>67</v>
      </c>
      <c r="L52" t="s">
        <v>56</v>
      </c>
      <c r="N52">
        <v>0</v>
      </c>
      <c r="O52">
        <v>0</v>
      </c>
      <c r="P52">
        <v>0</v>
      </c>
      <c r="Q52">
        <v>0.5</v>
      </c>
    </row>
    <row r="53" spans="4:17" x14ac:dyDescent="0.45">
      <c r="D53" s="36">
        <v>49</v>
      </c>
      <c r="J53" s="16"/>
      <c r="N53">
        <v>0</v>
      </c>
      <c r="O53">
        <v>0</v>
      </c>
      <c r="P53">
        <v>0</v>
      </c>
      <c r="Q53">
        <v>0.5</v>
      </c>
    </row>
    <row r="54" spans="4:17" x14ac:dyDescent="0.45">
      <c r="D54" s="36">
        <v>50</v>
      </c>
      <c r="E54" t="s">
        <v>102</v>
      </c>
      <c r="F54" t="s">
        <v>523</v>
      </c>
      <c r="G54">
        <v>1471.5</v>
      </c>
      <c r="H54">
        <v>500</v>
      </c>
      <c r="I54">
        <v>650</v>
      </c>
      <c r="J54" s="16" t="s">
        <v>207</v>
      </c>
      <c r="K54" t="s">
        <v>56</v>
      </c>
      <c r="L54" t="s">
        <v>49</v>
      </c>
      <c r="N54">
        <v>0</v>
      </c>
      <c r="O54">
        <v>0</v>
      </c>
      <c r="P54">
        <v>0</v>
      </c>
      <c r="Q54">
        <v>0.5</v>
      </c>
    </row>
    <row r="55" spans="4:17" x14ac:dyDescent="0.45">
      <c r="D55" s="36">
        <v>51</v>
      </c>
      <c r="E55" t="s">
        <v>104</v>
      </c>
      <c r="F55" t="s">
        <v>524</v>
      </c>
      <c r="G55">
        <v>1551.5</v>
      </c>
      <c r="H55">
        <v>500</v>
      </c>
      <c r="I55">
        <v>350</v>
      </c>
      <c r="J55" s="16" t="s">
        <v>209</v>
      </c>
      <c r="K55" t="s">
        <v>49</v>
      </c>
      <c r="L55" t="s">
        <v>76</v>
      </c>
      <c r="M55" t="s">
        <v>77</v>
      </c>
      <c r="N55">
        <v>0</v>
      </c>
      <c r="O55">
        <v>0</v>
      </c>
      <c r="P55">
        <v>0</v>
      </c>
      <c r="Q55">
        <v>0.5</v>
      </c>
    </row>
    <row r="56" spans="4:17" x14ac:dyDescent="0.45">
      <c r="D56" s="36">
        <v>52</v>
      </c>
      <c r="E56" t="s">
        <v>106</v>
      </c>
      <c r="J56" s="16"/>
      <c r="K56" t="s">
        <v>49</v>
      </c>
      <c r="L56" t="s">
        <v>76</v>
      </c>
      <c r="M56" t="s">
        <v>77</v>
      </c>
      <c r="N56">
        <v>0</v>
      </c>
      <c r="O56">
        <v>0</v>
      </c>
      <c r="P56">
        <v>0</v>
      </c>
      <c r="Q56">
        <v>0.5</v>
      </c>
    </row>
    <row r="57" spans="4:17" x14ac:dyDescent="0.45">
      <c r="D57" s="36">
        <v>53</v>
      </c>
      <c r="E57" t="s">
        <v>108</v>
      </c>
      <c r="J57" s="16"/>
      <c r="K57" t="s">
        <v>49</v>
      </c>
      <c r="L57" t="s">
        <v>76</v>
      </c>
      <c r="M57" t="s">
        <v>77</v>
      </c>
      <c r="N57">
        <v>0</v>
      </c>
      <c r="O57">
        <v>0</v>
      </c>
      <c r="P57">
        <v>0</v>
      </c>
      <c r="Q57">
        <v>0.5</v>
      </c>
    </row>
    <row r="58" spans="4:17" x14ac:dyDescent="0.45">
      <c r="D58" s="36">
        <v>54</v>
      </c>
      <c r="E58" t="s">
        <v>110</v>
      </c>
      <c r="F58" t="s">
        <v>584</v>
      </c>
      <c r="G58">
        <v>1706</v>
      </c>
      <c r="H58">
        <v>400</v>
      </c>
      <c r="I58">
        <v>800</v>
      </c>
      <c r="J58" s="16" t="s">
        <v>206</v>
      </c>
      <c r="K58" t="s">
        <v>111</v>
      </c>
      <c r="L58" t="s">
        <v>112</v>
      </c>
      <c r="N58">
        <v>0</v>
      </c>
      <c r="O58">
        <v>0</v>
      </c>
      <c r="P58">
        <v>0</v>
      </c>
      <c r="Q58">
        <v>0.5</v>
      </c>
    </row>
    <row r="59" spans="4:17" x14ac:dyDescent="0.45">
      <c r="D59" s="36">
        <v>55</v>
      </c>
      <c r="E59" t="s">
        <v>113</v>
      </c>
      <c r="J59" s="16"/>
      <c r="K59" t="s">
        <v>49</v>
      </c>
      <c r="L59" t="s">
        <v>56</v>
      </c>
      <c r="M59" t="s">
        <v>112</v>
      </c>
      <c r="N59">
        <v>0</v>
      </c>
      <c r="O59">
        <v>0</v>
      </c>
      <c r="P59">
        <v>0</v>
      </c>
      <c r="Q59">
        <v>0.5</v>
      </c>
    </row>
    <row r="60" spans="4:17" x14ac:dyDescent="0.45">
      <c r="D60" s="36">
        <v>56</v>
      </c>
      <c r="E60" t="s">
        <v>115</v>
      </c>
      <c r="F60" t="s">
        <v>525</v>
      </c>
      <c r="G60">
        <v>1829.5</v>
      </c>
      <c r="H60">
        <v>650</v>
      </c>
      <c r="I60">
        <v>800</v>
      </c>
      <c r="J60" s="16" t="s">
        <v>208</v>
      </c>
      <c r="K60" t="s">
        <v>49</v>
      </c>
      <c r="L60" t="s">
        <v>112</v>
      </c>
      <c r="N60">
        <v>0</v>
      </c>
      <c r="O60">
        <v>0</v>
      </c>
      <c r="P60">
        <v>0</v>
      </c>
      <c r="Q60">
        <v>0.5</v>
      </c>
    </row>
    <row r="61" spans="4:17" x14ac:dyDescent="0.45">
      <c r="D61" s="36">
        <v>57</v>
      </c>
      <c r="E61" t="s">
        <v>117</v>
      </c>
      <c r="J61" s="16"/>
      <c r="K61" t="s">
        <v>49</v>
      </c>
      <c r="N61">
        <v>0</v>
      </c>
      <c r="O61">
        <v>0</v>
      </c>
      <c r="P61">
        <v>0</v>
      </c>
      <c r="Q61">
        <v>0.5</v>
      </c>
    </row>
    <row r="62" spans="4:17" x14ac:dyDescent="0.45">
      <c r="D62" s="36">
        <v>58</v>
      </c>
      <c r="E62" t="s">
        <v>119</v>
      </c>
      <c r="F62" t="s">
        <v>526</v>
      </c>
      <c r="G62">
        <v>1887.5</v>
      </c>
      <c r="H62">
        <v>700</v>
      </c>
      <c r="I62">
        <v>650</v>
      </c>
      <c r="J62" s="16" t="s">
        <v>209</v>
      </c>
      <c r="K62" t="s">
        <v>49</v>
      </c>
      <c r="N62">
        <v>0</v>
      </c>
      <c r="O62">
        <v>0</v>
      </c>
      <c r="P62">
        <v>0</v>
      </c>
      <c r="Q62">
        <v>0.5</v>
      </c>
    </row>
    <row r="63" spans="4:17" x14ac:dyDescent="0.45">
      <c r="D63" s="36">
        <v>59</v>
      </c>
      <c r="J63" s="16"/>
      <c r="N63">
        <v>0</v>
      </c>
      <c r="O63">
        <v>0</v>
      </c>
      <c r="P63">
        <v>0</v>
      </c>
      <c r="Q63">
        <v>0.5</v>
      </c>
    </row>
    <row r="64" spans="4:17" x14ac:dyDescent="0.45">
      <c r="D64" s="36">
        <v>60</v>
      </c>
      <c r="J64" s="16"/>
      <c r="N64">
        <v>0</v>
      </c>
      <c r="O64">
        <v>0</v>
      </c>
      <c r="P64">
        <v>0</v>
      </c>
      <c r="Q64">
        <v>0.5</v>
      </c>
    </row>
    <row r="65" spans="4:17" x14ac:dyDescent="0.45">
      <c r="D65" s="36">
        <v>61</v>
      </c>
      <c r="E65" t="s">
        <v>212</v>
      </c>
      <c r="F65" t="s">
        <v>527</v>
      </c>
      <c r="G65">
        <v>1911.5</v>
      </c>
      <c r="H65">
        <v>700</v>
      </c>
      <c r="I65">
        <v>300</v>
      </c>
      <c r="J65" s="16" t="s">
        <v>207</v>
      </c>
      <c r="K65" t="s">
        <v>43</v>
      </c>
      <c r="L65" t="s">
        <v>50</v>
      </c>
      <c r="M65" t="s">
        <v>76</v>
      </c>
      <c r="N65">
        <v>0</v>
      </c>
      <c r="O65">
        <v>0</v>
      </c>
      <c r="P65">
        <v>0</v>
      </c>
      <c r="Q65">
        <v>0.5</v>
      </c>
    </row>
    <row r="66" spans="4:17" x14ac:dyDescent="0.45">
      <c r="D66" s="36">
        <v>62</v>
      </c>
      <c r="E66" t="s">
        <v>214</v>
      </c>
      <c r="J66" s="16"/>
      <c r="K66" t="s">
        <v>43</v>
      </c>
      <c r="L66" t="s">
        <v>50</v>
      </c>
      <c r="M66" t="s">
        <v>67</v>
      </c>
      <c r="N66">
        <v>0</v>
      </c>
      <c r="O66">
        <v>0</v>
      </c>
      <c r="P66">
        <v>0</v>
      </c>
      <c r="Q66">
        <v>0.5</v>
      </c>
    </row>
    <row r="67" spans="4:17" x14ac:dyDescent="0.45">
      <c r="D67" s="36">
        <v>63</v>
      </c>
      <c r="E67" t="s">
        <v>216</v>
      </c>
      <c r="F67" t="s">
        <v>529</v>
      </c>
      <c r="G67">
        <v>1951.5</v>
      </c>
      <c r="H67">
        <v>400</v>
      </c>
      <c r="I67">
        <v>580</v>
      </c>
      <c r="J67" s="16" t="s">
        <v>206</v>
      </c>
      <c r="K67" t="s">
        <v>43</v>
      </c>
      <c r="L67" t="s">
        <v>56</v>
      </c>
      <c r="M67" t="s">
        <v>67</v>
      </c>
      <c r="N67">
        <v>0</v>
      </c>
      <c r="O67">
        <v>0</v>
      </c>
      <c r="P67">
        <v>0</v>
      </c>
      <c r="Q67">
        <v>0.5</v>
      </c>
    </row>
    <row r="68" spans="4:17" x14ac:dyDescent="0.45">
      <c r="D68" s="36">
        <v>64</v>
      </c>
      <c r="E68" t="s">
        <v>218</v>
      </c>
      <c r="J68" s="16"/>
      <c r="K68" t="s">
        <v>49</v>
      </c>
      <c r="L68" t="s">
        <v>67</v>
      </c>
      <c r="M68" t="s">
        <v>43</v>
      </c>
      <c r="N68">
        <v>0</v>
      </c>
      <c r="O68">
        <v>0</v>
      </c>
      <c r="P68">
        <v>0</v>
      </c>
      <c r="Q68">
        <v>0.5</v>
      </c>
    </row>
    <row r="69" spans="4:17" x14ac:dyDescent="0.45">
      <c r="D69" s="36">
        <v>65</v>
      </c>
      <c r="E69" t="s">
        <v>220</v>
      </c>
      <c r="F69" t="s">
        <v>218</v>
      </c>
      <c r="G69">
        <v>2065</v>
      </c>
      <c r="H69">
        <v>400</v>
      </c>
      <c r="I69">
        <v>700</v>
      </c>
      <c r="J69" s="16" t="s">
        <v>207</v>
      </c>
      <c r="K69" t="s">
        <v>67</v>
      </c>
      <c r="N69">
        <v>0</v>
      </c>
      <c r="O69">
        <v>0</v>
      </c>
      <c r="P69">
        <v>0</v>
      </c>
      <c r="Q69">
        <v>0.5</v>
      </c>
    </row>
    <row r="70" spans="4:17" x14ac:dyDescent="0.45">
      <c r="D70" s="36">
        <v>66</v>
      </c>
      <c r="E70" t="s">
        <v>221</v>
      </c>
      <c r="F70" t="s">
        <v>530</v>
      </c>
      <c r="G70">
        <v>2078.5</v>
      </c>
      <c r="H70">
        <v>600</v>
      </c>
      <c r="I70">
        <v>400</v>
      </c>
      <c r="J70" s="16" t="s">
        <v>209</v>
      </c>
      <c r="K70" t="s">
        <v>43</v>
      </c>
      <c r="L70" t="s">
        <v>56</v>
      </c>
      <c r="N70">
        <v>0</v>
      </c>
      <c r="O70">
        <v>0</v>
      </c>
      <c r="P70">
        <v>0</v>
      </c>
      <c r="Q70">
        <v>0.5</v>
      </c>
    </row>
    <row r="71" spans="4:17" x14ac:dyDescent="0.45">
      <c r="D71" s="36">
        <v>67</v>
      </c>
      <c r="E71" t="s">
        <v>517</v>
      </c>
      <c r="J71" s="16"/>
      <c r="K71" t="s">
        <v>43</v>
      </c>
      <c r="L71" t="s">
        <v>56</v>
      </c>
      <c r="M71" t="s">
        <v>67</v>
      </c>
      <c r="N71">
        <v>0</v>
      </c>
      <c r="O71">
        <v>0</v>
      </c>
      <c r="P71">
        <v>0</v>
      </c>
      <c r="Q71">
        <v>0.5</v>
      </c>
    </row>
    <row r="72" spans="4:17" x14ac:dyDescent="0.45">
      <c r="D72" s="36">
        <v>68</v>
      </c>
      <c r="J72" s="16"/>
      <c r="N72">
        <v>0</v>
      </c>
      <c r="O72">
        <v>0</v>
      </c>
      <c r="P72">
        <v>0</v>
      </c>
      <c r="Q72">
        <v>0.5</v>
      </c>
    </row>
    <row r="73" spans="4:17" x14ac:dyDescent="0.45">
      <c r="D73" s="36">
        <v>69</v>
      </c>
      <c r="E73" t="s">
        <v>225</v>
      </c>
      <c r="F73" t="s">
        <v>531</v>
      </c>
      <c r="G73">
        <v>2123</v>
      </c>
      <c r="H73">
        <v>650</v>
      </c>
      <c r="I73">
        <v>800</v>
      </c>
      <c r="J73" s="16" t="s">
        <v>208</v>
      </c>
      <c r="K73" t="s">
        <v>49</v>
      </c>
      <c r="L73" t="s">
        <v>226</v>
      </c>
      <c r="N73">
        <v>0</v>
      </c>
      <c r="O73">
        <v>0</v>
      </c>
      <c r="P73">
        <v>0</v>
      </c>
      <c r="Q73">
        <v>0.5</v>
      </c>
    </row>
    <row r="74" spans="4:17" x14ac:dyDescent="0.45">
      <c r="D74" s="36">
        <v>70</v>
      </c>
      <c r="E74" t="s">
        <v>228</v>
      </c>
      <c r="J74" s="16"/>
      <c r="K74" t="s">
        <v>49</v>
      </c>
      <c r="L74" t="s">
        <v>56</v>
      </c>
      <c r="M74" t="s">
        <v>76</v>
      </c>
      <c r="N74">
        <v>0</v>
      </c>
      <c r="O74">
        <v>0</v>
      </c>
      <c r="P74">
        <v>0</v>
      </c>
      <c r="Q74">
        <v>0.5</v>
      </c>
    </row>
    <row r="75" spans="4:17" x14ac:dyDescent="0.45">
      <c r="D75" s="36">
        <v>71</v>
      </c>
      <c r="E75" t="s">
        <v>230</v>
      </c>
      <c r="F75" t="s">
        <v>587</v>
      </c>
      <c r="G75">
        <v>2174</v>
      </c>
      <c r="H75">
        <v>650</v>
      </c>
      <c r="I75">
        <v>650</v>
      </c>
      <c r="J75" s="16" t="s">
        <v>208</v>
      </c>
      <c r="K75" t="s">
        <v>49</v>
      </c>
      <c r="L75" t="s">
        <v>30</v>
      </c>
      <c r="N75">
        <v>0</v>
      </c>
      <c r="O75">
        <v>0</v>
      </c>
      <c r="P75">
        <v>0</v>
      </c>
      <c r="Q75">
        <v>0.5</v>
      </c>
    </row>
    <row r="76" spans="4:17" x14ac:dyDescent="0.45">
      <c r="D76" s="36">
        <v>72</v>
      </c>
      <c r="E76" t="s">
        <v>232</v>
      </c>
      <c r="J76" s="16"/>
      <c r="K76" t="s">
        <v>49</v>
      </c>
      <c r="L76" t="s">
        <v>43</v>
      </c>
      <c r="M76" t="s">
        <v>67</v>
      </c>
      <c r="N76">
        <v>0</v>
      </c>
      <c r="O76">
        <v>0</v>
      </c>
      <c r="P76">
        <v>0</v>
      </c>
      <c r="Q76">
        <v>0.5</v>
      </c>
    </row>
    <row r="77" spans="4:17" x14ac:dyDescent="0.45">
      <c r="D77" s="36">
        <v>73</v>
      </c>
      <c r="E77" t="s">
        <v>234</v>
      </c>
      <c r="J77" s="16"/>
      <c r="K77" t="s">
        <v>235</v>
      </c>
      <c r="L77" t="s">
        <v>49</v>
      </c>
      <c r="M77" t="s">
        <v>67</v>
      </c>
      <c r="N77">
        <v>0</v>
      </c>
      <c r="O77">
        <v>0</v>
      </c>
      <c r="P77">
        <v>0</v>
      </c>
      <c r="Q77">
        <v>0.5</v>
      </c>
    </row>
    <row r="78" spans="4:17" x14ac:dyDescent="0.45">
      <c r="D78" s="36">
        <v>74</v>
      </c>
      <c r="E78" t="s">
        <v>237</v>
      </c>
      <c r="F78" t="s">
        <v>532</v>
      </c>
      <c r="G78">
        <v>2316.5</v>
      </c>
      <c r="H78">
        <v>450</v>
      </c>
      <c r="I78">
        <v>650</v>
      </c>
      <c r="J78" s="16" t="s">
        <v>206</v>
      </c>
      <c r="K78" t="s">
        <v>235</v>
      </c>
      <c r="L78" t="s">
        <v>49</v>
      </c>
      <c r="M78" t="s">
        <v>43</v>
      </c>
      <c r="N78">
        <v>0</v>
      </c>
      <c r="O78">
        <v>0</v>
      </c>
      <c r="P78">
        <v>0</v>
      </c>
      <c r="Q78">
        <v>0.5</v>
      </c>
    </row>
    <row r="79" spans="4:17" x14ac:dyDescent="0.45">
      <c r="D79" s="36">
        <v>75</v>
      </c>
      <c r="E79" t="s">
        <v>239</v>
      </c>
      <c r="J79" s="16"/>
      <c r="K79" t="s">
        <v>235</v>
      </c>
      <c r="L79" t="s">
        <v>49</v>
      </c>
      <c r="M79" t="s">
        <v>43</v>
      </c>
      <c r="N79">
        <v>0</v>
      </c>
      <c r="O79">
        <v>0</v>
      </c>
      <c r="P79">
        <v>0</v>
      </c>
      <c r="Q79">
        <v>0.5</v>
      </c>
    </row>
    <row r="80" spans="4:17" x14ac:dyDescent="0.45">
      <c r="D80" s="36">
        <v>76</v>
      </c>
      <c r="E80" t="s">
        <v>241</v>
      </c>
      <c r="F80" t="s">
        <v>533</v>
      </c>
      <c r="G80">
        <v>2392.5</v>
      </c>
      <c r="H80">
        <v>650</v>
      </c>
      <c r="I80">
        <v>400</v>
      </c>
      <c r="J80" s="16" t="s">
        <v>206</v>
      </c>
      <c r="K80" t="s">
        <v>43</v>
      </c>
      <c r="L80" t="s">
        <v>50</v>
      </c>
      <c r="M80" t="s">
        <v>56</v>
      </c>
      <c r="N80">
        <v>0</v>
      </c>
      <c r="O80">
        <v>0</v>
      </c>
      <c r="P80">
        <v>0</v>
      </c>
      <c r="Q80">
        <v>0.5</v>
      </c>
    </row>
    <row r="81" spans="4:17" x14ac:dyDescent="0.45">
      <c r="D81" s="36">
        <v>77</v>
      </c>
      <c r="E81" t="s">
        <v>243</v>
      </c>
      <c r="F81" t="s">
        <v>243</v>
      </c>
      <c r="G81">
        <v>2407.5</v>
      </c>
      <c r="H81">
        <v>700</v>
      </c>
      <c r="I81">
        <v>600</v>
      </c>
      <c r="J81" s="16" t="s">
        <v>298</v>
      </c>
      <c r="K81" t="s">
        <v>49</v>
      </c>
      <c r="L81" t="s">
        <v>30</v>
      </c>
      <c r="N81">
        <v>0</v>
      </c>
      <c r="O81">
        <v>0</v>
      </c>
      <c r="P81">
        <v>0</v>
      </c>
      <c r="Q81">
        <v>0.5</v>
      </c>
    </row>
    <row r="82" spans="4:17" x14ac:dyDescent="0.45">
      <c r="D82" s="36">
        <v>78</v>
      </c>
      <c r="E82" t="s">
        <v>245</v>
      </c>
      <c r="J82" s="16"/>
      <c r="K82" t="s">
        <v>49</v>
      </c>
      <c r="L82" t="s">
        <v>76</v>
      </c>
      <c r="M82" t="s">
        <v>77</v>
      </c>
      <c r="N82">
        <v>0</v>
      </c>
      <c r="O82">
        <v>0</v>
      </c>
      <c r="P82">
        <v>0</v>
      </c>
      <c r="Q82">
        <v>0.5</v>
      </c>
    </row>
    <row r="83" spans="4:17" x14ac:dyDescent="0.45">
      <c r="D83" s="36">
        <v>79</v>
      </c>
      <c r="E83" t="s">
        <v>247</v>
      </c>
      <c r="J83" s="16"/>
      <c r="K83" t="s">
        <v>49</v>
      </c>
      <c r="L83" t="s">
        <v>77</v>
      </c>
      <c r="M83" t="s">
        <v>235</v>
      </c>
      <c r="N83">
        <v>0</v>
      </c>
      <c r="O83">
        <v>0</v>
      </c>
      <c r="P83">
        <v>0</v>
      </c>
      <c r="Q83">
        <v>0.5</v>
      </c>
    </row>
    <row r="84" spans="4:17" x14ac:dyDescent="0.45">
      <c r="D84" s="36">
        <v>80</v>
      </c>
      <c r="E84" t="s">
        <v>249</v>
      </c>
      <c r="J84" s="16"/>
      <c r="K84" t="s">
        <v>49</v>
      </c>
      <c r="L84" t="s">
        <v>56</v>
      </c>
      <c r="N84">
        <v>0</v>
      </c>
      <c r="O84">
        <v>0</v>
      </c>
      <c r="P84">
        <v>0</v>
      </c>
      <c r="Q84">
        <v>0.5</v>
      </c>
    </row>
    <row r="85" spans="4:17" x14ac:dyDescent="0.45">
      <c r="D85" s="36">
        <v>81</v>
      </c>
      <c r="E85" t="s">
        <v>251</v>
      </c>
      <c r="F85" t="s">
        <v>534</v>
      </c>
      <c r="G85">
        <v>2524.5</v>
      </c>
      <c r="H85">
        <v>700</v>
      </c>
      <c r="I85">
        <v>750</v>
      </c>
      <c r="J85" s="16" t="s">
        <v>209</v>
      </c>
      <c r="K85" t="s">
        <v>49</v>
      </c>
      <c r="N85">
        <v>0</v>
      </c>
      <c r="O85">
        <v>0</v>
      </c>
      <c r="P85">
        <v>0</v>
      </c>
      <c r="Q85">
        <v>0.5</v>
      </c>
    </row>
    <row r="86" spans="4:17" x14ac:dyDescent="0.45">
      <c r="D86" s="36">
        <v>82</v>
      </c>
      <c r="J86" s="16"/>
      <c r="N86">
        <v>0</v>
      </c>
      <c r="O86">
        <v>0</v>
      </c>
      <c r="P86">
        <v>0</v>
      </c>
      <c r="Q86">
        <v>0.5</v>
      </c>
    </row>
    <row r="87" spans="4:17" x14ac:dyDescent="0.45">
      <c r="D87" s="36">
        <v>83</v>
      </c>
      <c r="E87" t="s">
        <v>252</v>
      </c>
      <c r="F87" t="s">
        <v>535</v>
      </c>
      <c r="G87">
        <v>2545.5</v>
      </c>
      <c r="H87">
        <v>625</v>
      </c>
      <c r="I87">
        <v>275</v>
      </c>
      <c r="J87" s="16" t="s">
        <v>208</v>
      </c>
      <c r="K87" t="s">
        <v>43</v>
      </c>
      <c r="L87" t="s">
        <v>76</v>
      </c>
      <c r="M87" t="s">
        <v>77</v>
      </c>
      <c r="N87">
        <v>0</v>
      </c>
      <c r="O87">
        <v>0</v>
      </c>
      <c r="P87">
        <v>0</v>
      </c>
      <c r="Q87">
        <v>0.5</v>
      </c>
    </row>
    <row r="88" spans="4:17" x14ac:dyDescent="0.45">
      <c r="D88" s="36">
        <v>84</v>
      </c>
      <c r="E88" t="s">
        <v>254</v>
      </c>
      <c r="F88" t="s">
        <v>537</v>
      </c>
      <c r="G88">
        <v>2565</v>
      </c>
      <c r="H88">
        <v>400</v>
      </c>
      <c r="I88">
        <v>400</v>
      </c>
      <c r="J88" s="16" t="s">
        <v>207</v>
      </c>
      <c r="K88" t="s">
        <v>43</v>
      </c>
      <c r="L88" t="s">
        <v>56</v>
      </c>
      <c r="N88">
        <v>0</v>
      </c>
      <c r="O88">
        <v>0</v>
      </c>
      <c r="P88">
        <v>0</v>
      </c>
      <c r="Q88">
        <v>0.5</v>
      </c>
    </row>
    <row r="89" spans="4:17" x14ac:dyDescent="0.45">
      <c r="D89" s="36">
        <v>85</v>
      </c>
      <c r="E89" t="s">
        <v>256</v>
      </c>
      <c r="F89" t="s">
        <v>538</v>
      </c>
      <c r="G89">
        <v>2589</v>
      </c>
      <c r="H89">
        <v>700</v>
      </c>
      <c r="I89">
        <v>300</v>
      </c>
      <c r="J89" s="16" t="s">
        <v>206</v>
      </c>
      <c r="K89" t="s">
        <v>43</v>
      </c>
      <c r="N89">
        <v>0</v>
      </c>
      <c r="O89">
        <v>0</v>
      </c>
      <c r="P89">
        <v>0</v>
      </c>
      <c r="Q89">
        <v>0.5</v>
      </c>
    </row>
    <row r="90" spans="4:17" x14ac:dyDescent="0.45">
      <c r="D90" s="36">
        <v>86</v>
      </c>
      <c r="E90" t="s">
        <v>257</v>
      </c>
      <c r="F90" t="s">
        <v>539</v>
      </c>
      <c r="G90">
        <v>2620</v>
      </c>
      <c r="H90">
        <v>700</v>
      </c>
      <c r="I90">
        <v>700</v>
      </c>
      <c r="J90" s="16" t="s">
        <v>209</v>
      </c>
      <c r="K90" t="s">
        <v>43</v>
      </c>
      <c r="L90" t="s">
        <v>49</v>
      </c>
      <c r="N90">
        <v>0</v>
      </c>
      <c r="O90">
        <v>0</v>
      </c>
      <c r="P90">
        <v>0</v>
      </c>
      <c r="Q90">
        <v>0.5</v>
      </c>
    </row>
    <row r="91" spans="4:17" x14ac:dyDescent="0.45">
      <c r="D91" s="36">
        <v>87</v>
      </c>
      <c r="E91" t="s">
        <v>259</v>
      </c>
      <c r="J91" s="16"/>
      <c r="K91" t="s">
        <v>43</v>
      </c>
      <c r="N91">
        <v>0</v>
      </c>
      <c r="O91">
        <v>0</v>
      </c>
      <c r="P91">
        <v>0</v>
      </c>
      <c r="Q91">
        <v>0.5</v>
      </c>
    </row>
    <row r="92" spans="4:17" x14ac:dyDescent="0.45">
      <c r="D92" s="36">
        <v>88</v>
      </c>
      <c r="J92" s="16"/>
      <c r="N92">
        <v>0</v>
      </c>
      <c r="O92">
        <v>0</v>
      </c>
      <c r="P92">
        <v>0</v>
      </c>
      <c r="Q92">
        <v>0.5</v>
      </c>
    </row>
    <row r="93" spans="4:17" x14ac:dyDescent="0.45">
      <c r="D93" s="36">
        <v>89</v>
      </c>
      <c r="E93" t="s">
        <v>261</v>
      </c>
      <c r="F93" t="s">
        <v>540</v>
      </c>
      <c r="G93">
        <v>2639.5</v>
      </c>
      <c r="H93">
        <v>400</v>
      </c>
      <c r="I93">
        <v>400</v>
      </c>
      <c r="J93" s="16" t="s">
        <v>206</v>
      </c>
      <c r="K93" t="s">
        <v>50</v>
      </c>
      <c r="L93" t="s">
        <v>56</v>
      </c>
      <c r="N93">
        <v>0</v>
      </c>
      <c r="O93">
        <v>0</v>
      </c>
      <c r="P93">
        <v>0</v>
      </c>
      <c r="Q93">
        <v>0.5</v>
      </c>
    </row>
    <row r="94" spans="4:17" x14ac:dyDescent="0.45">
      <c r="D94" s="36">
        <v>90</v>
      </c>
      <c r="E94" t="s">
        <v>262</v>
      </c>
      <c r="F94" t="s">
        <v>541</v>
      </c>
      <c r="G94">
        <v>2653</v>
      </c>
      <c r="H94">
        <v>625</v>
      </c>
      <c r="I94">
        <v>400</v>
      </c>
      <c r="J94" s="16" t="s">
        <v>207</v>
      </c>
      <c r="K94" t="s">
        <v>50</v>
      </c>
      <c r="L94" t="s">
        <v>49</v>
      </c>
      <c r="N94">
        <v>0</v>
      </c>
      <c r="O94">
        <v>0</v>
      </c>
      <c r="P94">
        <v>0</v>
      </c>
      <c r="Q94">
        <v>0.5</v>
      </c>
    </row>
    <row r="95" spans="4:17" x14ac:dyDescent="0.45">
      <c r="D95" s="36">
        <v>91</v>
      </c>
      <c r="E95" t="s">
        <v>264</v>
      </c>
      <c r="J95" s="16"/>
      <c r="K95" t="s">
        <v>56</v>
      </c>
      <c r="N95">
        <v>0</v>
      </c>
      <c r="O95">
        <v>0</v>
      </c>
      <c r="P95">
        <v>0</v>
      </c>
      <c r="Q95">
        <v>0.5</v>
      </c>
    </row>
    <row r="96" spans="4:17" x14ac:dyDescent="0.45">
      <c r="D96" s="36">
        <v>92</v>
      </c>
      <c r="E96" t="s">
        <v>265</v>
      </c>
      <c r="F96" t="s">
        <v>542</v>
      </c>
      <c r="G96">
        <v>2663.5</v>
      </c>
      <c r="H96">
        <v>575</v>
      </c>
      <c r="I96">
        <v>600</v>
      </c>
      <c r="J96" s="16" t="s">
        <v>206</v>
      </c>
      <c r="K96" t="s">
        <v>49</v>
      </c>
      <c r="L96" t="s">
        <v>56</v>
      </c>
      <c r="N96">
        <v>0</v>
      </c>
      <c r="O96">
        <v>0</v>
      </c>
      <c r="P96">
        <v>0</v>
      </c>
      <c r="Q96">
        <v>0.5</v>
      </c>
    </row>
    <row r="97" spans="4:17" x14ac:dyDescent="0.45">
      <c r="D97" s="36">
        <v>93</v>
      </c>
      <c r="E97" t="s">
        <v>266</v>
      </c>
      <c r="G97">
        <v>2708</v>
      </c>
      <c r="H97">
        <v>625</v>
      </c>
      <c r="I97">
        <v>400</v>
      </c>
      <c r="J97" s="16" t="s">
        <v>207</v>
      </c>
      <c r="K97" t="s">
        <v>49</v>
      </c>
      <c r="L97" t="s">
        <v>50</v>
      </c>
      <c r="N97">
        <v>0</v>
      </c>
      <c r="O97">
        <v>0</v>
      </c>
      <c r="P97">
        <v>0</v>
      </c>
      <c r="Q97">
        <v>0.5</v>
      </c>
    </row>
    <row r="98" spans="4:17" x14ac:dyDescent="0.45">
      <c r="D98" s="36">
        <v>94</v>
      </c>
      <c r="E98" t="s">
        <v>268</v>
      </c>
      <c r="F98" t="s">
        <v>303</v>
      </c>
      <c r="G98">
        <v>2771</v>
      </c>
      <c r="H98">
        <v>650</v>
      </c>
      <c r="I98">
        <v>500</v>
      </c>
      <c r="J98" s="16" t="s">
        <v>206</v>
      </c>
      <c r="K98" t="s">
        <v>49</v>
      </c>
      <c r="L98" t="s">
        <v>50</v>
      </c>
      <c r="M98" t="s">
        <v>32</v>
      </c>
      <c r="N98">
        <v>0</v>
      </c>
      <c r="O98">
        <v>0</v>
      </c>
      <c r="P98">
        <v>0</v>
      </c>
      <c r="Q98">
        <v>0.5</v>
      </c>
    </row>
    <row r="99" spans="4:17" x14ac:dyDescent="0.45">
      <c r="D99" s="36">
        <v>95</v>
      </c>
      <c r="E99" t="s">
        <v>270</v>
      </c>
      <c r="G99">
        <v>2832.5</v>
      </c>
      <c r="H99">
        <v>600</v>
      </c>
      <c r="I99">
        <v>375</v>
      </c>
      <c r="J99" s="16" t="s">
        <v>207</v>
      </c>
      <c r="K99" t="s">
        <v>49</v>
      </c>
      <c r="L99" t="s">
        <v>50</v>
      </c>
      <c r="N99">
        <v>0</v>
      </c>
      <c r="O99">
        <v>0</v>
      </c>
      <c r="P99">
        <v>0</v>
      </c>
      <c r="Q99">
        <v>0.5</v>
      </c>
    </row>
    <row r="100" spans="4:17" x14ac:dyDescent="0.45">
      <c r="D100" s="36">
        <v>96</v>
      </c>
      <c r="J100" s="16"/>
      <c r="N100">
        <v>0</v>
      </c>
      <c r="O100">
        <v>0</v>
      </c>
      <c r="P100">
        <v>0</v>
      </c>
      <c r="Q100">
        <v>0.5</v>
      </c>
    </row>
    <row r="101" spans="4:17" x14ac:dyDescent="0.45">
      <c r="D101" s="36">
        <v>97</v>
      </c>
      <c r="J101" s="16"/>
      <c r="N101">
        <v>0</v>
      </c>
      <c r="O101">
        <v>0</v>
      </c>
      <c r="P101">
        <v>0</v>
      </c>
      <c r="Q101">
        <v>0.5</v>
      </c>
    </row>
    <row r="102" spans="4:17" x14ac:dyDescent="0.45">
      <c r="D102" s="36">
        <v>98</v>
      </c>
      <c r="E102" t="s">
        <v>360</v>
      </c>
      <c r="F102" t="s">
        <v>543</v>
      </c>
      <c r="G102">
        <v>2982.5</v>
      </c>
      <c r="H102">
        <v>725</v>
      </c>
      <c r="I102">
        <v>250</v>
      </c>
      <c r="J102" s="16" t="s">
        <v>298</v>
      </c>
      <c r="K102" t="s">
        <v>50</v>
      </c>
      <c r="L102" t="s">
        <v>43</v>
      </c>
      <c r="N102">
        <v>0</v>
      </c>
      <c r="O102">
        <v>0</v>
      </c>
      <c r="P102">
        <v>0</v>
      </c>
      <c r="Q102">
        <v>0.5</v>
      </c>
    </row>
    <row r="103" spans="4:17" x14ac:dyDescent="0.45">
      <c r="D103" s="36">
        <v>99</v>
      </c>
      <c r="E103" t="s">
        <v>362</v>
      </c>
      <c r="J103" s="16"/>
      <c r="K103" t="s">
        <v>50</v>
      </c>
      <c r="L103" t="s">
        <v>43</v>
      </c>
      <c r="N103">
        <v>0</v>
      </c>
      <c r="O103">
        <v>0</v>
      </c>
      <c r="P103">
        <v>0</v>
      </c>
      <c r="Q103">
        <v>0.5</v>
      </c>
    </row>
    <row r="104" spans="4:17" x14ac:dyDescent="0.45">
      <c r="D104" s="36">
        <v>100</v>
      </c>
      <c r="E104" t="s">
        <v>364</v>
      </c>
      <c r="F104" t="s">
        <v>544</v>
      </c>
      <c r="G104">
        <v>3010</v>
      </c>
      <c r="H104">
        <v>600</v>
      </c>
      <c r="I104">
        <v>200</v>
      </c>
      <c r="J104" s="16" t="s">
        <v>208</v>
      </c>
      <c r="K104" t="s">
        <v>50</v>
      </c>
      <c r="L104" t="s">
        <v>43</v>
      </c>
      <c r="M104" t="s">
        <v>76</v>
      </c>
      <c r="N104">
        <v>0</v>
      </c>
      <c r="O104">
        <v>0</v>
      </c>
      <c r="P104">
        <v>0</v>
      </c>
      <c r="Q104">
        <v>0.5</v>
      </c>
    </row>
    <row r="105" spans="4:17" x14ac:dyDescent="0.45">
      <c r="D105" s="36">
        <v>101</v>
      </c>
      <c r="J105" s="16"/>
      <c r="N105">
        <v>0</v>
      </c>
      <c r="O105">
        <v>0</v>
      </c>
      <c r="P105">
        <v>0</v>
      </c>
      <c r="Q105">
        <v>0.5</v>
      </c>
    </row>
    <row r="106" spans="4:17" x14ac:dyDescent="0.45">
      <c r="D106" s="36">
        <v>102</v>
      </c>
      <c r="E106" t="s">
        <v>366</v>
      </c>
      <c r="F106" t="s">
        <v>546</v>
      </c>
      <c r="G106">
        <v>3037.5</v>
      </c>
      <c r="H106">
        <v>550</v>
      </c>
      <c r="I106">
        <v>475</v>
      </c>
      <c r="J106" s="16" t="s">
        <v>209</v>
      </c>
      <c r="K106" t="s">
        <v>76</v>
      </c>
      <c r="L106" t="s">
        <v>77</v>
      </c>
      <c r="M106" t="s">
        <v>49</v>
      </c>
      <c r="N106">
        <v>0</v>
      </c>
      <c r="O106">
        <v>0</v>
      </c>
      <c r="P106">
        <v>0</v>
      </c>
      <c r="Q106">
        <v>0.5</v>
      </c>
    </row>
    <row r="107" spans="4:17" x14ac:dyDescent="0.45">
      <c r="D107" s="36">
        <v>103</v>
      </c>
      <c r="J107" s="16"/>
      <c r="N107">
        <v>0</v>
      </c>
      <c r="O107">
        <v>0</v>
      </c>
      <c r="P107">
        <v>0</v>
      </c>
      <c r="Q107">
        <v>0.5</v>
      </c>
    </row>
    <row r="108" spans="4:17" x14ac:dyDescent="0.45">
      <c r="D108" s="36">
        <v>104</v>
      </c>
      <c r="E108" t="s">
        <v>368</v>
      </c>
      <c r="J108" s="16"/>
      <c r="K108" t="s">
        <v>43</v>
      </c>
      <c r="N108">
        <v>0</v>
      </c>
      <c r="O108">
        <v>0</v>
      </c>
      <c r="P108">
        <v>0</v>
      </c>
      <c r="Q108">
        <v>0.5</v>
      </c>
    </row>
    <row r="109" spans="4:17" x14ac:dyDescent="0.45">
      <c r="D109" s="36">
        <v>105</v>
      </c>
      <c r="E109" t="s">
        <v>370</v>
      </c>
      <c r="F109" t="s">
        <v>588</v>
      </c>
      <c r="G109">
        <v>3078</v>
      </c>
      <c r="H109">
        <v>625</v>
      </c>
      <c r="I109">
        <v>175</v>
      </c>
      <c r="J109" s="16" t="s">
        <v>331</v>
      </c>
      <c r="K109" t="s">
        <v>43</v>
      </c>
      <c r="L109" t="s">
        <v>76</v>
      </c>
      <c r="M109" t="s">
        <v>77</v>
      </c>
      <c r="N109">
        <v>0</v>
      </c>
      <c r="O109">
        <v>0</v>
      </c>
      <c r="P109">
        <v>0</v>
      </c>
      <c r="Q109">
        <v>0.5</v>
      </c>
    </row>
    <row r="110" spans="4:17" x14ac:dyDescent="0.45">
      <c r="D110" s="36">
        <v>106</v>
      </c>
      <c r="E110" t="s">
        <v>372</v>
      </c>
      <c r="F110" t="s">
        <v>547</v>
      </c>
      <c r="G110">
        <v>3103</v>
      </c>
      <c r="H110">
        <v>600</v>
      </c>
      <c r="I110">
        <v>525</v>
      </c>
      <c r="J110" s="16" t="s">
        <v>545</v>
      </c>
      <c r="K110" t="s">
        <v>43</v>
      </c>
      <c r="L110" t="s">
        <v>49</v>
      </c>
      <c r="N110">
        <v>0</v>
      </c>
      <c r="O110">
        <v>0</v>
      </c>
      <c r="P110">
        <v>0</v>
      </c>
      <c r="Q110">
        <v>0.5</v>
      </c>
    </row>
    <row r="111" spans="4:17" x14ac:dyDescent="0.45">
      <c r="D111" s="36">
        <v>107</v>
      </c>
      <c r="E111" t="s">
        <v>374</v>
      </c>
      <c r="F111" t="s">
        <v>548</v>
      </c>
      <c r="G111">
        <v>3122</v>
      </c>
      <c r="H111">
        <v>650</v>
      </c>
      <c r="I111">
        <v>450</v>
      </c>
      <c r="J111" s="16" t="s">
        <v>206</v>
      </c>
      <c r="K111" t="s">
        <v>43</v>
      </c>
      <c r="N111">
        <v>0</v>
      </c>
      <c r="O111">
        <v>0</v>
      </c>
      <c r="P111">
        <v>0</v>
      </c>
      <c r="Q111">
        <v>0.5</v>
      </c>
    </row>
    <row r="112" spans="4:17" x14ac:dyDescent="0.45">
      <c r="D112" s="36">
        <v>108</v>
      </c>
      <c r="E112" t="s">
        <v>376</v>
      </c>
      <c r="J112" s="16"/>
      <c r="K112" t="s">
        <v>43</v>
      </c>
      <c r="N112">
        <v>0</v>
      </c>
      <c r="O112">
        <v>0</v>
      </c>
      <c r="P112">
        <v>0</v>
      </c>
      <c r="Q112">
        <v>0.5</v>
      </c>
    </row>
    <row r="113" spans="4:17" x14ac:dyDescent="0.45">
      <c r="D113" s="36">
        <v>109</v>
      </c>
      <c r="J113" s="16"/>
      <c r="N113">
        <v>0</v>
      </c>
      <c r="O113">
        <v>0</v>
      </c>
      <c r="P113">
        <v>0</v>
      </c>
      <c r="Q113">
        <v>0.5</v>
      </c>
    </row>
    <row r="114" spans="4:17" x14ac:dyDescent="0.45">
      <c r="D114" s="36">
        <v>110</v>
      </c>
      <c r="E114" t="s">
        <v>378</v>
      </c>
      <c r="J114" s="16"/>
      <c r="K114" t="s">
        <v>88</v>
      </c>
      <c r="L114" t="s">
        <v>379</v>
      </c>
      <c r="N114">
        <v>0</v>
      </c>
      <c r="O114">
        <v>0</v>
      </c>
      <c r="P114">
        <v>0</v>
      </c>
      <c r="Q114">
        <v>0.5</v>
      </c>
    </row>
    <row r="115" spans="4:17" x14ac:dyDescent="0.45">
      <c r="D115" s="36">
        <v>111</v>
      </c>
      <c r="E115" t="s">
        <v>381</v>
      </c>
      <c r="F115" t="s">
        <v>550</v>
      </c>
      <c r="G115">
        <v>3147.5</v>
      </c>
      <c r="H115">
        <v>650</v>
      </c>
      <c r="I115">
        <v>850</v>
      </c>
      <c r="J115" s="16" t="s">
        <v>207</v>
      </c>
      <c r="K115" t="s">
        <v>379</v>
      </c>
      <c r="L115" t="s">
        <v>49</v>
      </c>
      <c r="N115">
        <v>0</v>
      </c>
      <c r="O115">
        <v>0</v>
      </c>
      <c r="P115">
        <v>0</v>
      </c>
      <c r="Q115">
        <v>0.5</v>
      </c>
    </row>
    <row r="116" spans="4:17" x14ac:dyDescent="0.45">
      <c r="D116" s="36">
        <v>112</v>
      </c>
      <c r="E116" t="s">
        <v>383</v>
      </c>
      <c r="F116" t="s">
        <v>549</v>
      </c>
      <c r="G116">
        <v>3178.5</v>
      </c>
      <c r="H116">
        <v>625</v>
      </c>
      <c r="I116">
        <v>800</v>
      </c>
      <c r="J116" s="16" t="s">
        <v>209</v>
      </c>
      <c r="K116" t="s">
        <v>49</v>
      </c>
      <c r="N116">
        <v>0</v>
      </c>
      <c r="O116">
        <v>0</v>
      </c>
      <c r="P116">
        <v>0</v>
      </c>
      <c r="Q116">
        <v>0.5</v>
      </c>
    </row>
    <row r="117" spans="4:17" x14ac:dyDescent="0.45">
      <c r="D117" s="36">
        <v>113</v>
      </c>
      <c r="E117" t="s">
        <v>385</v>
      </c>
      <c r="J117" s="16"/>
      <c r="K117" t="s">
        <v>88</v>
      </c>
      <c r="N117">
        <v>0</v>
      </c>
      <c r="O117">
        <v>0</v>
      </c>
      <c r="P117">
        <v>0</v>
      </c>
      <c r="Q117">
        <v>0.5</v>
      </c>
    </row>
    <row r="118" spans="4:17" x14ac:dyDescent="0.45">
      <c r="D118" s="36">
        <v>114</v>
      </c>
      <c r="J118" s="16"/>
      <c r="N118">
        <v>0</v>
      </c>
      <c r="O118">
        <v>0</v>
      </c>
      <c r="P118">
        <v>0</v>
      </c>
      <c r="Q118">
        <v>0.5</v>
      </c>
    </row>
    <row r="119" spans="4:17" x14ac:dyDescent="0.45">
      <c r="D119" s="36">
        <v>115</v>
      </c>
      <c r="E119" t="s">
        <v>387</v>
      </c>
      <c r="J119" s="16"/>
      <c r="K119" t="s">
        <v>50</v>
      </c>
      <c r="L119" t="s">
        <v>30</v>
      </c>
      <c r="M119" t="s">
        <v>388</v>
      </c>
      <c r="N119">
        <v>0</v>
      </c>
      <c r="O119">
        <v>0</v>
      </c>
      <c r="P119">
        <v>0</v>
      </c>
      <c r="Q119">
        <v>0.5</v>
      </c>
    </row>
    <row r="120" spans="4:17" x14ac:dyDescent="0.45">
      <c r="D120" s="36">
        <v>116</v>
      </c>
      <c r="E120" t="s">
        <v>390</v>
      </c>
      <c r="F120" t="s">
        <v>551</v>
      </c>
      <c r="G120">
        <v>3248</v>
      </c>
      <c r="H120">
        <v>525</v>
      </c>
      <c r="I120">
        <v>425</v>
      </c>
      <c r="J120" s="16" t="s">
        <v>207</v>
      </c>
      <c r="K120" t="s">
        <v>50</v>
      </c>
      <c r="L120" t="s">
        <v>30</v>
      </c>
      <c r="M120" t="s">
        <v>67</v>
      </c>
      <c r="N120">
        <v>0</v>
      </c>
      <c r="O120">
        <v>0</v>
      </c>
      <c r="P120">
        <v>0</v>
      </c>
      <c r="Q120">
        <v>0.5</v>
      </c>
    </row>
    <row r="121" spans="4:17" x14ac:dyDescent="0.45">
      <c r="D121" s="36">
        <v>117</v>
      </c>
      <c r="E121" t="s">
        <v>392</v>
      </c>
      <c r="J121" s="16"/>
      <c r="K121" t="s">
        <v>50</v>
      </c>
      <c r="L121" t="s">
        <v>43</v>
      </c>
      <c r="N121">
        <v>0</v>
      </c>
      <c r="O121">
        <v>0</v>
      </c>
      <c r="P121">
        <v>0</v>
      </c>
      <c r="Q121">
        <v>0.5</v>
      </c>
    </row>
    <row r="122" spans="4:17" x14ac:dyDescent="0.45">
      <c r="D122" s="36">
        <v>118</v>
      </c>
      <c r="E122" t="s">
        <v>394</v>
      </c>
      <c r="J122" s="16"/>
      <c r="K122" t="s">
        <v>50</v>
      </c>
      <c r="L122" t="s">
        <v>43</v>
      </c>
      <c r="M122" t="s">
        <v>395</v>
      </c>
      <c r="N122">
        <v>0</v>
      </c>
      <c r="O122">
        <v>0</v>
      </c>
      <c r="P122">
        <v>0</v>
      </c>
      <c r="Q122">
        <v>0.5</v>
      </c>
    </row>
    <row r="123" spans="4:17" x14ac:dyDescent="0.45">
      <c r="D123" s="36">
        <v>119</v>
      </c>
      <c r="E123" t="s">
        <v>397</v>
      </c>
      <c r="F123" t="s">
        <v>553</v>
      </c>
      <c r="G123">
        <v>3336</v>
      </c>
      <c r="H123">
        <v>575</v>
      </c>
      <c r="I123">
        <v>450</v>
      </c>
      <c r="J123" s="16" t="s">
        <v>206</v>
      </c>
      <c r="K123" t="s">
        <v>50</v>
      </c>
      <c r="L123" t="s">
        <v>43</v>
      </c>
      <c r="M123" t="s">
        <v>47</v>
      </c>
      <c r="N123">
        <v>0</v>
      </c>
      <c r="O123">
        <v>0</v>
      </c>
      <c r="P123">
        <v>0</v>
      </c>
      <c r="Q123">
        <v>0.5</v>
      </c>
    </row>
    <row r="124" spans="4:17" x14ac:dyDescent="0.45">
      <c r="D124" s="36">
        <v>120</v>
      </c>
      <c r="E124" t="s">
        <v>399</v>
      </c>
      <c r="J124" s="16"/>
      <c r="K124" t="s">
        <v>50</v>
      </c>
      <c r="L124" t="s">
        <v>43</v>
      </c>
      <c r="M124" t="s">
        <v>47</v>
      </c>
      <c r="N124">
        <v>0</v>
      </c>
      <c r="O124">
        <v>0</v>
      </c>
      <c r="P124">
        <v>0</v>
      </c>
      <c r="Q124">
        <v>0.5</v>
      </c>
    </row>
    <row r="125" spans="4:17" x14ac:dyDescent="0.45">
      <c r="D125" s="36">
        <v>121</v>
      </c>
      <c r="E125" t="s">
        <v>401</v>
      </c>
      <c r="F125" t="s">
        <v>554</v>
      </c>
      <c r="G125">
        <v>3397.5</v>
      </c>
      <c r="H125">
        <v>400</v>
      </c>
      <c r="I125">
        <v>575</v>
      </c>
      <c r="J125" s="16"/>
      <c r="K125" t="s">
        <v>67</v>
      </c>
      <c r="L125" t="s">
        <v>47</v>
      </c>
      <c r="N125">
        <v>0</v>
      </c>
      <c r="O125">
        <v>0</v>
      </c>
      <c r="P125">
        <v>0</v>
      </c>
      <c r="Q125">
        <v>0.5</v>
      </c>
    </row>
    <row r="126" spans="4:17" x14ac:dyDescent="0.45">
      <c r="D126" s="36">
        <v>122</v>
      </c>
      <c r="E126" t="s">
        <v>403</v>
      </c>
      <c r="J126" s="16" t="s">
        <v>209</v>
      </c>
      <c r="K126" t="s">
        <v>43</v>
      </c>
      <c r="L126" t="s">
        <v>47</v>
      </c>
      <c r="N126">
        <v>0</v>
      </c>
      <c r="O126">
        <v>0</v>
      </c>
      <c r="P126">
        <v>0</v>
      </c>
      <c r="Q126">
        <v>0.5</v>
      </c>
    </row>
    <row r="127" spans="4:17" x14ac:dyDescent="0.45">
      <c r="D127" s="36">
        <v>123</v>
      </c>
      <c r="E127" t="s">
        <v>405</v>
      </c>
      <c r="F127" t="s">
        <v>589</v>
      </c>
      <c r="G127">
        <v>3190.5</v>
      </c>
      <c r="H127">
        <v>200</v>
      </c>
      <c r="I127">
        <v>575</v>
      </c>
      <c r="J127" s="33" t="s">
        <v>206</v>
      </c>
      <c r="N127">
        <v>0</v>
      </c>
      <c r="O127">
        <v>0</v>
      </c>
      <c r="P127">
        <v>0</v>
      </c>
      <c r="Q127">
        <v>0.5</v>
      </c>
    </row>
    <row r="128" spans="4:17" x14ac:dyDescent="0.45">
      <c r="D128" s="33">
        <v>124</v>
      </c>
      <c r="J128" s="16"/>
      <c r="N128">
        <v>0</v>
      </c>
      <c r="O128">
        <v>0</v>
      </c>
      <c r="P128">
        <v>0</v>
      </c>
      <c r="Q128">
        <v>0.5</v>
      </c>
    </row>
    <row r="129" spans="4:17" x14ac:dyDescent="0.45">
      <c r="D129" s="36">
        <v>125</v>
      </c>
      <c r="E129" t="s">
        <v>406</v>
      </c>
      <c r="F129" t="s">
        <v>555</v>
      </c>
      <c r="G129">
        <v>3456.5</v>
      </c>
      <c r="H129">
        <v>750</v>
      </c>
      <c r="I129">
        <v>675</v>
      </c>
      <c r="J129" s="16" t="s">
        <v>206</v>
      </c>
      <c r="K129" t="s">
        <v>30</v>
      </c>
      <c r="L129" t="s">
        <v>407</v>
      </c>
      <c r="N129">
        <v>0</v>
      </c>
      <c r="O129">
        <v>0</v>
      </c>
      <c r="P129">
        <v>0</v>
      </c>
      <c r="Q129">
        <v>0.5</v>
      </c>
    </row>
    <row r="130" spans="4:17" x14ac:dyDescent="0.45">
      <c r="D130" s="36">
        <v>126</v>
      </c>
      <c r="E130" t="s">
        <v>409</v>
      </c>
      <c r="J130" s="16"/>
      <c r="K130" t="s">
        <v>30</v>
      </c>
      <c r="L130" t="s">
        <v>407</v>
      </c>
      <c r="N130">
        <v>0</v>
      </c>
      <c r="O130">
        <v>0</v>
      </c>
      <c r="P130">
        <v>0</v>
      </c>
      <c r="Q130">
        <v>0.5</v>
      </c>
    </row>
    <row r="131" spans="4:17" x14ac:dyDescent="0.45">
      <c r="D131" s="36">
        <v>127</v>
      </c>
      <c r="E131" t="s">
        <v>411</v>
      </c>
      <c r="J131" s="16"/>
      <c r="K131" t="s">
        <v>49</v>
      </c>
      <c r="L131" t="s">
        <v>76</v>
      </c>
      <c r="M131" t="s">
        <v>77</v>
      </c>
      <c r="N131">
        <v>0</v>
      </c>
      <c r="O131">
        <v>0</v>
      </c>
      <c r="P131">
        <v>0</v>
      </c>
      <c r="Q131">
        <v>0.5</v>
      </c>
    </row>
    <row r="132" spans="4:17" x14ac:dyDescent="0.45">
      <c r="D132" s="36">
        <v>128</v>
      </c>
      <c r="E132" t="s">
        <v>412</v>
      </c>
      <c r="F132" t="s">
        <v>556</v>
      </c>
      <c r="G132">
        <v>3409.5</v>
      </c>
      <c r="H132">
        <v>650</v>
      </c>
      <c r="I132">
        <v>500</v>
      </c>
      <c r="J132" s="16" t="s">
        <v>206</v>
      </c>
      <c r="N132">
        <v>0</v>
      </c>
      <c r="O132">
        <v>0</v>
      </c>
      <c r="P132">
        <v>0</v>
      </c>
      <c r="Q132">
        <v>0.5</v>
      </c>
    </row>
    <row r="133" spans="4:17" x14ac:dyDescent="0.45">
      <c r="D133" s="36">
        <v>129</v>
      </c>
      <c r="E133" t="s">
        <v>413</v>
      </c>
      <c r="J133" s="16"/>
      <c r="K133" t="s">
        <v>49</v>
      </c>
      <c r="N133">
        <v>0</v>
      </c>
      <c r="O133">
        <v>0</v>
      </c>
      <c r="P133">
        <v>0</v>
      </c>
      <c r="Q133">
        <v>0.5</v>
      </c>
    </row>
    <row r="134" spans="4:17" x14ac:dyDescent="0.45">
      <c r="D134" s="36">
        <v>130</v>
      </c>
      <c r="E134" t="s">
        <v>414</v>
      </c>
      <c r="J134" s="16"/>
      <c r="K134" t="s">
        <v>49</v>
      </c>
      <c r="N134">
        <v>0</v>
      </c>
      <c r="O134">
        <v>0</v>
      </c>
      <c r="P134">
        <v>0</v>
      </c>
      <c r="Q134">
        <v>0.5</v>
      </c>
    </row>
    <row r="135" spans="4:17" x14ac:dyDescent="0.45">
      <c r="D135" s="36">
        <v>131</v>
      </c>
      <c r="E135" t="s">
        <v>415</v>
      </c>
      <c r="F135" t="s">
        <v>557</v>
      </c>
      <c r="G135">
        <v>3419.5</v>
      </c>
      <c r="H135">
        <v>650</v>
      </c>
      <c r="I135">
        <v>750</v>
      </c>
      <c r="J135" s="16" t="s">
        <v>206</v>
      </c>
      <c r="K135" t="s">
        <v>49</v>
      </c>
      <c r="L135" t="s">
        <v>76</v>
      </c>
      <c r="M135" t="s">
        <v>77</v>
      </c>
      <c r="N135">
        <v>0</v>
      </c>
      <c r="O135">
        <v>0</v>
      </c>
      <c r="P135">
        <v>0</v>
      </c>
      <c r="Q135">
        <v>0.5</v>
      </c>
    </row>
    <row r="136" spans="4:17" x14ac:dyDescent="0.45">
      <c r="D136" s="36">
        <v>132</v>
      </c>
      <c r="E136" t="s">
        <v>416</v>
      </c>
      <c r="J136" s="16"/>
      <c r="K136" t="s">
        <v>49</v>
      </c>
      <c r="L136" t="s">
        <v>407</v>
      </c>
      <c r="N136">
        <v>0</v>
      </c>
      <c r="O136">
        <v>0</v>
      </c>
      <c r="P136">
        <v>0</v>
      </c>
      <c r="Q136">
        <v>0.5</v>
      </c>
    </row>
    <row r="137" spans="4:17" x14ac:dyDescent="0.45">
      <c r="D137" s="36">
        <v>133</v>
      </c>
      <c r="E137" t="s">
        <v>417</v>
      </c>
      <c r="F137" t="s">
        <v>559</v>
      </c>
      <c r="G137">
        <v>3426</v>
      </c>
      <c r="H137">
        <v>500</v>
      </c>
      <c r="I137">
        <v>200</v>
      </c>
      <c r="J137" s="16" t="s">
        <v>206</v>
      </c>
      <c r="K137" t="s">
        <v>76</v>
      </c>
      <c r="L137" t="s">
        <v>77</v>
      </c>
      <c r="N137">
        <v>0</v>
      </c>
      <c r="O137">
        <v>0</v>
      </c>
      <c r="P137">
        <v>0</v>
      </c>
      <c r="Q137">
        <v>0.5</v>
      </c>
    </row>
    <row r="138" spans="4:17" x14ac:dyDescent="0.45">
      <c r="D138" s="36">
        <v>134</v>
      </c>
      <c r="E138" t="s">
        <v>418</v>
      </c>
      <c r="J138" s="16"/>
      <c r="K138" t="s">
        <v>49</v>
      </c>
      <c r="N138">
        <v>0</v>
      </c>
      <c r="O138">
        <v>0</v>
      </c>
      <c r="P138">
        <v>0</v>
      </c>
      <c r="Q138">
        <v>0.5</v>
      </c>
    </row>
    <row r="139" spans="4:17" x14ac:dyDescent="0.45">
      <c r="D139" s="36">
        <v>135</v>
      </c>
      <c r="E139" t="s">
        <v>419</v>
      </c>
      <c r="J139" s="16"/>
      <c r="K139" t="s">
        <v>49</v>
      </c>
      <c r="L139" t="s">
        <v>407</v>
      </c>
      <c r="N139">
        <v>0</v>
      </c>
      <c r="O139">
        <v>0</v>
      </c>
      <c r="P139">
        <v>0</v>
      </c>
      <c r="Q139">
        <v>0.5</v>
      </c>
    </row>
    <row r="140" spans="4:17" x14ac:dyDescent="0.45">
      <c r="D140" s="36">
        <v>136</v>
      </c>
      <c r="J140" s="16"/>
      <c r="N140">
        <v>0</v>
      </c>
      <c r="O140">
        <v>0</v>
      </c>
      <c r="P140">
        <v>0</v>
      </c>
      <c r="Q140">
        <v>0.5</v>
      </c>
    </row>
    <row r="141" spans="4:17" x14ac:dyDescent="0.45">
      <c r="D141" s="36">
        <v>137</v>
      </c>
      <c r="E141" t="s">
        <v>420</v>
      </c>
      <c r="G141">
        <v>3493</v>
      </c>
      <c r="J141" s="16"/>
      <c r="K141" t="s">
        <v>43</v>
      </c>
      <c r="L141" t="s">
        <v>47</v>
      </c>
      <c r="N141">
        <v>0</v>
      </c>
      <c r="O141">
        <v>0</v>
      </c>
      <c r="P141">
        <v>0</v>
      </c>
      <c r="Q141">
        <v>0.5</v>
      </c>
    </row>
    <row r="142" spans="4:17" x14ac:dyDescent="0.45">
      <c r="D142" s="36">
        <v>138</v>
      </c>
      <c r="E142" t="s">
        <v>422</v>
      </c>
      <c r="F142" t="s">
        <v>560</v>
      </c>
      <c r="G142">
        <v>3516</v>
      </c>
      <c r="H142">
        <v>750</v>
      </c>
      <c r="I142">
        <v>300</v>
      </c>
      <c r="J142" s="16" t="s">
        <v>206</v>
      </c>
      <c r="K142" t="s">
        <v>43</v>
      </c>
      <c r="L142" t="s">
        <v>395</v>
      </c>
      <c r="N142">
        <v>0</v>
      </c>
      <c r="O142">
        <v>0</v>
      </c>
      <c r="P142">
        <v>0</v>
      </c>
      <c r="Q142">
        <v>0.5</v>
      </c>
    </row>
    <row r="143" spans="4:17" x14ac:dyDescent="0.45">
      <c r="D143" s="36">
        <v>139</v>
      </c>
      <c r="E143" t="s">
        <v>424</v>
      </c>
      <c r="J143" s="16"/>
      <c r="K143" t="s">
        <v>43</v>
      </c>
      <c r="L143" t="s">
        <v>47</v>
      </c>
      <c r="N143">
        <v>0</v>
      </c>
      <c r="O143">
        <v>0</v>
      </c>
      <c r="P143">
        <v>0</v>
      </c>
      <c r="Q143">
        <v>0.5</v>
      </c>
    </row>
    <row r="144" spans="4:17" x14ac:dyDescent="0.45">
      <c r="D144" s="36">
        <v>140</v>
      </c>
      <c r="E144" t="s">
        <v>426</v>
      </c>
      <c r="F144" t="s">
        <v>561</v>
      </c>
      <c r="G144">
        <v>3637.5</v>
      </c>
      <c r="H144">
        <v>650</v>
      </c>
      <c r="I144">
        <v>400</v>
      </c>
      <c r="J144" s="16" t="s">
        <v>209</v>
      </c>
      <c r="K144" t="s">
        <v>43</v>
      </c>
      <c r="L144" t="s">
        <v>47</v>
      </c>
      <c r="N144">
        <v>0</v>
      </c>
      <c r="O144">
        <v>0</v>
      </c>
      <c r="P144">
        <v>0</v>
      </c>
      <c r="Q144">
        <v>0.5</v>
      </c>
    </row>
    <row r="145" spans="4:17" x14ac:dyDescent="0.45">
      <c r="D145" s="36">
        <v>141</v>
      </c>
      <c r="E145" t="s">
        <v>427</v>
      </c>
      <c r="J145" s="16"/>
      <c r="K145" t="s">
        <v>43</v>
      </c>
      <c r="L145" t="s">
        <v>47</v>
      </c>
      <c r="N145">
        <v>0</v>
      </c>
      <c r="O145">
        <v>0</v>
      </c>
      <c r="P145">
        <v>0</v>
      </c>
      <c r="Q145">
        <v>0.5</v>
      </c>
    </row>
    <row r="146" spans="4:17" x14ac:dyDescent="0.45">
      <c r="D146" s="36">
        <v>142</v>
      </c>
      <c r="E146" t="s">
        <v>429</v>
      </c>
      <c r="F146" t="s">
        <v>562</v>
      </c>
      <c r="G146">
        <v>3678</v>
      </c>
      <c r="H146">
        <v>750</v>
      </c>
      <c r="I146">
        <v>400</v>
      </c>
      <c r="J146" s="16" t="s">
        <v>207</v>
      </c>
      <c r="K146" t="s">
        <v>43</v>
      </c>
      <c r="L146" t="s">
        <v>47</v>
      </c>
      <c r="M146" t="s">
        <v>50</v>
      </c>
      <c r="N146">
        <v>0</v>
      </c>
      <c r="O146">
        <v>0</v>
      </c>
      <c r="P146">
        <v>0</v>
      </c>
      <c r="Q146">
        <v>0.5</v>
      </c>
    </row>
    <row r="147" spans="4:17" x14ac:dyDescent="0.45">
      <c r="D147" s="36">
        <v>143</v>
      </c>
      <c r="E147" t="s">
        <v>431</v>
      </c>
      <c r="J147" s="16"/>
      <c r="K147" t="s">
        <v>67</v>
      </c>
      <c r="N147">
        <v>0</v>
      </c>
      <c r="O147">
        <v>0</v>
      </c>
      <c r="P147">
        <v>0</v>
      </c>
      <c r="Q147">
        <v>0.5</v>
      </c>
    </row>
    <row r="148" spans="4:17" x14ac:dyDescent="0.45">
      <c r="D148" s="36">
        <v>144</v>
      </c>
      <c r="E148" t="s">
        <v>433</v>
      </c>
      <c r="F148" t="s">
        <v>564</v>
      </c>
      <c r="G148">
        <v>3456</v>
      </c>
      <c r="H148">
        <v>400</v>
      </c>
      <c r="I148">
        <v>700</v>
      </c>
      <c r="J148" s="16" t="s">
        <v>206</v>
      </c>
      <c r="K148" t="s">
        <v>67</v>
      </c>
      <c r="N148">
        <v>0</v>
      </c>
      <c r="O148">
        <v>0</v>
      </c>
      <c r="P148">
        <v>0</v>
      </c>
      <c r="Q148">
        <v>0.5</v>
      </c>
    </row>
    <row r="149" spans="4:17" x14ac:dyDescent="0.45">
      <c r="D149" s="36">
        <v>145</v>
      </c>
      <c r="E149" t="s">
        <v>435</v>
      </c>
      <c r="J149" s="16"/>
      <c r="K149" t="s">
        <v>67</v>
      </c>
      <c r="N149">
        <v>0</v>
      </c>
      <c r="O149">
        <v>0</v>
      </c>
      <c r="P149">
        <v>0</v>
      </c>
      <c r="Q149">
        <v>0.5</v>
      </c>
    </row>
    <row r="150" spans="4:17" x14ac:dyDescent="0.45">
      <c r="D150" s="36">
        <v>146</v>
      </c>
      <c r="E150" t="s">
        <v>437</v>
      </c>
      <c r="J150" s="16"/>
      <c r="K150" t="s">
        <v>67</v>
      </c>
      <c r="N150">
        <v>0</v>
      </c>
      <c r="O150">
        <v>0</v>
      </c>
      <c r="P150">
        <v>0</v>
      </c>
      <c r="Q150">
        <v>0.5</v>
      </c>
    </row>
    <row r="151" spans="4:17" x14ac:dyDescent="0.45">
      <c r="D151" s="36">
        <v>147</v>
      </c>
      <c r="J151" s="16"/>
      <c r="N151">
        <v>0</v>
      </c>
      <c r="O151">
        <v>0</v>
      </c>
      <c r="P151">
        <v>0</v>
      </c>
      <c r="Q151">
        <v>0.5</v>
      </c>
    </row>
    <row r="152" spans="4:17" x14ac:dyDescent="0.45">
      <c r="D152" s="36">
        <v>148</v>
      </c>
      <c r="J152" s="16"/>
      <c r="N152">
        <v>0</v>
      </c>
      <c r="O152">
        <v>0</v>
      </c>
      <c r="P152">
        <v>0</v>
      </c>
      <c r="Q152">
        <v>0.5</v>
      </c>
    </row>
    <row r="153" spans="4:17" x14ac:dyDescent="0.45">
      <c r="D153" s="36">
        <v>149</v>
      </c>
      <c r="E153" t="s">
        <v>439</v>
      </c>
      <c r="F153" t="s">
        <v>565</v>
      </c>
      <c r="G153">
        <v>3907</v>
      </c>
      <c r="H153">
        <v>550</v>
      </c>
      <c r="I153">
        <v>750</v>
      </c>
      <c r="J153" s="16" t="s">
        <v>207</v>
      </c>
      <c r="K153" t="s">
        <v>49</v>
      </c>
      <c r="L153" t="s">
        <v>30</v>
      </c>
      <c r="M153" t="s">
        <v>440</v>
      </c>
      <c r="N153">
        <v>0</v>
      </c>
      <c r="O153">
        <v>0</v>
      </c>
      <c r="P153">
        <v>0</v>
      </c>
      <c r="Q153">
        <v>0.5</v>
      </c>
    </row>
    <row r="154" spans="4:17" x14ac:dyDescent="0.45">
      <c r="D154" s="36">
        <v>150</v>
      </c>
      <c r="E154" t="s">
        <v>442</v>
      </c>
      <c r="J154" s="16"/>
      <c r="K154" t="s">
        <v>49</v>
      </c>
      <c r="L154" t="s">
        <v>30</v>
      </c>
      <c r="M154" t="s">
        <v>47</v>
      </c>
      <c r="N154">
        <v>0</v>
      </c>
      <c r="O154">
        <v>0</v>
      </c>
      <c r="P154">
        <v>0</v>
      </c>
      <c r="Q154">
        <v>0.5</v>
      </c>
    </row>
    <row r="155" spans="4:17" x14ac:dyDescent="0.45">
      <c r="D155" s="36">
        <v>151</v>
      </c>
      <c r="E155" t="s">
        <v>444</v>
      </c>
      <c r="J155" s="16"/>
      <c r="K155" t="s">
        <v>49</v>
      </c>
      <c r="L155" t="s">
        <v>30</v>
      </c>
      <c r="M155" t="s">
        <v>47</v>
      </c>
      <c r="N155">
        <v>0</v>
      </c>
      <c r="O155">
        <v>0</v>
      </c>
      <c r="P155">
        <v>0</v>
      </c>
      <c r="Q155">
        <v>0.5</v>
      </c>
    </row>
    <row r="156" spans="4:17" x14ac:dyDescent="0.45">
      <c r="D156" s="36">
        <v>152</v>
      </c>
      <c r="E156" t="s">
        <v>446</v>
      </c>
      <c r="F156" t="s">
        <v>566</v>
      </c>
      <c r="G156">
        <v>4091.5</v>
      </c>
      <c r="H156">
        <v>500</v>
      </c>
      <c r="I156">
        <v>675</v>
      </c>
      <c r="J156" s="16" t="s">
        <v>207</v>
      </c>
      <c r="K156" t="s">
        <v>49</v>
      </c>
      <c r="L156" t="s">
        <v>43</v>
      </c>
      <c r="M156" t="s">
        <v>50</v>
      </c>
      <c r="N156">
        <v>0</v>
      </c>
      <c r="O156">
        <v>0</v>
      </c>
      <c r="P156">
        <v>0</v>
      </c>
      <c r="Q156">
        <v>0.5</v>
      </c>
    </row>
    <row r="157" spans="4:17" x14ac:dyDescent="0.45">
      <c r="D157" s="36">
        <v>153</v>
      </c>
      <c r="E157" t="s">
        <v>448</v>
      </c>
      <c r="F157" t="s">
        <v>567</v>
      </c>
      <c r="G157">
        <v>4110.5</v>
      </c>
      <c r="H157">
        <v>600</v>
      </c>
      <c r="I157">
        <v>400</v>
      </c>
      <c r="J157" s="16" t="s">
        <v>208</v>
      </c>
      <c r="K157" t="s">
        <v>43</v>
      </c>
      <c r="L157" t="s">
        <v>50</v>
      </c>
      <c r="M157" t="s">
        <v>30</v>
      </c>
      <c r="N157">
        <v>0</v>
      </c>
      <c r="O157">
        <v>0</v>
      </c>
      <c r="P157">
        <v>0</v>
      </c>
      <c r="Q157">
        <v>0.5</v>
      </c>
    </row>
    <row r="158" spans="4:17" x14ac:dyDescent="0.45">
      <c r="D158" s="36">
        <v>154</v>
      </c>
      <c r="J158" s="16"/>
      <c r="N158">
        <v>0</v>
      </c>
      <c r="O158">
        <v>0</v>
      </c>
      <c r="P158">
        <v>0</v>
      </c>
      <c r="Q158">
        <v>0.5</v>
      </c>
    </row>
    <row r="159" spans="4:17" x14ac:dyDescent="0.45">
      <c r="D159" s="36">
        <v>155</v>
      </c>
      <c r="E159" t="s">
        <v>450</v>
      </c>
      <c r="F159" t="s">
        <v>590</v>
      </c>
      <c r="G159">
        <v>4129.5</v>
      </c>
      <c r="H159">
        <v>650</v>
      </c>
      <c r="I159">
        <v>700</v>
      </c>
      <c r="J159" s="16" t="s">
        <v>207</v>
      </c>
      <c r="K159" t="s">
        <v>49</v>
      </c>
      <c r="L159" t="s">
        <v>30</v>
      </c>
      <c r="N159">
        <v>0</v>
      </c>
      <c r="O159">
        <v>0</v>
      </c>
      <c r="P159">
        <v>0</v>
      </c>
      <c r="Q159">
        <v>0.5</v>
      </c>
    </row>
    <row r="160" spans="4:17" x14ac:dyDescent="0.45">
      <c r="D160" s="36">
        <v>156</v>
      </c>
      <c r="E160" t="s">
        <v>452</v>
      </c>
      <c r="J160" s="16"/>
      <c r="K160" t="s">
        <v>49</v>
      </c>
      <c r="L160" t="s">
        <v>30</v>
      </c>
      <c r="N160">
        <v>0</v>
      </c>
      <c r="O160">
        <v>0</v>
      </c>
      <c r="P160">
        <v>0</v>
      </c>
      <c r="Q160">
        <v>0.5</v>
      </c>
    </row>
    <row r="161" spans="4:17" x14ac:dyDescent="0.45">
      <c r="D161" s="36">
        <v>157</v>
      </c>
      <c r="E161" t="s">
        <v>454</v>
      </c>
      <c r="J161" s="16"/>
      <c r="K161" t="s">
        <v>49</v>
      </c>
      <c r="L161" t="s">
        <v>30</v>
      </c>
      <c r="N161">
        <v>0</v>
      </c>
      <c r="O161">
        <v>0</v>
      </c>
      <c r="P161">
        <v>0</v>
      </c>
      <c r="Q161">
        <v>0.5</v>
      </c>
    </row>
    <row r="162" spans="4:17" x14ac:dyDescent="0.45">
      <c r="D162" s="36">
        <v>158</v>
      </c>
      <c r="E162" t="s">
        <v>456</v>
      </c>
      <c r="J162" s="16"/>
      <c r="K162" t="s">
        <v>49</v>
      </c>
      <c r="L162" t="s">
        <v>30</v>
      </c>
      <c r="N162">
        <v>0</v>
      </c>
      <c r="O162">
        <v>0</v>
      </c>
      <c r="P162">
        <v>0</v>
      </c>
      <c r="Q162">
        <v>0.5</v>
      </c>
    </row>
    <row r="163" spans="4:17" x14ac:dyDescent="0.45">
      <c r="D163" s="36">
        <v>159</v>
      </c>
      <c r="E163" t="s">
        <v>458</v>
      </c>
      <c r="J163" s="16"/>
      <c r="K163" t="s">
        <v>49</v>
      </c>
      <c r="L163" t="s">
        <v>30</v>
      </c>
      <c r="M163" t="s">
        <v>459</v>
      </c>
      <c r="N163">
        <v>0</v>
      </c>
      <c r="O163">
        <v>0</v>
      </c>
      <c r="P163">
        <v>0</v>
      </c>
      <c r="Q163">
        <v>0.5</v>
      </c>
    </row>
    <row r="164" spans="4:17" x14ac:dyDescent="0.45">
      <c r="D164" s="36">
        <v>160</v>
      </c>
      <c r="E164" t="s">
        <v>461</v>
      </c>
      <c r="F164" t="s">
        <v>568</v>
      </c>
      <c r="G164">
        <v>4367.5</v>
      </c>
      <c r="H164">
        <v>525</v>
      </c>
      <c r="I164">
        <v>575</v>
      </c>
      <c r="J164" s="16" t="s">
        <v>207</v>
      </c>
      <c r="K164" t="s">
        <v>49</v>
      </c>
      <c r="L164" t="s">
        <v>47</v>
      </c>
      <c r="M164" t="s">
        <v>43</v>
      </c>
      <c r="N164">
        <v>0</v>
      </c>
      <c r="O164">
        <v>0</v>
      </c>
      <c r="P164">
        <v>0</v>
      </c>
      <c r="Q164">
        <v>0.5</v>
      </c>
    </row>
    <row r="165" spans="4:17" x14ac:dyDescent="0.45">
      <c r="D165" s="36">
        <v>161</v>
      </c>
      <c r="E165" t="s">
        <v>463</v>
      </c>
      <c r="J165" s="16"/>
      <c r="K165" t="s">
        <v>47</v>
      </c>
      <c r="N165">
        <v>0</v>
      </c>
      <c r="O165">
        <v>0</v>
      </c>
      <c r="P165">
        <v>0</v>
      </c>
      <c r="Q165">
        <v>0.5</v>
      </c>
    </row>
    <row r="166" spans="4:17" x14ac:dyDescent="0.45">
      <c r="D166" s="36">
        <v>162</v>
      </c>
      <c r="E166" t="s">
        <v>465</v>
      </c>
      <c r="J166" s="16"/>
      <c r="K166" t="s">
        <v>49</v>
      </c>
      <c r="N166">
        <v>0</v>
      </c>
      <c r="O166">
        <v>0</v>
      </c>
      <c r="P166">
        <v>0</v>
      </c>
      <c r="Q166">
        <v>0.5</v>
      </c>
    </row>
    <row r="167" spans="4:17" x14ac:dyDescent="0.45">
      <c r="D167" s="36">
        <v>163</v>
      </c>
      <c r="E167" t="s">
        <v>467</v>
      </c>
      <c r="F167" t="s">
        <v>569</v>
      </c>
      <c r="G167">
        <v>4406</v>
      </c>
      <c r="H167">
        <v>750</v>
      </c>
      <c r="I167">
        <v>200</v>
      </c>
      <c r="J167" s="16" t="s">
        <v>206</v>
      </c>
      <c r="K167" t="s">
        <v>43</v>
      </c>
      <c r="N167">
        <v>0</v>
      </c>
      <c r="O167">
        <v>0</v>
      </c>
      <c r="P167">
        <v>0</v>
      </c>
      <c r="Q167">
        <v>0.5</v>
      </c>
    </row>
    <row r="168" spans="4:17" x14ac:dyDescent="0.45">
      <c r="D168" s="36">
        <v>164</v>
      </c>
      <c r="E168" t="s">
        <v>469</v>
      </c>
      <c r="F168" t="s">
        <v>570</v>
      </c>
      <c r="G168">
        <v>4416</v>
      </c>
      <c r="H168">
        <v>500</v>
      </c>
      <c r="I168">
        <v>625</v>
      </c>
      <c r="J168" s="16" t="s">
        <v>206</v>
      </c>
      <c r="K168" t="s">
        <v>49</v>
      </c>
      <c r="L168" t="s">
        <v>47</v>
      </c>
      <c r="N168">
        <v>0</v>
      </c>
      <c r="O168">
        <v>0</v>
      </c>
      <c r="P168">
        <v>0</v>
      </c>
      <c r="Q168">
        <v>0.5</v>
      </c>
    </row>
    <row r="169" spans="4:17" x14ac:dyDescent="0.45">
      <c r="D169" s="36">
        <v>165</v>
      </c>
      <c r="E169" t="s">
        <v>471</v>
      </c>
      <c r="F169" t="s">
        <v>585</v>
      </c>
      <c r="G169">
        <v>4421</v>
      </c>
      <c r="H169">
        <v>725</v>
      </c>
      <c r="I169">
        <v>225</v>
      </c>
      <c r="J169" s="16" t="s">
        <v>206</v>
      </c>
      <c r="K169" t="s">
        <v>43</v>
      </c>
      <c r="L169" t="s">
        <v>49</v>
      </c>
      <c r="N169">
        <v>0</v>
      </c>
      <c r="O169">
        <v>0</v>
      </c>
      <c r="P169">
        <v>0</v>
      </c>
      <c r="Q169">
        <v>0.5</v>
      </c>
    </row>
    <row r="170" spans="4:17" x14ac:dyDescent="0.45">
      <c r="D170" s="36">
        <v>166</v>
      </c>
      <c r="E170" t="s">
        <v>473</v>
      </c>
      <c r="J170" s="16"/>
      <c r="K170" t="s">
        <v>49</v>
      </c>
      <c r="L170" t="s">
        <v>43</v>
      </c>
      <c r="N170">
        <v>0</v>
      </c>
      <c r="O170">
        <v>0</v>
      </c>
      <c r="P170">
        <v>0</v>
      </c>
      <c r="Q170">
        <v>0.5</v>
      </c>
    </row>
    <row r="171" spans="4:17" x14ac:dyDescent="0.45">
      <c r="D171" s="36">
        <v>167</v>
      </c>
      <c r="E171" t="s">
        <v>475</v>
      </c>
      <c r="J171" s="16"/>
      <c r="K171" t="s">
        <v>49</v>
      </c>
      <c r="L171" t="s">
        <v>47</v>
      </c>
      <c r="N171">
        <v>0</v>
      </c>
      <c r="O171">
        <v>0</v>
      </c>
      <c r="P171">
        <v>0</v>
      </c>
      <c r="Q171">
        <v>0.5</v>
      </c>
    </row>
    <row r="172" spans="4:17" x14ac:dyDescent="0.45">
      <c r="D172" s="36">
        <v>168</v>
      </c>
      <c r="E172" t="s">
        <v>477</v>
      </c>
      <c r="F172" t="s">
        <v>572</v>
      </c>
      <c r="G172">
        <v>4429.5</v>
      </c>
      <c r="H172">
        <v>725</v>
      </c>
      <c r="I172">
        <v>175</v>
      </c>
      <c r="J172" s="16" t="s">
        <v>206</v>
      </c>
      <c r="K172" t="s">
        <v>50</v>
      </c>
      <c r="N172">
        <v>0</v>
      </c>
      <c r="O172">
        <v>0</v>
      </c>
      <c r="P172">
        <v>0</v>
      </c>
      <c r="Q172">
        <v>0.5</v>
      </c>
    </row>
    <row r="173" spans="4:17" x14ac:dyDescent="0.45">
      <c r="D173" s="36">
        <v>169</v>
      </c>
      <c r="E173" t="s">
        <v>473</v>
      </c>
      <c r="J173" s="16"/>
      <c r="K173" t="s">
        <v>49</v>
      </c>
      <c r="N173">
        <v>0</v>
      </c>
      <c r="O173">
        <v>0</v>
      </c>
      <c r="P173">
        <v>0</v>
      </c>
      <c r="Q173">
        <v>0.5</v>
      </c>
    </row>
    <row r="174" spans="4:17" x14ac:dyDescent="0.45">
      <c r="D174" s="36">
        <v>170</v>
      </c>
      <c r="E174" t="s">
        <v>480</v>
      </c>
      <c r="J174" s="16"/>
      <c r="K174" t="s">
        <v>47</v>
      </c>
      <c r="N174">
        <v>0</v>
      </c>
      <c r="O174">
        <v>0</v>
      </c>
      <c r="P174">
        <v>0</v>
      </c>
      <c r="Q174">
        <v>0.5</v>
      </c>
    </row>
    <row r="175" spans="4:17" x14ac:dyDescent="0.45">
      <c r="D175" s="36">
        <v>171</v>
      </c>
      <c r="E175" t="s">
        <v>482</v>
      </c>
      <c r="J175" s="16"/>
      <c r="K175" t="s">
        <v>49</v>
      </c>
      <c r="L175" t="s">
        <v>47</v>
      </c>
      <c r="N175">
        <v>0</v>
      </c>
      <c r="O175">
        <v>0</v>
      </c>
      <c r="P175">
        <v>0</v>
      </c>
      <c r="Q175">
        <v>0.5</v>
      </c>
    </row>
    <row r="176" spans="4:17" x14ac:dyDescent="0.45">
      <c r="D176" s="36">
        <v>172</v>
      </c>
      <c r="E176" t="s">
        <v>484</v>
      </c>
      <c r="F176" t="s">
        <v>573</v>
      </c>
      <c r="G176">
        <v>4444.1499999999996</v>
      </c>
      <c r="H176">
        <v>525</v>
      </c>
      <c r="I176">
        <v>650</v>
      </c>
      <c r="J176" s="16" t="s">
        <v>206</v>
      </c>
      <c r="K176" t="s">
        <v>49</v>
      </c>
      <c r="L176" t="s">
        <v>47</v>
      </c>
      <c r="N176">
        <v>0</v>
      </c>
      <c r="O176">
        <v>0</v>
      </c>
      <c r="P176">
        <v>0</v>
      </c>
      <c r="Q176">
        <v>0.5</v>
      </c>
    </row>
    <row r="177" spans="4:17" x14ac:dyDescent="0.45">
      <c r="D177" s="36">
        <v>173</v>
      </c>
      <c r="E177" t="s">
        <v>485</v>
      </c>
      <c r="J177" s="16"/>
      <c r="K177" t="s">
        <v>49</v>
      </c>
      <c r="L177" t="s">
        <v>47</v>
      </c>
      <c r="N177">
        <v>0</v>
      </c>
      <c r="O177">
        <v>0</v>
      </c>
      <c r="P177">
        <v>0</v>
      </c>
      <c r="Q177">
        <v>0.5</v>
      </c>
    </row>
    <row r="178" spans="4:17" x14ac:dyDescent="0.45">
      <c r="D178" s="36">
        <v>174</v>
      </c>
      <c r="E178" t="s">
        <v>486</v>
      </c>
      <c r="F178" t="s">
        <v>574</v>
      </c>
      <c r="G178">
        <v>4444.7999999999993</v>
      </c>
      <c r="H178">
        <v>600</v>
      </c>
      <c r="I178">
        <v>575</v>
      </c>
      <c r="J178" s="16" t="s">
        <v>206</v>
      </c>
      <c r="K178" t="s">
        <v>49</v>
      </c>
      <c r="L178" t="s">
        <v>47</v>
      </c>
      <c r="N178">
        <v>0</v>
      </c>
      <c r="O178">
        <v>0</v>
      </c>
      <c r="P178">
        <v>0</v>
      </c>
      <c r="Q178">
        <v>0.5</v>
      </c>
    </row>
    <row r="179" spans="4:17" x14ac:dyDescent="0.45">
      <c r="D179" s="36">
        <v>175</v>
      </c>
      <c r="E179" t="s">
        <v>487</v>
      </c>
      <c r="J179" s="16"/>
      <c r="K179" t="s">
        <v>50</v>
      </c>
      <c r="N179">
        <v>0</v>
      </c>
      <c r="O179">
        <v>0</v>
      </c>
      <c r="P179">
        <v>0</v>
      </c>
      <c r="Q179">
        <v>0.5</v>
      </c>
    </row>
    <row r="180" spans="4:17" x14ac:dyDescent="0.45">
      <c r="D180" s="36">
        <v>176</v>
      </c>
      <c r="E180" t="s">
        <v>488</v>
      </c>
      <c r="J180" s="16"/>
      <c r="K180" t="s">
        <v>30</v>
      </c>
      <c r="L180" t="s">
        <v>43</v>
      </c>
      <c r="M180" t="s">
        <v>459</v>
      </c>
      <c r="N180">
        <v>0</v>
      </c>
      <c r="O180">
        <v>0</v>
      </c>
      <c r="P180">
        <v>0</v>
      </c>
      <c r="Q180">
        <v>0.5</v>
      </c>
    </row>
    <row r="181" spans="4:17" x14ac:dyDescent="0.45">
      <c r="D181" s="36">
        <v>177</v>
      </c>
      <c r="E181" t="s">
        <v>489</v>
      </c>
      <c r="F181" t="s">
        <v>576</v>
      </c>
      <c r="G181">
        <v>4450.5</v>
      </c>
      <c r="H181">
        <v>575</v>
      </c>
      <c r="I181">
        <v>600</v>
      </c>
      <c r="J181" s="16"/>
      <c r="K181" t="s">
        <v>47</v>
      </c>
      <c r="N181">
        <v>0</v>
      </c>
      <c r="O181">
        <v>0</v>
      </c>
      <c r="P181">
        <v>0</v>
      </c>
      <c r="Q181">
        <v>0.5</v>
      </c>
    </row>
    <row r="182" spans="4:17" x14ac:dyDescent="0.45">
      <c r="D182" s="36">
        <v>178</v>
      </c>
      <c r="E182" t="s">
        <v>490</v>
      </c>
      <c r="F182" t="s">
        <v>575</v>
      </c>
      <c r="J182" s="16"/>
      <c r="K182" t="s">
        <v>49</v>
      </c>
      <c r="L182" t="s">
        <v>43</v>
      </c>
      <c r="M182" t="s">
        <v>50</v>
      </c>
      <c r="N182">
        <v>0</v>
      </c>
      <c r="O182">
        <v>0</v>
      </c>
      <c r="P182">
        <v>0</v>
      </c>
      <c r="Q182">
        <v>0.5</v>
      </c>
    </row>
    <row r="183" spans="4:17" x14ac:dyDescent="0.45">
      <c r="D183" s="36">
        <v>179</v>
      </c>
      <c r="E183" t="s">
        <v>492</v>
      </c>
      <c r="F183" t="s">
        <v>577</v>
      </c>
      <c r="G183">
        <v>4455</v>
      </c>
      <c r="H183">
        <v>650</v>
      </c>
      <c r="I183">
        <v>275</v>
      </c>
      <c r="J183" s="16" t="s">
        <v>206</v>
      </c>
      <c r="K183" t="s">
        <v>50</v>
      </c>
      <c r="N183">
        <v>0</v>
      </c>
      <c r="O183">
        <v>0</v>
      </c>
      <c r="P183">
        <v>0</v>
      </c>
      <c r="Q183">
        <v>0.5</v>
      </c>
    </row>
    <row r="184" spans="4:17" x14ac:dyDescent="0.45">
      <c r="D184" s="36">
        <v>180</v>
      </c>
      <c r="E184" t="s">
        <v>493</v>
      </c>
      <c r="G184">
        <v>4460.5</v>
      </c>
      <c r="J184" s="16"/>
      <c r="K184" t="s">
        <v>49</v>
      </c>
      <c r="L184" t="s">
        <v>47</v>
      </c>
      <c r="M184" t="s">
        <v>43</v>
      </c>
      <c r="N184">
        <v>0</v>
      </c>
      <c r="O184">
        <v>0</v>
      </c>
      <c r="P184">
        <v>0</v>
      </c>
      <c r="Q184">
        <v>0.5</v>
      </c>
    </row>
    <row r="185" spans="4:17" x14ac:dyDescent="0.45">
      <c r="D185" s="36">
        <v>181</v>
      </c>
      <c r="E185" t="s">
        <v>495</v>
      </c>
      <c r="F185" t="s">
        <v>495</v>
      </c>
      <c r="G185">
        <v>4466.5</v>
      </c>
      <c r="H185">
        <v>750</v>
      </c>
      <c r="I185">
        <v>450</v>
      </c>
      <c r="J185" s="16" t="s">
        <v>206</v>
      </c>
      <c r="K185" t="s">
        <v>49</v>
      </c>
      <c r="L185" t="s">
        <v>43</v>
      </c>
      <c r="N185">
        <v>0</v>
      </c>
      <c r="O185">
        <v>0</v>
      </c>
      <c r="P185">
        <v>0</v>
      </c>
      <c r="Q185">
        <v>0.5</v>
      </c>
    </row>
    <row r="186" spans="4:17" x14ac:dyDescent="0.45">
      <c r="D186" s="36">
        <v>182</v>
      </c>
      <c r="E186" t="s">
        <v>496</v>
      </c>
      <c r="F186" t="s">
        <v>579</v>
      </c>
      <c r="J186" s="16"/>
      <c r="K186" t="s">
        <v>43</v>
      </c>
      <c r="N186">
        <v>0</v>
      </c>
      <c r="O186">
        <v>0</v>
      </c>
      <c r="P186">
        <v>0</v>
      </c>
      <c r="Q186">
        <v>0.5</v>
      </c>
    </row>
    <row r="187" spans="4:17" x14ac:dyDescent="0.45">
      <c r="D187" s="36">
        <v>183</v>
      </c>
      <c r="E187" t="s">
        <v>498</v>
      </c>
      <c r="J187" s="16"/>
      <c r="K187" t="s">
        <v>49</v>
      </c>
      <c r="L187" t="s">
        <v>43</v>
      </c>
      <c r="N187">
        <v>0</v>
      </c>
      <c r="O187">
        <v>0</v>
      </c>
      <c r="P187">
        <v>0</v>
      </c>
      <c r="Q187">
        <v>0.5</v>
      </c>
    </row>
    <row r="188" spans="4:17" x14ac:dyDescent="0.45">
      <c r="D188" s="36">
        <v>184</v>
      </c>
      <c r="E188" t="s">
        <v>499</v>
      </c>
      <c r="F188" t="s">
        <v>578</v>
      </c>
      <c r="G188">
        <v>4472</v>
      </c>
      <c r="H188">
        <v>750</v>
      </c>
      <c r="I188">
        <v>350</v>
      </c>
      <c r="J188" s="16" t="s">
        <v>206</v>
      </c>
      <c r="K188" t="s">
        <v>43</v>
      </c>
      <c r="N188">
        <v>0</v>
      </c>
      <c r="O188">
        <v>0</v>
      </c>
      <c r="P188">
        <v>0</v>
      </c>
      <c r="Q188">
        <v>0.5</v>
      </c>
    </row>
    <row r="189" spans="4:17" x14ac:dyDescent="0.45">
      <c r="D189" s="36">
        <v>185</v>
      </c>
      <c r="E189" t="s">
        <v>500</v>
      </c>
      <c r="J189" s="16"/>
      <c r="K189" t="s">
        <v>47</v>
      </c>
      <c r="N189">
        <v>0</v>
      </c>
      <c r="O189">
        <v>0</v>
      </c>
      <c r="P189">
        <v>0</v>
      </c>
      <c r="Q189">
        <v>0.5</v>
      </c>
    </row>
    <row r="190" spans="4:17" x14ac:dyDescent="0.45">
      <c r="D190" s="36">
        <v>186</v>
      </c>
      <c r="E190" t="s">
        <v>502</v>
      </c>
      <c r="F190" t="s">
        <v>580</v>
      </c>
      <c r="G190">
        <v>4477.5</v>
      </c>
      <c r="H190">
        <v>400</v>
      </c>
      <c r="I190">
        <v>525</v>
      </c>
      <c r="J190" s="16" t="s">
        <v>206</v>
      </c>
      <c r="K190" t="s">
        <v>47</v>
      </c>
      <c r="N190">
        <v>0</v>
      </c>
      <c r="O190">
        <v>0</v>
      </c>
      <c r="P190">
        <v>0</v>
      </c>
      <c r="Q190">
        <v>0.5</v>
      </c>
    </row>
    <row r="191" spans="4:17" x14ac:dyDescent="0.45">
      <c r="D191" s="36">
        <v>187</v>
      </c>
      <c r="E191" t="s">
        <v>503</v>
      </c>
      <c r="F191" t="s">
        <v>581</v>
      </c>
      <c r="G191">
        <v>4482</v>
      </c>
      <c r="H191">
        <v>700</v>
      </c>
      <c r="I191">
        <v>625</v>
      </c>
      <c r="J191" s="16" t="s">
        <v>208</v>
      </c>
      <c r="K191" t="s">
        <v>49</v>
      </c>
      <c r="L191" t="s">
        <v>30</v>
      </c>
      <c r="N191">
        <v>0</v>
      </c>
      <c r="O191">
        <v>0</v>
      </c>
      <c r="P191">
        <v>0</v>
      </c>
      <c r="Q191">
        <v>0.5</v>
      </c>
    </row>
    <row r="192" spans="4:17" x14ac:dyDescent="0.45">
      <c r="D192" s="36">
        <v>188</v>
      </c>
      <c r="E192" t="s">
        <v>504</v>
      </c>
      <c r="J192" s="16"/>
      <c r="K192" t="s">
        <v>30</v>
      </c>
      <c r="N192">
        <v>0</v>
      </c>
      <c r="O192">
        <v>0</v>
      </c>
      <c r="P192">
        <v>0</v>
      </c>
      <c r="Q192">
        <v>0.5</v>
      </c>
    </row>
    <row r="193" spans="4:17" x14ac:dyDescent="0.45">
      <c r="D193" s="36">
        <v>189</v>
      </c>
      <c r="E193" t="s">
        <v>506</v>
      </c>
      <c r="J193" s="16"/>
      <c r="K193" t="s">
        <v>49</v>
      </c>
      <c r="L193" t="s">
        <v>30</v>
      </c>
      <c r="N193">
        <v>0</v>
      </c>
      <c r="O193">
        <v>0</v>
      </c>
      <c r="P193">
        <v>0</v>
      </c>
      <c r="Q193">
        <v>0.5</v>
      </c>
    </row>
    <row r="194" spans="4:17" x14ac:dyDescent="0.45">
      <c r="D194" s="36">
        <v>190</v>
      </c>
      <c r="E194" t="s">
        <v>507</v>
      </c>
      <c r="F194" t="s">
        <v>582</v>
      </c>
      <c r="G194">
        <v>4504</v>
      </c>
      <c r="H194">
        <v>600</v>
      </c>
      <c r="I194">
        <v>750</v>
      </c>
      <c r="J194" s="16" t="s">
        <v>207</v>
      </c>
      <c r="K194" t="s">
        <v>49</v>
      </c>
      <c r="L194" t="s">
        <v>30</v>
      </c>
      <c r="M194" t="s">
        <v>459</v>
      </c>
      <c r="N194">
        <v>0</v>
      </c>
      <c r="O194">
        <v>0</v>
      </c>
      <c r="P194">
        <v>0</v>
      </c>
      <c r="Q194">
        <v>0.5</v>
      </c>
    </row>
    <row r="195" spans="4:17" x14ac:dyDescent="0.45">
      <c r="D195" s="36">
        <v>191</v>
      </c>
      <c r="E195" t="s">
        <v>509</v>
      </c>
      <c r="F195" t="s">
        <v>509</v>
      </c>
      <c r="G195">
        <v>4510</v>
      </c>
      <c r="H195">
        <v>725</v>
      </c>
      <c r="I195">
        <v>725</v>
      </c>
      <c r="J195" s="16" t="s">
        <v>206</v>
      </c>
      <c r="K195" t="s">
        <v>49</v>
      </c>
      <c r="N195">
        <v>0</v>
      </c>
      <c r="O195">
        <v>0</v>
      </c>
      <c r="P195">
        <v>0</v>
      </c>
      <c r="Q195">
        <v>0.5</v>
      </c>
    </row>
    <row r="196" spans="4:17" x14ac:dyDescent="0.45">
      <c r="D196" s="36">
        <v>192</v>
      </c>
      <c r="E196" t="s">
        <v>510</v>
      </c>
      <c r="F196" t="s">
        <v>583</v>
      </c>
      <c r="G196">
        <v>4537.5</v>
      </c>
      <c r="H196">
        <v>625</v>
      </c>
      <c r="I196">
        <v>850</v>
      </c>
      <c r="J196" s="16" t="s">
        <v>206</v>
      </c>
      <c r="K196" t="s">
        <v>30</v>
      </c>
      <c r="L196" t="s">
        <v>140</v>
      </c>
      <c r="M196" t="s">
        <v>511</v>
      </c>
      <c r="N196">
        <v>0</v>
      </c>
      <c r="O196">
        <v>0</v>
      </c>
      <c r="P196">
        <v>0</v>
      </c>
      <c r="Q196">
        <v>0.5</v>
      </c>
    </row>
    <row r="197" spans="4:17" x14ac:dyDescent="0.45">
      <c r="D197" s="36"/>
      <c r="J197" s="36"/>
    </row>
    <row r="198" spans="4:17" x14ac:dyDescent="0.45">
      <c r="D198" s="36"/>
      <c r="J198" s="36"/>
    </row>
    <row r="199" spans="4:17" x14ac:dyDescent="0.45">
      <c r="D199" s="36"/>
      <c r="J199" s="36"/>
    </row>
    <row r="200" spans="4:17" x14ac:dyDescent="0.45">
      <c r="D200" s="36"/>
      <c r="J200" s="36"/>
    </row>
    <row r="201" spans="4:17" x14ac:dyDescent="0.45">
      <c r="D201" s="36"/>
      <c r="J201" s="36"/>
    </row>
    <row r="202" spans="4:17" x14ac:dyDescent="0.45">
      <c r="D202" s="36"/>
      <c r="J202" s="36"/>
    </row>
    <row r="203" spans="4:17" x14ac:dyDescent="0.45">
      <c r="D203" s="36"/>
      <c r="J203" s="36"/>
    </row>
    <row r="204" spans="4:17" x14ac:dyDescent="0.45">
      <c r="D204" s="36"/>
      <c r="J204" s="36"/>
    </row>
    <row r="205" spans="4:17" x14ac:dyDescent="0.45">
      <c r="D205" s="36"/>
      <c r="J205" s="36"/>
    </row>
    <row r="206" spans="4:17" x14ac:dyDescent="0.45">
      <c r="D206" s="36"/>
      <c r="J206" s="36"/>
    </row>
    <row r="207" spans="4:17" x14ac:dyDescent="0.45">
      <c r="D207" s="36"/>
      <c r="J207" s="36"/>
    </row>
    <row r="208" spans="4:17" x14ac:dyDescent="0.45">
      <c r="D208" s="36"/>
      <c r="J208" s="36"/>
    </row>
    <row r="209" spans="4:10" x14ac:dyDescent="0.45">
      <c r="D209" s="36"/>
      <c r="J209" s="36"/>
    </row>
    <row r="210" spans="4:10" x14ac:dyDescent="0.45">
      <c r="D210" s="36"/>
      <c r="J210" s="36"/>
    </row>
    <row r="211" spans="4:10" x14ac:dyDescent="0.45">
      <c r="D211" s="36"/>
      <c r="J211" s="36"/>
    </row>
    <row r="212" spans="4:10" x14ac:dyDescent="0.45">
      <c r="D212" s="36"/>
      <c r="J212" s="36"/>
    </row>
    <row r="213" spans="4:10" x14ac:dyDescent="0.45">
      <c r="D213" s="36"/>
      <c r="J213" s="36"/>
    </row>
    <row r="214" spans="4:10" x14ac:dyDescent="0.45">
      <c r="D214" s="36"/>
      <c r="J214" s="36"/>
    </row>
    <row r="215" spans="4:10" x14ac:dyDescent="0.45">
      <c r="D215" s="36"/>
      <c r="J215" s="36"/>
    </row>
    <row r="216" spans="4:10" x14ac:dyDescent="0.45">
      <c r="D216" s="36"/>
      <c r="J216" s="36"/>
    </row>
    <row r="217" spans="4:10" x14ac:dyDescent="0.45">
      <c r="D217" s="36"/>
      <c r="J217" s="36"/>
    </row>
    <row r="218" spans="4:10" x14ac:dyDescent="0.45">
      <c r="D218" s="36"/>
      <c r="J218" s="36"/>
    </row>
    <row r="219" spans="4:10" x14ac:dyDescent="0.45">
      <c r="D219" s="36"/>
      <c r="J219" s="36"/>
    </row>
    <row r="220" spans="4:10" x14ac:dyDescent="0.45">
      <c r="D220" s="36"/>
      <c r="J220" s="36"/>
    </row>
    <row r="221" spans="4:10" x14ac:dyDescent="0.45">
      <c r="D221" s="36"/>
      <c r="J221" s="36"/>
    </row>
    <row r="222" spans="4:10" x14ac:dyDescent="0.45">
      <c r="D222" s="36"/>
      <c r="J222" s="36"/>
    </row>
    <row r="223" spans="4:10" x14ac:dyDescent="0.45">
      <c r="D223" s="36"/>
      <c r="J223" s="36"/>
    </row>
    <row r="224" spans="4:10" x14ac:dyDescent="0.45">
      <c r="D224" s="36"/>
      <c r="J224" s="36"/>
    </row>
    <row r="225" spans="4:10" x14ac:dyDescent="0.45">
      <c r="D225" s="36"/>
      <c r="J225" s="36"/>
    </row>
    <row r="226" spans="4:10" x14ac:dyDescent="0.45">
      <c r="D226" s="36"/>
      <c r="J226" s="36"/>
    </row>
    <row r="227" spans="4:10" x14ac:dyDescent="0.45">
      <c r="D227" s="36"/>
      <c r="J227" s="36"/>
    </row>
    <row r="228" spans="4:10" x14ac:dyDescent="0.45">
      <c r="D228" s="36"/>
      <c r="J228" s="36"/>
    </row>
    <row r="229" spans="4:10" x14ac:dyDescent="0.45">
      <c r="D229" s="36"/>
      <c r="J229" s="36"/>
    </row>
    <row r="230" spans="4:10" x14ac:dyDescent="0.45">
      <c r="D230" s="36"/>
      <c r="J230" s="36"/>
    </row>
    <row r="231" spans="4:10" x14ac:dyDescent="0.45">
      <c r="D231" s="36"/>
      <c r="J231" s="36"/>
    </row>
    <row r="232" spans="4:10" x14ac:dyDescent="0.45">
      <c r="D232" s="36"/>
      <c r="J232" s="36"/>
    </row>
    <row r="233" spans="4:10" x14ac:dyDescent="0.45">
      <c r="D233" s="36"/>
      <c r="J233" s="36"/>
    </row>
    <row r="234" spans="4:10" x14ac:dyDescent="0.45">
      <c r="D234" s="36"/>
      <c r="J234" s="36"/>
    </row>
    <row r="235" spans="4:10" x14ac:dyDescent="0.45">
      <c r="D235" s="36"/>
      <c r="J235" s="36"/>
    </row>
    <row r="236" spans="4:10" x14ac:dyDescent="0.45">
      <c r="D236" s="36"/>
      <c r="J236" s="36"/>
    </row>
    <row r="237" spans="4:10" x14ac:dyDescent="0.45">
      <c r="D237" s="36"/>
      <c r="J237" s="36"/>
    </row>
    <row r="238" spans="4:10" x14ac:dyDescent="0.45">
      <c r="D238" s="36"/>
      <c r="J238" s="36"/>
    </row>
    <row r="239" spans="4:10" x14ac:dyDescent="0.45">
      <c r="D239" s="36"/>
      <c r="J239" s="36"/>
    </row>
    <row r="240" spans="4:10" x14ac:dyDescent="0.45">
      <c r="D240" s="36"/>
      <c r="J240" s="36"/>
    </row>
    <row r="241" spans="4:10" x14ac:dyDescent="0.45">
      <c r="D241" s="36"/>
      <c r="J241" s="36"/>
    </row>
    <row r="242" spans="4:10" x14ac:dyDescent="0.45">
      <c r="D242" s="36"/>
      <c r="J242" s="36"/>
    </row>
    <row r="243" spans="4:10" x14ac:dyDescent="0.45">
      <c r="D243" s="36"/>
      <c r="J243" s="36"/>
    </row>
    <row r="244" spans="4:10" x14ac:dyDescent="0.45">
      <c r="D244" s="36"/>
      <c r="J244" s="36"/>
    </row>
    <row r="245" spans="4:10" x14ac:dyDescent="0.45">
      <c r="D245" s="36"/>
      <c r="J245" s="36"/>
    </row>
    <row r="246" spans="4:10" x14ac:dyDescent="0.45">
      <c r="D246" s="36"/>
      <c r="J246" s="36"/>
    </row>
    <row r="247" spans="4:10" x14ac:dyDescent="0.45">
      <c r="D247" s="36"/>
      <c r="J247" s="36"/>
    </row>
    <row r="248" spans="4:10" x14ac:dyDescent="0.45">
      <c r="D248" s="36"/>
      <c r="J248" s="36"/>
    </row>
    <row r="249" spans="4:10" x14ac:dyDescent="0.45">
      <c r="D249" s="36"/>
      <c r="J249" s="36"/>
    </row>
    <row r="250" spans="4:10" x14ac:dyDescent="0.45">
      <c r="D250" s="36"/>
      <c r="J250" s="36"/>
    </row>
    <row r="251" spans="4:10" x14ac:dyDescent="0.45">
      <c r="D251" s="36"/>
      <c r="J251" s="36"/>
    </row>
    <row r="252" spans="4:10" x14ac:dyDescent="0.45">
      <c r="D252" s="36"/>
      <c r="J252" s="36"/>
    </row>
    <row r="253" spans="4:10" x14ac:dyDescent="0.45">
      <c r="D253" s="36"/>
      <c r="J253" s="36"/>
    </row>
    <row r="254" spans="4:10" x14ac:dyDescent="0.45">
      <c r="D254" s="36"/>
      <c r="J254" s="36"/>
    </row>
    <row r="255" spans="4:10" x14ac:dyDescent="0.45">
      <c r="D255" s="36"/>
      <c r="J255" s="36"/>
    </row>
    <row r="256" spans="4:10" x14ac:dyDescent="0.45">
      <c r="D256" s="36"/>
      <c r="J256" s="36"/>
    </row>
    <row r="257" spans="4:10" x14ac:dyDescent="0.45">
      <c r="D257" s="36"/>
      <c r="J257" s="36"/>
    </row>
    <row r="258" spans="4:10" x14ac:dyDescent="0.45">
      <c r="D258" s="36"/>
      <c r="J258" s="36"/>
    </row>
    <row r="259" spans="4:10" x14ac:dyDescent="0.45">
      <c r="D259" s="36"/>
      <c r="J259" s="36"/>
    </row>
    <row r="260" spans="4:10" x14ac:dyDescent="0.45">
      <c r="D260" s="36"/>
      <c r="J260" s="36"/>
    </row>
    <row r="261" spans="4:10" x14ac:dyDescent="0.45">
      <c r="D261" s="36"/>
      <c r="J261" s="36"/>
    </row>
    <row r="262" spans="4:10" x14ac:dyDescent="0.45">
      <c r="D262" s="36"/>
      <c r="J262" s="36"/>
    </row>
    <row r="263" spans="4:10" x14ac:dyDescent="0.45">
      <c r="D263" s="36"/>
      <c r="J263" s="36"/>
    </row>
    <row r="264" spans="4:10" x14ac:dyDescent="0.45">
      <c r="D264" s="36"/>
      <c r="J264" s="36"/>
    </row>
    <row r="265" spans="4:10" x14ac:dyDescent="0.45">
      <c r="D265" s="36"/>
      <c r="J265" s="36"/>
    </row>
    <row r="266" spans="4:10" x14ac:dyDescent="0.45">
      <c r="D266" s="36"/>
      <c r="J266" s="36"/>
    </row>
    <row r="267" spans="4:10" x14ac:dyDescent="0.45">
      <c r="D267" s="36"/>
      <c r="J267" s="36"/>
    </row>
    <row r="268" spans="4:10" x14ac:dyDescent="0.45">
      <c r="D268" s="36"/>
      <c r="J268" s="36"/>
    </row>
    <row r="269" spans="4:10" x14ac:dyDescent="0.45">
      <c r="D269" s="36"/>
      <c r="J269" s="36"/>
    </row>
    <row r="270" spans="4:10" x14ac:dyDescent="0.45">
      <c r="D270" s="36"/>
      <c r="J270" s="36"/>
    </row>
    <row r="271" spans="4:10" x14ac:dyDescent="0.45">
      <c r="D271" s="36"/>
      <c r="J271" s="36"/>
    </row>
    <row r="272" spans="4:10" x14ac:dyDescent="0.45">
      <c r="D272" s="36"/>
      <c r="J272" s="36"/>
    </row>
    <row r="273" spans="4:10" x14ac:dyDescent="0.45">
      <c r="D273" s="36"/>
      <c r="J273" s="36"/>
    </row>
    <row r="274" spans="4:10" x14ac:dyDescent="0.45">
      <c r="D274" s="36"/>
      <c r="J274" s="36"/>
    </row>
    <row r="275" spans="4:10" x14ac:dyDescent="0.45">
      <c r="D275" s="36"/>
      <c r="J275" s="36"/>
    </row>
    <row r="276" spans="4:10" x14ac:dyDescent="0.45">
      <c r="D276" s="36"/>
      <c r="J276" s="36"/>
    </row>
    <row r="277" spans="4:10" x14ac:dyDescent="0.45">
      <c r="D277" s="36"/>
      <c r="J277" s="36"/>
    </row>
    <row r="278" spans="4:10" x14ac:dyDescent="0.45">
      <c r="D278" s="36"/>
      <c r="J278" s="36"/>
    </row>
    <row r="279" spans="4:10" x14ac:dyDescent="0.45">
      <c r="D279" s="36"/>
      <c r="J279" s="36"/>
    </row>
    <row r="280" spans="4:10" x14ac:dyDescent="0.45">
      <c r="D280" s="36"/>
      <c r="J280" s="36"/>
    </row>
    <row r="281" spans="4:10" x14ac:dyDescent="0.45">
      <c r="D281" s="36"/>
      <c r="J281" s="36"/>
    </row>
    <row r="282" spans="4:10" x14ac:dyDescent="0.45">
      <c r="D282" s="36"/>
      <c r="J282" s="36"/>
    </row>
    <row r="283" spans="4:10" x14ac:dyDescent="0.45">
      <c r="D283" s="36"/>
      <c r="J283" s="36"/>
    </row>
    <row r="284" spans="4:10" x14ac:dyDescent="0.45">
      <c r="D284" s="36"/>
      <c r="J284" s="36"/>
    </row>
    <row r="285" spans="4:10" x14ac:dyDescent="0.45">
      <c r="D285" s="36"/>
      <c r="J285" s="36"/>
    </row>
    <row r="286" spans="4:10" x14ac:dyDescent="0.45">
      <c r="D286" s="36"/>
      <c r="J286" s="36"/>
    </row>
    <row r="287" spans="4:10" x14ac:dyDescent="0.45">
      <c r="D287" s="36"/>
      <c r="J287" s="36"/>
    </row>
    <row r="288" spans="4:10" x14ac:dyDescent="0.45">
      <c r="D288" s="36"/>
      <c r="J288" s="36"/>
    </row>
    <row r="289" spans="4:10" x14ac:dyDescent="0.45">
      <c r="D289" s="36"/>
      <c r="J289" s="36"/>
    </row>
    <row r="290" spans="4:10" x14ac:dyDescent="0.45">
      <c r="D290" s="36"/>
      <c r="J290" s="36"/>
    </row>
    <row r="291" spans="4:10" x14ac:dyDescent="0.45">
      <c r="D291" s="36"/>
      <c r="J291" s="36"/>
    </row>
    <row r="292" spans="4:10" x14ac:dyDescent="0.45">
      <c r="D292" s="36"/>
      <c r="J292" s="36"/>
    </row>
    <row r="293" spans="4:10" x14ac:dyDescent="0.45">
      <c r="D293" s="36"/>
      <c r="J293" s="36"/>
    </row>
    <row r="294" spans="4:10" x14ac:dyDescent="0.45">
      <c r="D294" s="36"/>
      <c r="J294" s="36"/>
    </row>
    <row r="295" spans="4:10" x14ac:dyDescent="0.45">
      <c r="D295" s="36"/>
      <c r="J295" s="36"/>
    </row>
    <row r="296" spans="4:10" x14ac:dyDescent="0.45">
      <c r="D296" s="36"/>
      <c r="J296" s="36"/>
    </row>
    <row r="297" spans="4:10" x14ac:dyDescent="0.45">
      <c r="D297" s="36"/>
      <c r="J297" s="36"/>
    </row>
    <row r="298" spans="4:10" x14ac:dyDescent="0.45">
      <c r="D298" s="36"/>
      <c r="J298" s="36"/>
    </row>
    <row r="299" spans="4:10" x14ac:dyDescent="0.45">
      <c r="D299" s="36"/>
      <c r="J299" s="36"/>
    </row>
    <row r="300" spans="4:10" x14ac:dyDescent="0.45">
      <c r="D300" s="36"/>
      <c r="J300" s="36"/>
    </row>
    <row r="301" spans="4:10" x14ac:dyDescent="0.45">
      <c r="D301" s="36"/>
      <c r="J301" s="36"/>
    </row>
    <row r="302" spans="4:10" x14ac:dyDescent="0.45">
      <c r="D302" s="36"/>
      <c r="J302" s="36"/>
    </row>
    <row r="303" spans="4:10" x14ac:dyDescent="0.45">
      <c r="D303" s="36"/>
      <c r="J303" s="36"/>
    </row>
    <row r="304" spans="4:10" x14ac:dyDescent="0.45">
      <c r="D304" s="36"/>
      <c r="J304" s="36"/>
    </row>
    <row r="305" spans="4:10" x14ac:dyDescent="0.45">
      <c r="D305" s="36"/>
      <c r="J305" s="36"/>
    </row>
    <row r="306" spans="4:10" x14ac:dyDescent="0.45">
      <c r="D306" s="36"/>
      <c r="J306" s="36"/>
    </row>
    <row r="307" spans="4:10" x14ac:dyDescent="0.45">
      <c r="D307" s="36"/>
      <c r="J307" s="36"/>
    </row>
    <row r="308" spans="4:10" x14ac:dyDescent="0.45">
      <c r="D308" s="36"/>
      <c r="J308" s="36"/>
    </row>
    <row r="309" spans="4:10" x14ac:dyDescent="0.45">
      <c r="D309" s="36"/>
      <c r="J309" s="36"/>
    </row>
    <row r="310" spans="4:10" x14ac:dyDescent="0.45">
      <c r="D310" s="36"/>
      <c r="J310" s="36"/>
    </row>
    <row r="311" spans="4:10" x14ac:dyDescent="0.45">
      <c r="D311" s="36"/>
      <c r="J311" s="36"/>
    </row>
    <row r="312" spans="4:10" x14ac:dyDescent="0.45">
      <c r="D312" s="36"/>
      <c r="J312" s="36"/>
    </row>
    <row r="313" spans="4:10" x14ac:dyDescent="0.45">
      <c r="D313" s="36"/>
      <c r="J313" s="36"/>
    </row>
    <row r="314" spans="4:10" x14ac:dyDescent="0.45">
      <c r="D314" s="36"/>
      <c r="J314" s="36"/>
    </row>
    <row r="315" spans="4:10" x14ac:dyDescent="0.45">
      <c r="D315" s="36"/>
      <c r="J315" s="36"/>
    </row>
    <row r="316" spans="4:10" x14ac:dyDescent="0.45">
      <c r="D316" s="36"/>
      <c r="J316" s="36"/>
    </row>
    <row r="317" spans="4:10" x14ac:dyDescent="0.45">
      <c r="D317" s="36"/>
      <c r="J317" s="36"/>
    </row>
    <row r="318" spans="4:10" x14ac:dyDescent="0.45">
      <c r="D318" s="36"/>
      <c r="J318" s="36"/>
    </row>
    <row r="319" spans="4:10" x14ac:dyDescent="0.45">
      <c r="D319" s="36"/>
      <c r="J319" s="36"/>
    </row>
    <row r="320" spans="4:10" x14ac:dyDescent="0.45">
      <c r="D320" s="36"/>
      <c r="J320" s="36"/>
    </row>
    <row r="321" spans="4:10" x14ac:dyDescent="0.45">
      <c r="D321" s="36"/>
      <c r="J321" s="36"/>
    </row>
    <row r="322" spans="4:10" x14ac:dyDescent="0.45">
      <c r="D322" s="36"/>
      <c r="J322" s="36"/>
    </row>
    <row r="323" spans="4:10" x14ac:dyDescent="0.45">
      <c r="D323" s="36"/>
      <c r="J323" s="36"/>
    </row>
    <row r="324" spans="4:10" x14ac:dyDescent="0.45">
      <c r="D324" s="36"/>
      <c r="J324" s="36"/>
    </row>
    <row r="325" spans="4:10" x14ac:dyDescent="0.45">
      <c r="D325" s="36"/>
      <c r="J325" s="36"/>
    </row>
    <row r="326" spans="4:10" x14ac:dyDescent="0.45">
      <c r="D326" s="36"/>
      <c r="J326" s="36"/>
    </row>
    <row r="327" spans="4:10" x14ac:dyDescent="0.45">
      <c r="D327" s="36"/>
      <c r="J327" s="36"/>
    </row>
    <row r="328" spans="4:10" x14ac:dyDescent="0.45">
      <c r="D328" s="36"/>
      <c r="J328" s="36"/>
    </row>
    <row r="329" spans="4:10" x14ac:dyDescent="0.45">
      <c r="D329" s="36"/>
      <c r="J329" s="36"/>
    </row>
    <row r="330" spans="4:10" x14ac:dyDescent="0.45">
      <c r="D330" s="36"/>
      <c r="J330" s="36"/>
    </row>
    <row r="331" spans="4:10" x14ac:dyDescent="0.45">
      <c r="D331" s="36"/>
      <c r="J331" s="36"/>
    </row>
    <row r="332" spans="4:10" x14ac:dyDescent="0.45">
      <c r="D332" s="36"/>
      <c r="J332" s="36"/>
    </row>
    <row r="333" spans="4:10" x14ac:dyDescent="0.45">
      <c r="D333" s="36"/>
      <c r="J333" s="36"/>
    </row>
    <row r="334" spans="4:10" x14ac:dyDescent="0.45">
      <c r="D334" s="36"/>
      <c r="J334" s="36"/>
    </row>
    <row r="335" spans="4:10" x14ac:dyDescent="0.45">
      <c r="D335" s="36"/>
      <c r="J335" s="36"/>
    </row>
    <row r="336" spans="4:10" x14ac:dyDescent="0.45">
      <c r="D336" s="36"/>
      <c r="J336" s="36"/>
    </row>
    <row r="337" spans="4:10" x14ac:dyDescent="0.45">
      <c r="D337" s="36"/>
      <c r="J337" s="36"/>
    </row>
    <row r="338" spans="4:10" x14ac:dyDescent="0.45">
      <c r="D338" s="36"/>
      <c r="J338" s="36"/>
    </row>
    <row r="339" spans="4:10" x14ac:dyDescent="0.45">
      <c r="D339" s="36"/>
      <c r="J339" s="36"/>
    </row>
    <row r="340" spans="4:10" x14ac:dyDescent="0.45">
      <c r="D340" s="36"/>
      <c r="J340" s="36"/>
    </row>
    <row r="341" spans="4:10" x14ac:dyDescent="0.45">
      <c r="D341" s="36"/>
      <c r="J341" s="36"/>
    </row>
    <row r="342" spans="4:10" x14ac:dyDescent="0.45">
      <c r="D342" s="36"/>
      <c r="J342" s="36"/>
    </row>
    <row r="343" spans="4:10" x14ac:dyDescent="0.45">
      <c r="D343" s="36"/>
      <c r="J343" s="36"/>
    </row>
    <row r="344" spans="4:10" x14ac:dyDescent="0.45">
      <c r="D344" s="36"/>
      <c r="J344" s="36"/>
    </row>
    <row r="345" spans="4:10" x14ac:dyDescent="0.45">
      <c r="D345" s="36"/>
      <c r="J345" s="36"/>
    </row>
    <row r="346" spans="4:10" x14ac:dyDescent="0.45">
      <c r="D346" s="36"/>
      <c r="J346" s="36"/>
    </row>
    <row r="347" spans="4:10" x14ac:dyDescent="0.45">
      <c r="D347" s="36"/>
      <c r="J347" s="36"/>
    </row>
    <row r="348" spans="4:10" x14ac:dyDescent="0.45">
      <c r="D348" s="36"/>
      <c r="J348" s="36"/>
    </row>
    <row r="349" spans="4:10" x14ac:dyDescent="0.45">
      <c r="D349" s="36"/>
      <c r="J349" s="36"/>
    </row>
    <row r="350" spans="4:10" x14ac:dyDescent="0.45">
      <c r="D350" s="36"/>
      <c r="J350" s="36"/>
    </row>
    <row r="351" spans="4:10" x14ac:dyDescent="0.45">
      <c r="D351" s="36"/>
      <c r="J351" s="36"/>
    </row>
    <row r="352" spans="4:10" x14ac:dyDescent="0.45">
      <c r="D352" s="36"/>
      <c r="J352" s="36"/>
    </row>
    <row r="353" spans="4:10" x14ac:dyDescent="0.45">
      <c r="D353" s="36"/>
      <c r="J353" s="36"/>
    </row>
    <row r="354" spans="4:10" x14ac:dyDescent="0.45">
      <c r="D354" s="36"/>
      <c r="J354" s="36"/>
    </row>
    <row r="355" spans="4:10" x14ac:dyDescent="0.45">
      <c r="D355" s="36"/>
      <c r="J355" s="36"/>
    </row>
    <row r="356" spans="4:10" x14ac:dyDescent="0.45">
      <c r="D356" s="36"/>
      <c r="J356" s="36"/>
    </row>
    <row r="357" spans="4:10" x14ac:dyDescent="0.45">
      <c r="D357" s="36"/>
      <c r="J357" s="36"/>
    </row>
    <row r="358" spans="4:10" x14ac:dyDescent="0.45">
      <c r="D358" s="36"/>
      <c r="J358" s="36"/>
    </row>
    <row r="359" spans="4:10" x14ac:dyDescent="0.45">
      <c r="D359" s="36"/>
      <c r="J359" s="36"/>
    </row>
    <row r="360" spans="4:10" x14ac:dyDescent="0.45">
      <c r="D360" s="36"/>
      <c r="J360" s="36"/>
    </row>
    <row r="361" spans="4:10" x14ac:dyDescent="0.45">
      <c r="D361" s="36"/>
      <c r="J361" s="36"/>
    </row>
    <row r="362" spans="4:10" x14ac:dyDescent="0.45">
      <c r="D362" s="36"/>
      <c r="J362" s="36"/>
    </row>
    <row r="363" spans="4:10" x14ac:dyDescent="0.45">
      <c r="D363" s="36"/>
      <c r="J363" s="36"/>
    </row>
    <row r="364" spans="4:10" x14ac:dyDescent="0.45">
      <c r="D364" s="36"/>
      <c r="J364" s="36"/>
    </row>
    <row r="365" spans="4:10" x14ac:dyDescent="0.45">
      <c r="D365" s="36"/>
      <c r="J365" s="36"/>
    </row>
    <row r="366" spans="4:10" x14ac:dyDescent="0.45">
      <c r="D366" s="36"/>
      <c r="J366" s="36"/>
    </row>
    <row r="367" spans="4:10" x14ac:dyDescent="0.45">
      <c r="D367" s="36"/>
      <c r="J367" s="36"/>
    </row>
    <row r="368" spans="4:10" x14ac:dyDescent="0.45">
      <c r="D368" s="36"/>
      <c r="J368" s="36"/>
    </row>
    <row r="369" spans="4:10" x14ac:dyDescent="0.45">
      <c r="D369" s="36"/>
      <c r="J369" s="36"/>
    </row>
    <row r="370" spans="4:10" x14ac:dyDescent="0.45">
      <c r="D370" s="36"/>
      <c r="J370" s="36"/>
    </row>
    <row r="371" spans="4:10" x14ac:dyDescent="0.45">
      <c r="D371" s="36"/>
      <c r="J371" s="36"/>
    </row>
    <row r="372" spans="4:10" x14ac:dyDescent="0.45">
      <c r="D372" s="36"/>
      <c r="J372" s="36"/>
    </row>
    <row r="373" spans="4:10" x14ac:dyDescent="0.45">
      <c r="D373" s="36"/>
      <c r="J373" s="36"/>
    </row>
    <row r="374" spans="4:10" x14ac:dyDescent="0.45">
      <c r="D374" s="36"/>
      <c r="J374" s="36"/>
    </row>
    <row r="375" spans="4:10" x14ac:dyDescent="0.45">
      <c r="D375" s="36"/>
      <c r="J375" s="36"/>
    </row>
    <row r="376" spans="4:10" x14ac:dyDescent="0.45">
      <c r="D376" s="36"/>
      <c r="J376" s="36"/>
    </row>
    <row r="377" spans="4:10" x14ac:dyDescent="0.45">
      <c r="D377" s="36"/>
      <c r="J377" s="36"/>
    </row>
    <row r="378" spans="4:10" x14ac:dyDescent="0.45">
      <c r="D378" s="36"/>
      <c r="J378" s="36"/>
    </row>
    <row r="379" spans="4:10" x14ac:dyDescent="0.45">
      <c r="D379" s="36"/>
      <c r="J379" s="36"/>
    </row>
    <row r="380" spans="4:10" x14ac:dyDescent="0.45">
      <c r="D380" s="36"/>
      <c r="J380" s="36"/>
    </row>
    <row r="381" spans="4:10" x14ac:dyDescent="0.45">
      <c r="D381" s="36"/>
      <c r="J381" s="36"/>
    </row>
    <row r="382" spans="4:10" x14ac:dyDescent="0.45">
      <c r="D382" s="36"/>
      <c r="J382" s="36"/>
    </row>
    <row r="383" spans="4:10" x14ac:dyDescent="0.45">
      <c r="D383" s="36"/>
      <c r="J383" s="36"/>
    </row>
    <row r="384" spans="4:10" x14ac:dyDescent="0.45">
      <c r="D384" s="36"/>
      <c r="J384" s="36"/>
    </row>
    <row r="385" spans="4:10" x14ac:dyDescent="0.45">
      <c r="D385" s="36"/>
      <c r="J385" s="36"/>
    </row>
    <row r="386" spans="4:10" x14ac:dyDescent="0.45">
      <c r="D386" s="36"/>
      <c r="J386" s="36"/>
    </row>
    <row r="387" spans="4:10" x14ac:dyDescent="0.45">
      <c r="D387" s="36"/>
      <c r="J387" s="36"/>
    </row>
    <row r="388" spans="4:10" x14ac:dyDescent="0.45">
      <c r="D388" s="36"/>
      <c r="J388" s="36"/>
    </row>
    <row r="389" spans="4:10" x14ac:dyDescent="0.45">
      <c r="D389" s="36"/>
      <c r="J389" s="36"/>
    </row>
    <row r="390" spans="4:10" x14ac:dyDescent="0.45">
      <c r="D390" s="36"/>
      <c r="J390" s="36"/>
    </row>
    <row r="391" spans="4:10" x14ac:dyDescent="0.45">
      <c r="D391" s="36"/>
      <c r="J391" s="36"/>
    </row>
    <row r="392" spans="4:10" x14ac:dyDescent="0.45">
      <c r="D392" s="36"/>
      <c r="J392" s="36"/>
    </row>
    <row r="393" spans="4:10" x14ac:dyDescent="0.45">
      <c r="D393" s="36"/>
      <c r="J393" s="36"/>
    </row>
    <row r="394" spans="4:10" x14ac:dyDescent="0.45">
      <c r="D394" s="36"/>
      <c r="J394" s="36"/>
    </row>
    <row r="395" spans="4:10" x14ac:dyDescent="0.45">
      <c r="D395" s="36"/>
      <c r="J395" s="36"/>
    </row>
    <row r="396" spans="4:10" x14ac:dyDescent="0.45">
      <c r="D396" s="36"/>
      <c r="J396" s="36"/>
    </row>
    <row r="397" spans="4:10" x14ac:dyDescent="0.45">
      <c r="D397" s="36"/>
      <c r="J397" s="36"/>
    </row>
    <row r="398" spans="4:10" x14ac:dyDescent="0.45">
      <c r="D398" s="36"/>
      <c r="J398" s="36"/>
    </row>
    <row r="399" spans="4:10" x14ac:dyDescent="0.45">
      <c r="D399" s="36"/>
      <c r="J399" s="36"/>
    </row>
    <row r="400" spans="4:10" x14ac:dyDescent="0.45">
      <c r="D400" s="36"/>
      <c r="J400" s="36"/>
    </row>
    <row r="401" spans="4:10" x14ac:dyDescent="0.45">
      <c r="D401" s="36"/>
      <c r="J401" s="36"/>
    </row>
    <row r="402" spans="4:10" x14ac:dyDescent="0.45">
      <c r="D402" s="36"/>
      <c r="J402" s="36"/>
    </row>
    <row r="403" spans="4:10" x14ac:dyDescent="0.45">
      <c r="D403" s="36"/>
      <c r="J403" s="36"/>
    </row>
    <row r="404" spans="4:10" x14ac:dyDescent="0.45">
      <c r="D404" s="36"/>
      <c r="J404" s="36"/>
    </row>
    <row r="405" spans="4:10" x14ac:dyDescent="0.45">
      <c r="D405" s="36"/>
      <c r="J405" s="36"/>
    </row>
    <row r="406" spans="4:10" x14ac:dyDescent="0.45">
      <c r="D406" s="36"/>
      <c r="J406" s="36"/>
    </row>
    <row r="407" spans="4:10" x14ac:dyDescent="0.45">
      <c r="D407" s="36"/>
      <c r="J407" s="36"/>
    </row>
    <row r="408" spans="4:10" x14ac:dyDescent="0.45">
      <c r="D408" s="36"/>
      <c r="J408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19EA-F9FB-4C9C-9B24-1612018E301E}">
  <dimension ref="D1:Q330"/>
  <sheetViews>
    <sheetView zoomScale="85" zoomScaleNormal="85" workbookViewId="0">
      <selection activeCell="I4" sqref="I4"/>
    </sheetView>
  </sheetViews>
  <sheetFormatPr defaultRowHeight="14.25" x14ac:dyDescent="0.45"/>
  <cols>
    <col min="4" max="4" width="7.9296875" customWidth="1"/>
    <col min="5" max="5" width="33.265625" customWidth="1"/>
    <col min="6" max="6" width="21.59765625" customWidth="1"/>
    <col min="10" max="10" width="12.1328125" customWidth="1"/>
    <col min="11" max="11" width="12.9296875" customWidth="1"/>
  </cols>
  <sheetData>
    <row r="1" spans="4:17" x14ac:dyDescent="0.45">
      <c r="D1">
        <v>0</v>
      </c>
      <c r="E1">
        <f xml:space="preserve"> D1+1</f>
        <v>1</v>
      </c>
      <c r="F1">
        <f t="shared" ref="F1:Q1" si="0" xml:space="preserve"> E1+1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</row>
    <row r="2" spans="4:17" x14ac:dyDescent="0.45">
      <c r="D2" s="36" t="s">
        <v>0</v>
      </c>
      <c r="E2" t="s">
        <v>596</v>
      </c>
      <c r="F2" t="s">
        <v>597</v>
      </c>
      <c r="G2" t="s">
        <v>602</v>
      </c>
      <c r="H2" t="s">
        <v>603</v>
      </c>
      <c r="I2" t="s">
        <v>173</v>
      </c>
      <c r="J2" s="37" t="s">
        <v>16</v>
      </c>
      <c r="K2" t="s">
        <v>5</v>
      </c>
      <c r="L2" t="s">
        <v>6</v>
      </c>
      <c r="M2" t="s">
        <v>7</v>
      </c>
      <c r="N2" t="s">
        <v>598</v>
      </c>
      <c r="O2" t="s">
        <v>599</v>
      </c>
      <c r="P2" t="s">
        <v>600</v>
      </c>
      <c r="Q2" t="s">
        <v>601</v>
      </c>
    </row>
    <row r="3" spans="4:17" x14ac:dyDescent="0.45">
      <c r="D3" s="36" t="s">
        <v>1</v>
      </c>
      <c r="E3" t="s">
        <v>14</v>
      </c>
      <c r="J3" s="37"/>
    </row>
    <row r="4" spans="4:17" x14ac:dyDescent="0.45">
      <c r="D4" s="36"/>
      <c r="E4" t="s">
        <v>15</v>
      </c>
      <c r="J4" s="37"/>
    </row>
    <row r="5" spans="4:17" x14ac:dyDescent="0.45">
      <c r="D5" s="36">
        <v>1</v>
      </c>
      <c r="E5" t="s">
        <v>23</v>
      </c>
      <c r="F5" t="s">
        <v>289</v>
      </c>
      <c r="G5">
        <v>5</v>
      </c>
      <c r="H5">
        <v>250</v>
      </c>
      <c r="I5">
        <v>300</v>
      </c>
      <c r="J5" s="36" t="s">
        <v>206</v>
      </c>
      <c r="K5" s="4" t="s">
        <v>278</v>
      </c>
      <c r="L5" t="s">
        <v>291</v>
      </c>
      <c r="N5">
        <v>0</v>
      </c>
      <c r="O5">
        <v>0</v>
      </c>
      <c r="P5">
        <v>0</v>
      </c>
      <c r="Q5">
        <v>0.5</v>
      </c>
    </row>
    <row r="6" spans="4:17" x14ac:dyDescent="0.45">
      <c r="D6" s="36">
        <v>2</v>
      </c>
      <c r="E6" t="s">
        <v>26</v>
      </c>
      <c r="F6" t="s">
        <v>293</v>
      </c>
      <c r="G6">
        <v>30</v>
      </c>
      <c r="H6">
        <v>650</v>
      </c>
      <c r="I6">
        <v>200</v>
      </c>
      <c r="J6" s="36" t="s">
        <v>206</v>
      </c>
      <c r="K6" t="s">
        <v>50</v>
      </c>
      <c r="L6" t="s">
        <v>286</v>
      </c>
      <c r="N6">
        <v>0</v>
      </c>
      <c r="O6">
        <v>0</v>
      </c>
      <c r="P6">
        <v>0</v>
      </c>
      <c r="Q6">
        <v>0.5</v>
      </c>
    </row>
    <row r="7" spans="4:17" x14ac:dyDescent="0.45">
      <c r="D7" s="36">
        <v>3</v>
      </c>
      <c r="E7" t="s">
        <v>25</v>
      </c>
      <c r="F7" t="s">
        <v>294</v>
      </c>
      <c r="G7">
        <v>60</v>
      </c>
      <c r="H7">
        <v>800</v>
      </c>
      <c r="I7">
        <v>350</v>
      </c>
      <c r="J7" s="36" t="s">
        <v>206</v>
      </c>
      <c r="K7" t="s">
        <v>43</v>
      </c>
      <c r="L7" t="s">
        <v>280</v>
      </c>
      <c r="N7">
        <v>0</v>
      </c>
      <c r="O7">
        <v>0</v>
      </c>
      <c r="P7">
        <v>0</v>
      </c>
      <c r="Q7">
        <v>0.5</v>
      </c>
    </row>
    <row r="8" spans="4:17" x14ac:dyDescent="0.45">
      <c r="D8" s="36">
        <v>4</v>
      </c>
      <c r="E8" t="s">
        <v>516</v>
      </c>
      <c r="F8" t="s">
        <v>296</v>
      </c>
      <c r="G8">
        <v>95</v>
      </c>
      <c r="H8">
        <v>750</v>
      </c>
      <c r="I8">
        <v>200</v>
      </c>
      <c r="J8" s="36" t="s">
        <v>206</v>
      </c>
      <c r="K8" t="s">
        <v>43</v>
      </c>
      <c r="L8" t="s">
        <v>287</v>
      </c>
      <c r="N8">
        <v>0</v>
      </c>
      <c r="O8">
        <v>0</v>
      </c>
      <c r="P8">
        <v>0</v>
      </c>
      <c r="Q8">
        <v>0.5</v>
      </c>
    </row>
    <row r="9" spans="4:17" x14ac:dyDescent="0.45">
      <c r="D9" s="36">
        <v>5</v>
      </c>
      <c r="E9" t="s">
        <v>27</v>
      </c>
      <c r="F9" t="s">
        <v>301</v>
      </c>
      <c r="G9">
        <v>141</v>
      </c>
      <c r="H9">
        <v>525</v>
      </c>
      <c r="I9">
        <v>725</v>
      </c>
      <c r="J9" s="36" t="s">
        <v>298</v>
      </c>
      <c r="K9" t="s">
        <v>28</v>
      </c>
      <c r="L9" t="s">
        <v>29</v>
      </c>
      <c r="M9" t="s">
        <v>30</v>
      </c>
      <c r="N9">
        <v>0</v>
      </c>
      <c r="O9">
        <v>0</v>
      </c>
      <c r="P9">
        <v>0</v>
      </c>
      <c r="Q9">
        <v>0.5</v>
      </c>
    </row>
    <row r="10" spans="4:17" x14ac:dyDescent="0.45">
      <c r="D10" s="36">
        <v>6</v>
      </c>
      <c r="E10" t="s">
        <v>31</v>
      </c>
      <c r="F10" t="s">
        <v>303</v>
      </c>
      <c r="G10">
        <v>153.5</v>
      </c>
      <c r="H10">
        <v>675</v>
      </c>
      <c r="I10">
        <v>550</v>
      </c>
      <c r="J10" s="36" t="s">
        <v>206</v>
      </c>
      <c r="K10" t="s">
        <v>32</v>
      </c>
      <c r="L10" t="s">
        <v>30</v>
      </c>
      <c r="M10" t="s">
        <v>29</v>
      </c>
      <c r="N10">
        <v>0</v>
      </c>
      <c r="O10">
        <v>0</v>
      </c>
      <c r="P10">
        <v>0</v>
      </c>
      <c r="Q10">
        <v>0.5</v>
      </c>
    </row>
    <row r="11" spans="4:17" x14ac:dyDescent="0.45">
      <c r="D11" s="36">
        <v>7</v>
      </c>
      <c r="E11" t="s">
        <v>39</v>
      </c>
      <c r="F11" t="s">
        <v>303</v>
      </c>
      <c r="G11">
        <v>246.5</v>
      </c>
      <c r="H11">
        <v>675</v>
      </c>
      <c r="I11">
        <v>551</v>
      </c>
      <c r="J11" s="36" t="s">
        <v>206</v>
      </c>
      <c r="K11" t="s">
        <v>32</v>
      </c>
      <c r="L11" t="s">
        <v>30</v>
      </c>
      <c r="M11" t="s">
        <v>29</v>
      </c>
      <c r="N11">
        <v>0</v>
      </c>
      <c r="O11">
        <v>0</v>
      </c>
      <c r="P11">
        <v>0</v>
      </c>
      <c r="Q11">
        <v>0.5</v>
      </c>
    </row>
    <row r="12" spans="4:17" x14ac:dyDescent="0.45">
      <c r="D12" s="36">
        <v>8</v>
      </c>
      <c r="E12" t="s">
        <v>40</v>
      </c>
      <c r="F12" t="s">
        <v>304</v>
      </c>
      <c r="G12">
        <v>250</v>
      </c>
      <c r="H12">
        <v>625</v>
      </c>
      <c r="I12">
        <v>475</v>
      </c>
      <c r="J12" s="36" t="s">
        <v>207</v>
      </c>
      <c r="K12" t="s">
        <v>32</v>
      </c>
      <c r="N12">
        <v>0</v>
      </c>
      <c r="O12">
        <v>0</v>
      </c>
      <c r="P12">
        <v>0</v>
      </c>
      <c r="Q12">
        <v>0.5</v>
      </c>
    </row>
    <row r="13" spans="4:17" x14ac:dyDescent="0.45">
      <c r="D13" s="36">
        <v>9</v>
      </c>
      <c r="E13" t="s">
        <v>41</v>
      </c>
      <c r="F13" t="s">
        <v>306</v>
      </c>
      <c r="G13">
        <v>287.5</v>
      </c>
      <c r="H13">
        <v>625</v>
      </c>
      <c r="I13">
        <v>600</v>
      </c>
      <c r="J13" s="36" t="s">
        <v>209</v>
      </c>
      <c r="K13" t="s">
        <v>30</v>
      </c>
      <c r="N13">
        <v>0</v>
      </c>
      <c r="O13">
        <v>0</v>
      </c>
      <c r="P13">
        <v>0</v>
      </c>
      <c r="Q13">
        <v>0.5</v>
      </c>
    </row>
    <row r="14" spans="4:17" x14ac:dyDescent="0.45">
      <c r="D14" s="36">
        <v>11</v>
      </c>
      <c r="E14" t="s">
        <v>42</v>
      </c>
      <c r="F14" t="s">
        <v>309</v>
      </c>
      <c r="G14">
        <v>327.5</v>
      </c>
      <c r="H14">
        <v>625</v>
      </c>
      <c r="I14">
        <v>300</v>
      </c>
      <c r="J14" s="36" t="s">
        <v>208</v>
      </c>
      <c r="K14" t="s">
        <v>43</v>
      </c>
      <c r="L14" t="s">
        <v>44</v>
      </c>
      <c r="M14" t="s">
        <v>45</v>
      </c>
      <c r="N14">
        <v>0</v>
      </c>
      <c r="O14">
        <v>0</v>
      </c>
      <c r="P14">
        <v>0</v>
      </c>
      <c r="Q14">
        <v>0.5</v>
      </c>
    </row>
    <row r="15" spans="4:17" x14ac:dyDescent="0.45">
      <c r="D15" s="36">
        <v>12</v>
      </c>
      <c r="E15" t="s">
        <v>46</v>
      </c>
      <c r="F15" t="s">
        <v>312</v>
      </c>
      <c r="G15">
        <v>347.5</v>
      </c>
      <c r="H15">
        <v>575</v>
      </c>
      <c r="I15">
        <v>400</v>
      </c>
      <c r="J15" s="36" t="s">
        <v>208</v>
      </c>
      <c r="K15" t="s">
        <v>43</v>
      </c>
      <c r="L15" t="s">
        <v>47</v>
      </c>
      <c r="N15">
        <v>0</v>
      </c>
      <c r="O15">
        <v>0</v>
      </c>
      <c r="P15">
        <v>0</v>
      </c>
      <c r="Q15">
        <v>0.5</v>
      </c>
    </row>
    <row r="16" spans="4:17" x14ac:dyDescent="0.45">
      <c r="D16" s="36">
        <v>13</v>
      </c>
      <c r="E16" t="s">
        <v>48</v>
      </c>
      <c r="F16" t="s">
        <v>313</v>
      </c>
      <c r="G16">
        <v>411</v>
      </c>
      <c r="H16">
        <v>775</v>
      </c>
      <c r="I16">
        <v>500</v>
      </c>
      <c r="J16" s="36" t="s">
        <v>208</v>
      </c>
      <c r="K16" t="s">
        <v>43</v>
      </c>
      <c r="L16" t="s">
        <v>49</v>
      </c>
      <c r="M16" t="s">
        <v>50</v>
      </c>
      <c r="N16">
        <v>0</v>
      </c>
      <c r="O16">
        <v>0</v>
      </c>
      <c r="P16">
        <v>0</v>
      </c>
      <c r="Q16">
        <v>0.5</v>
      </c>
    </row>
    <row r="17" spans="4:17" x14ac:dyDescent="0.45">
      <c r="D17" s="36">
        <v>14</v>
      </c>
      <c r="E17" t="s">
        <v>51</v>
      </c>
      <c r="F17" t="s">
        <v>315</v>
      </c>
      <c r="G17">
        <v>518.5</v>
      </c>
      <c r="H17">
        <v>650</v>
      </c>
      <c r="I17">
        <v>700</v>
      </c>
      <c r="J17" s="36" t="s">
        <v>207</v>
      </c>
      <c r="K17" t="s">
        <v>30</v>
      </c>
      <c r="L17" t="s">
        <v>49</v>
      </c>
      <c r="N17">
        <v>0</v>
      </c>
      <c r="O17">
        <v>0</v>
      </c>
      <c r="P17">
        <v>0</v>
      </c>
      <c r="Q17">
        <v>0.5</v>
      </c>
    </row>
    <row r="18" spans="4:17" x14ac:dyDescent="0.45">
      <c r="D18" s="36">
        <v>15</v>
      </c>
      <c r="E18" t="s">
        <v>52</v>
      </c>
      <c r="F18" t="s">
        <v>317</v>
      </c>
      <c r="G18">
        <v>558</v>
      </c>
      <c r="H18">
        <v>675</v>
      </c>
      <c r="I18">
        <v>725</v>
      </c>
      <c r="J18" s="16" t="s">
        <v>209</v>
      </c>
      <c r="K18" t="s">
        <v>49</v>
      </c>
      <c r="N18">
        <v>0</v>
      </c>
      <c r="O18">
        <v>0</v>
      </c>
      <c r="P18">
        <v>0</v>
      </c>
      <c r="Q18">
        <v>0.5</v>
      </c>
    </row>
    <row r="19" spans="4:17" x14ac:dyDescent="0.45">
      <c r="D19" s="36">
        <v>17</v>
      </c>
      <c r="E19" t="s">
        <v>53</v>
      </c>
      <c r="F19" t="s">
        <v>319</v>
      </c>
      <c r="G19">
        <v>645</v>
      </c>
      <c r="H19">
        <v>300</v>
      </c>
      <c r="I19">
        <v>650</v>
      </c>
      <c r="J19" s="16" t="s">
        <v>207</v>
      </c>
      <c r="K19" t="s">
        <v>55</v>
      </c>
      <c r="L19" t="s">
        <v>47</v>
      </c>
      <c r="M19" t="s">
        <v>56</v>
      </c>
      <c r="N19">
        <v>0</v>
      </c>
      <c r="O19">
        <v>0</v>
      </c>
      <c r="P19">
        <v>0</v>
      </c>
      <c r="Q19">
        <v>0.5</v>
      </c>
    </row>
    <row r="20" spans="4:17" x14ac:dyDescent="0.45">
      <c r="D20" s="36">
        <v>18</v>
      </c>
      <c r="E20" t="s">
        <v>54</v>
      </c>
      <c r="F20" t="s">
        <v>320</v>
      </c>
      <c r="G20">
        <v>715</v>
      </c>
      <c r="H20">
        <v>325</v>
      </c>
      <c r="I20">
        <v>675</v>
      </c>
      <c r="J20" s="16" t="s">
        <v>209</v>
      </c>
      <c r="K20" t="s">
        <v>55</v>
      </c>
      <c r="L20" t="s">
        <v>56</v>
      </c>
      <c r="N20">
        <v>0</v>
      </c>
      <c r="O20">
        <v>0</v>
      </c>
      <c r="P20">
        <v>0</v>
      </c>
      <c r="Q20">
        <v>0.5</v>
      </c>
    </row>
    <row r="21" spans="4:17" x14ac:dyDescent="0.45">
      <c r="D21" s="36">
        <v>20</v>
      </c>
      <c r="E21" t="s">
        <v>57</v>
      </c>
      <c r="F21" t="s">
        <v>322</v>
      </c>
      <c r="G21">
        <v>793.5</v>
      </c>
      <c r="H21">
        <v>675</v>
      </c>
      <c r="I21">
        <v>600</v>
      </c>
      <c r="J21" s="16" t="s">
        <v>206</v>
      </c>
      <c r="K21" t="s">
        <v>32</v>
      </c>
      <c r="L21" t="s">
        <v>49</v>
      </c>
      <c r="N21">
        <v>0</v>
      </c>
      <c r="O21">
        <v>0</v>
      </c>
      <c r="P21">
        <v>0</v>
      </c>
      <c r="Q21">
        <v>0.5</v>
      </c>
    </row>
    <row r="22" spans="4:17" x14ac:dyDescent="0.45">
      <c r="D22" s="36">
        <v>21</v>
      </c>
      <c r="E22" t="s">
        <v>58</v>
      </c>
      <c r="F22" t="s">
        <v>324</v>
      </c>
      <c r="G22">
        <v>811</v>
      </c>
      <c r="H22">
        <v>690</v>
      </c>
      <c r="I22">
        <v>550</v>
      </c>
      <c r="J22" s="16" t="s">
        <v>206</v>
      </c>
      <c r="K22" t="s">
        <v>32</v>
      </c>
      <c r="L22" t="s">
        <v>49</v>
      </c>
      <c r="N22">
        <v>0</v>
      </c>
      <c r="O22">
        <v>0</v>
      </c>
      <c r="P22">
        <v>0</v>
      </c>
      <c r="Q22">
        <v>0.5</v>
      </c>
    </row>
    <row r="23" spans="4:17" x14ac:dyDescent="0.45">
      <c r="D23" s="36">
        <v>22</v>
      </c>
      <c r="E23" t="s">
        <v>325</v>
      </c>
      <c r="F23" t="s">
        <v>326</v>
      </c>
      <c r="G23">
        <v>816</v>
      </c>
      <c r="H23">
        <v>550</v>
      </c>
      <c r="I23">
        <v>700</v>
      </c>
      <c r="J23" s="16" t="s">
        <v>206</v>
      </c>
      <c r="K23" t="s">
        <v>30</v>
      </c>
      <c r="L23" t="s">
        <v>29</v>
      </c>
      <c r="N23">
        <v>0</v>
      </c>
      <c r="O23">
        <v>0</v>
      </c>
      <c r="P23">
        <v>0</v>
      </c>
      <c r="Q23">
        <v>0.5</v>
      </c>
    </row>
    <row r="24" spans="4:17" x14ac:dyDescent="0.45">
      <c r="D24" s="36">
        <v>24</v>
      </c>
      <c r="E24" t="s">
        <v>60</v>
      </c>
      <c r="F24" t="s">
        <v>329</v>
      </c>
      <c r="G24">
        <v>867.5</v>
      </c>
      <c r="H24">
        <v>650</v>
      </c>
      <c r="I24">
        <v>675</v>
      </c>
      <c r="J24" s="16" t="s">
        <v>298</v>
      </c>
      <c r="K24" t="s">
        <v>32</v>
      </c>
      <c r="L24" t="s">
        <v>49</v>
      </c>
      <c r="N24">
        <v>0</v>
      </c>
      <c r="O24">
        <v>0</v>
      </c>
      <c r="P24">
        <v>0</v>
      </c>
      <c r="Q24">
        <v>0.5</v>
      </c>
    </row>
    <row r="25" spans="4:17" x14ac:dyDescent="0.45">
      <c r="D25" s="36">
        <v>25</v>
      </c>
      <c r="E25" t="s">
        <v>61</v>
      </c>
      <c r="F25" t="s">
        <v>330</v>
      </c>
      <c r="G25">
        <v>922.5</v>
      </c>
      <c r="H25">
        <v>690</v>
      </c>
      <c r="I25">
        <v>550</v>
      </c>
      <c r="J25" s="16" t="s">
        <v>209</v>
      </c>
      <c r="K25" t="s">
        <v>49</v>
      </c>
      <c r="L25" t="s">
        <v>32</v>
      </c>
      <c r="N25">
        <v>0</v>
      </c>
      <c r="O25">
        <v>0</v>
      </c>
      <c r="P25">
        <v>0</v>
      </c>
      <c r="Q25">
        <v>0.5</v>
      </c>
    </row>
    <row r="26" spans="4:17" x14ac:dyDescent="0.45">
      <c r="D26" s="36">
        <v>26</v>
      </c>
      <c r="E26" t="s">
        <v>62</v>
      </c>
      <c r="F26" t="s">
        <v>332</v>
      </c>
      <c r="G26">
        <v>989</v>
      </c>
      <c r="H26">
        <v>690</v>
      </c>
      <c r="I26">
        <v>550</v>
      </c>
      <c r="J26" s="16" t="s">
        <v>331</v>
      </c>
      <c r="K26" t="s">
        <v>49</v>
      </c>
      <c r="L26" t="s">
        <v>30</v>
      </c>
      <c r="M26" t="s">
        <v>29</v>
      </c>
      <c r="N26">
        <v>0</v>
      </c>
      <c r="O26">
        <v>0</v>
      </c>
      <c r="P26">
        <v>0</v>
      </c>
      <c r="Q26">
        <v>0.5</v>
      </c>
    </row>
    <row r="27" spans="4:17" x14ac:dyDescent="0.45">
      <c r="D27" s="36">
        <v>27</v>
      </c>
      <c r="E27" t="s">
        <v>594</v>
      </c>
      <c r="F27" t="s">
        <v>595</v>
      </c>
      <c r="G27">
        <v>1006.5</v>
      </c>
      <c r="H27">
        <v>720</v>
      </c>
      <c r="I27">
        <v>480</v>
      </c>
      <c r="J27" s="16" t="s">
        <v>209</v>
      </c>
      <c r="K27" t="s">
        <v>49</v>
      </c>
      <c r="N27">
        <v>0</v>
      </c>
      <c r="O27">
        <v>0</v>
      </c>
      <c r="P27">
        <v>0</v>
      </c>
      <c r="Q27">
        <v>0.5</v>
      </c>
    </row>
    <row r="28" spans="4:17" x14ac:dyDescent="0.45">
      <c r="D28" s="36">
        <v>29</v>
      </c>
      <c r="E28" t="s">
        <v>63</v>
      </c>
      <c r="F28" t="s">
        <v>333</v>
      </c>
      <c r="G28">
        <v>1171.5</v>
      </c>
      <c r="H28">
        <v>350</v>
      </c>
      <c r="I28">
        <v>600</v>
      </c>
      <c r="J28" s="16" t="s">
        <v>331</v>
      </c>
      <c r="K28" t="s">
        <v>56</v>
      </c>
      <c r="L28" t="s">
        <v>64</v>
      </c>
      <c r="N28">
        <v>0</v>
      </c>
      <c r="O28">
        <v>0</v>
      </c>
      <c r="P28">
        <v>0</v>
      </c>
      <c r="Q28">
        <v>0.5</v>
      </c>
    </row>
    <row r="29" spans="4:17" x14ac:dyDescent="0.45">
      <c r="D29" s="36">
        <v>30</v>
      </c>
      <c r="E29" t="s">
        <v>66</v>
      </c>
      <c r="F29" t="s">
        <v>334</v>
      </c>
      <c r="G29">
        <v>1227</v>
      </c>
      <c r="H29">
        <v>300</v>
      </c>
      <c r="I29">
        <v>500</v>
      </c>
      <c r="J29" s="16" t="s">
        <v>207</v>
      </c>
      <c r="K29" t="s">
        <v>67</v>
      </c>
      <c r="L29" t="s">
        <v>56</v>
      </c>
      <c r="N29">
        <v>0</v>
      </c>
      <c r="O29">
        <v>0</v>
      </c>
      <c r="P29">
        <v>0</v>
      </c>
      <c r="Q29">
        <v>0.5</v>
      </c>
    </row>
    <row r="30" spans="4:17" x14ac:dyDescent="0.45">
      <c r="D30" s="36">
        <v>31</v>
      </c>
      <c r="E30" t="s">
        <v>69</v>
      </c>
      <c r="F30" t="s">
        <v>350</v>
      </c>
      <c r="G30">
        <v>1252.5</v>
      </c>
      <c r="H30">
        <v>250</v>
      </c>
      <c r="I30">
        <v>550</v>
      </c>
      <c r="J30" s="16" t="s">
        <v>209</v>
      </c>
      <c r="K30" t="s">
        <v>56</v>
      </c>
      <c r="L30" t="s">
        <v>67</v>
      </c>
      <c r="N30">
        <v>0</v>
      </c>
      <c r="O30">
        <v>0</v>
      </c>
      <c r="P30">
        <v>0</v>
      </c>
      <c r="Q30">
        <v>0.5</v>
      </c>
    </row>
    <row r="31" spans="4:17" x14ac:dyDescent="0.45">
      <c r="D31" s="36">
        <v>32</v>
      </c>
      <c r="E31" t="s">
        <v>71</v>
      </c>
      <c r="F31" t="s">
        <v>71</v>
      </c>
      <c r="G31">
        <v>1059</v>
      </c>
      <c r="H31">
        <v>500</v>
      </c>
      <c r="I31">
        <v>650</v>
      </c>
      <c r="J31" s="16" t="s">
        <v>206</v>
      </c>
      <c r="K31" t="s">
        <v>49</v>
      </c>
      <c r="L31" t="s">
        <v>67</v>
      </c>
      <c r="N31">
        <v>0</v>
      </c>
      <c r="O31">
        <v>0</v>
      </c>
      <c r="P31">
        <v>0</v>
      </c>
      <c r="Q31">
        <v>0.5</v>
      </c>
    </row>
    <row r="32" spans="4:17" x14ac:dyDescent="0.45">
      <c r="D32" s="36">
        <v>33</v>
      </c>
      <c r="E32" t="s">
        <v>73</v>
      </c>
      <c r="F32" t="s">
        <v>73</v>
      </c>
      <c r="G32">
        <v>1109</v>
      </c>
      <c r="H32">
        <v>500</v>
      </c>
      <c r="I32">
        <v>570</v>
      </c>
      <c r="J32" s="16" t="s">
        <v>206</v>
      </c>
      <c r="K32" t="s">
        <v>49</v>
      </c>
      <c r="L32" t="s">
        <v>67</v>
      </c>
      <c r="N32">
        <v>0</v>
      </c>
      <c r="O32">
        <v>0</v>
      </c>
      <c r="P32">
        <v>0</v>
      </c>
      <c r="Q32">
        <v>0.5</v>
      </c>
    </row>
    <row r="33" spans="4:17" x14ac:dyDescent="0.45">
      <c r="D33" s="36">
        <v>35</v>
      </c>
      <c r="E33" t="s">
        <v>75</v>
      </c>
      <c r="F33" t="s">
        <v>351</v>
      </c>
      <c r="G33">
        <v>1275.5</v>
      </c>
      <c r="H33">
        <v>500</v>
      </c>
      <c r="I33">
        <v>250</v>
      </c>
      <c r="J33" s="16" t="s">
        <v>208</v>
      </c>
      <c r="K33" t="s">
        <v>43</v>
      </c>
      <c r="L33" t="s">
        <v>50</v>
      </c>
      <c r="M33" t="s">
        <v>76</v>
      </c>
      <c r="N33">
        <v>0</v>
      </c>
      <c r="O33">
        <v>0</v>
      </c>
      <c r="P33">
        <v>0</v>
      </c>
      <c r="Q33">
        <v>0.5</v>
      </c>
    </row>
    <row r="34" spans="4:17" x14ac:dyDescent="0.45">
      <c r="D34" s="36">
        <v>37</v>
      </c>
      <c r="E34" t="s">
        <v>81</v>
      </c>
      <c r="F34" t="s">
        <v>354</v>
      </c>
      <c r="G34">
        <v>1311.5</v>
      </c>
      <c r="H34">
        <v>500</v>
      </c>
      <c r="I34">
        <v>300</v>
      </c>
      <c r="J34" s="16"/>
      <c r="K34" t="s">
        <v>43</v>
      </c>
      <c r="L34" t="s">
        <v>50</v>
      </c>
      <c r="M34" t="s">
        <v>56</v>
      </c>
      <c r="N34">
        <v>0</v>
      </c>
      <c r="O34">
        <v>0</v>
      </c>
      <c r="P34">
        <v>0</v>
      </c>
      <c r="Q34">
        <v>0.5</v>
      </c>
    </row>
    <row r="35" spans="4:17" x14ac:dyDescent="0.45">
      <c r="D35" s="36">
        <v>38</v>
      </c>
      <c r="E35" t="s">
        <v>83</v>
      </c>
      <c r="F35" t="s">
        <v>355</v>
      </c>
      <c r="G35">
        <v>1338</v>
      </c>
      <c r="H35">
        <v>600</v>
      </c>
      <c r="I35">
        <v>200</v>
      </c>
      <c r="J35" s="16"/>
      <c r="K35" t="s">
        <v>43</v>
      </c>
      <c r="L35" t="s">
        <v>50</v>
      </c>
      <c r="M35" t="s">
        <v>56</v>
      </c>
      <c r="N35">
        <v>0</v>
      </c>
      <c r="O35">
        <v>0</v>
      </c>
      <c r="P35">
        <v>0</v>
      </c>
      <c r="Q35">
        <v>0.5</v>
      </c>
    </row>
    <row r="36" spans="4:17" x14ac:dyDescent="0.45">
      <c r="D36" s="36">
        <v>40</v>
      </c>
      <c r="E36" t="s">
        <v>86</v>
      </c>
      <c r="F36" t="s">
        <v>357</v>
      </c>
      <c r="G36">
        <v>1237</v>
      </c>
      <c r="H36">
        <v>300</v>
      </c>
      <c r="I36">
        <v>300</v>
      </c>
      <c r="J36" s="16"/>
      <c r="K36" t="s">
        <v>84</v>
      </c>
      <c r="L36" t="s">
        <v>45</v>
      </c>
      <c r="M36" t="s">
        <v>87</v>
      </c>
      <c r="N36">
        <v>0</v>
      </c>
      <c r="O36">
        <v>0</v>
      </c>
      <c r="P36">
        <v>0</v>
      </c>
      <c r="Q36">
        <v>0.5</v>
      </c>
    </row>
    <row r="37" spans="4:17" x14ac:dyDescent="0.45">
      <c r="D37" s="36">
        <v>44</v>
      </c>
      <c r="E37" t="s">
        <v>94</v>
      </c>
      <c r="F37" t="s">
        <v>94</v>
      </c>
      <c r="G37">
        <v>1376</v>
      </c>
      <c r="H37">
        <v>400</v>
      </c>
      <c r="I37">
        <v>400</v>
      </c>
      <c r="J37" s="16"/>
      <c r="K37" t="s">
        <v>43</v>
      </c>
      <c r="L37" t="s">
        <v>50</v>
      </c>
      <c r="M37" t="s">
        <v>56</v>
      </c>
      <c r="N37">
        <v>0</v>
      </c>
      <c r="O37">
        <v>0</v>
      </c>
      <c r="P37">
        <v>0</v>
      </c>
      <c r="Q37">
        <v>0.5</v>
      </c>
    </row>
    <row r="38" spans="4:17" x14ac:dyDescent="0.45">
      <c r="D38" s="36">
        <v>45</v>
      </c>
      <c r="E38" t="s">
        <v>96</v>
      </c>
      <c r="F38" t="s">
        <v>96</v>
      </c>
      <c r="G38">
        <v>1422.5</v>
      </c>
      <c r="H38">
        <v>450</v>
      </c>
      <c r="I38">
        <v>350</v>
      </c>
      <c r="J38" s="16"/>
      <c r="K38" t="s">
        <v>43</v>
      </c>
      <c r="L38" t="s">
        <v>50</v>
      </c>
      <c r="M38" t="s">
        <v>56</v>
      </c>
      <c r="N38">
        <v>0</v>
      </c>
      <c r="O38">
        <v>0</v>
      </c>
      <c r="P38">
        <v>0</v>
      </c>
      <c r="Q38">
        <v>0.5</v>
      </c>
    </row>
    <row r="39" spans="4:17" x14ac:dyDescent="0.45">
      <c r="D39" s="36">
        <v>46</v>
      </c>
      <c r="E39" t="s">
        <v>98</v>
      </c>
      <c r="F39" t="s">
        <v>359</v>
      </c>
      <c r="G39">
        <v>1444</v>
      </c>
      <c r="H39">
        <v>600</v>
      </c>
      <c r="I39">
        <v>350</v>
      </c>
      <c r="J39" s="16"/>
      <c r="K39" t="s">
        <v>43</v>
      </c>
      <c r="L39" t="s">
        <v>50</v>
      </c>
      <c r="M39" t="s">
        <v>56</v>
      </c>
      <c r="N39">
        <v>0</v>
      </c>
      <c r="O39">
        <v>0</v>
      </c>
      <c r="P39">
        <v>0</v>
      </c>
      <c r="Q39">
        <v>0.5</v>
      </c>
    </row>
    <row r="40" spans="4:17" x14ac:dyDescent="0.45">
      <c r="D40" s="36">
        <v>48</v>
      </c>
      <c r="E40" t="s">
        <v>100</v>
      </c>
      <c r="F40" t="s">
        <v>522</v>
      </c>
      <c r="G40">
        <v>1257.5</v>
      </c>
      <c r="H40">
        <v>300</v>
      </c>
      <c r="I40">
        <v>650</v>
      </c>
      <c r="J40" s="16" t="s">
        <v>206</v>
      </c>
      <c r="K40" t="s">
        <v>67</v>
      </c>
      <c r="L40" t="s">
        <v>56</v>
      </c>
      <c r="N40">
        <v>0</v>
      </c>
      <c r="O40">
        <v>0</v>
      </c>
      <c r="P40">
        <v>0</v>
      </c>
      <c r="Q40">
        <v>0.5</v>
      </c>
    </row>
    <row r="41" spans="4:17" x14ac:dyDescent="0.45">
      <c r="D41" s="36">
        <v>50</v>
      </c>
      <c r="E41" t="s">
        <v>102</v>
      </c>
      <c r="F41" t="s">
        <v>523</v>
      </c>
      <c r="G41">
        <v>1471.5</v>
      </c>
      <c r="H41">
        <v>500</v>
      </c>
      <c r="I41">
        <v>650</v>
      </c>
      <c r="J41" s="16" t="s">
        <v>207</v>
      </c>
      <c r="K41" t="s">
        <v>56</v>
      </c>
      <c r="L41" t="s">
        <v>49</v>
      </c>
      <c r="N41">
        <v>0</v>
      </c>
      <c r="O41">
        <v>0</v>
      </c>
      <c r="P41">
        <v>0</v>
      </c>
      <c r="Q41">
        <v>0.5</v>
      </c>
    </row>
    <row r="42" spans="4:17" x14ac:dyDescent="0.45">
      <c r="D42" s="36">
        <v>51</v>
      </c>
      <c r="E42" t="s">
        <v>104</v>
      </c>
      <c r="F42" t="s">
        <v>524</v>
      </c>
      <c r="G42">
        <v>1551.5</v>
      </c>
      <c r="H42">
        <v>500</v>
      </c>
      <c r="I42">
        <v>350</v>
      </c>
      <c r="J42" s="16" t="s">
        <v>209</v>
      </c>
      <c r="K42" t="s">
        <v>49</v>
      </c>
      <c r="L42" t="s">
        <v>76</v>
      </c>
      <c r="M42" t="s">
        <v>77</v>
      </c>
      <c r="N42">
        <v>0</v>
      </c>
      <c r="O42">
        <v>0</v>
      </c>
      <c r="P42">
        <v>0</v>
      </c>
      <c r="Q42">
        <v>0.5</v>
      </c>
    </row>
    <row r="43" spans="4:17" x14ac:dyDescent="0.45">
      <c r="D43" s="36">
        <v>54</v>
      </c>
      <c r="E43" t="s">
        <v>110</v>
      </c>
      <c r="F43" t="s">
        <v>584</v>
      </c>
      <c r="G43">
        <v>1706</v>
      </c>
      <c r="H43">
        <v>400</v>
      </c>
      <c r="I43">
        <v>800</v>
      </c>
      <c r="J43" s="16" t="s">
        <v>206</v>
      </c>
      <c r="K43" t="s">
        <v>111</v>
      </c>
      <c r="L43" t="s">
        <v>112</v>
      </c>
      <c r="N43">
        <v>0</v>
      </c>
      <c r="O43">
        <v>0</v>
      </c>
      <c r="P43">
        <v>0</v>
      </c>
      <c r="Q43">
        <v>0.5</v>
      </c>
    </row>
    <row r="44" spans="4:17" x14ac:dyDescent="0.45">
      <c r="D44" s="36">
        <v>56</v>
      </c>
      <c r="E44" t="s">
        <v>115</v>
      </c>
      <c r="F44" t="s">
        <v>525</v>
      </c>
      <c r="G44">
        <v>1829.5</v>
      </c>
      <c r="H44">
        <v>650</v>
      </c>
      <c r="I44">
        <v>800</v>
      </c>
      <c r="J44" s="16" t="s">
        <v>208</v>
      </c>
      <c r="K44" t="s">
        <v>49</v>
      </c>
      <c r="L44" t="s">
        <v>112</v>
      </c>
      <c r="N44">
        <v>0</v>
      </c>
      <c r="O44">
        <v>0</v>
      </c>
      <c r="P44">
        <v>0</v>
      </c>
      <c r="Q44">
        <v>0.5</v>
      </c>
    </row>
    <row r="45" spans="4:17" x14ac:dyDescent="0.45">
      <c r="D45" s="36">
        <v>58</v>
      </c>
      <c r="E45" t="s">
        <v>119</v>
      </c>
      <c r="F45" t="s">
        <v>526</v>
      </c>
      <c r="G45">
        <v>1887.5</v>
      </c>
      <c r="H45">
        <v>700</v>
      </c>
      <c r="I45">
        <v>650</v>
      </c>
      <c r="J45" s="16" t="s">
        <v>209</v>
      </c>
      <c r="K45" t="s">
        <v>49</v>
      </c>
      <c r="N45">
        <v>0</v>
      </c>
      <c r="O45">
        <v>0</v>
      </c>
      <c r="P45">
        <v>0</v>
      </c>
      <c r="Q45">
        <v>0.5</v>
      </c>
    </row>
    <row r="46" spans="4:17" x14ac:dyDescent="0.45">
      <c r="D46" s="36">
        <v>61</v>
      </c>
      <c r="E46" t="s">
        <v>212</v>
      </c>
      <c r="F46" t="s">
        <v>527</v>
      </c>
      <c r="G46">
        <v>1911.5</v>
      </c>
      <c r="H46">
        <v>700</v>
      </c>
      <c r="I46">
        <v>300</v>
      </c>
      <c r="J46" s="16" t="s">
        <v>207</v>
      </c>
      <c r="K46" t="s">
        <v>43</v>
      </c>
      <c r="L46" t="s">
        <v>50</v>
      </c>
      <c r="M46" t="s">
        <v>76</v>
      </c>
      <c r="N46">
        <v>0</v>
      </c>
      <c r="O46">
        <v>0</v>
      </c>
      <c r="P46">
        <v>0</v>
      </c>
      <c r="Q46">
        <v>0.5</v>
      </c>
    </row>
    <row r="47" spans="4:17" x14ac:dyDescent="0.45">
      <c r="D47" s="36">
        <v>63</v>
      </c>
      <c r="E47" t="s">
        <v>216</v>
      </c>
      <c r="F47" t="s">
        <v>529</v>
      </c>
      <c r="G47">
        <v>1951.5</v>
      </c>
      <c r="H47">
        <v>400</v>
      </c>
      <c r="I47">
        <v>580</v>
      </c>
      <c r="J47" s="16" t="s">
        <v>206</v>
      </c>
      <c r="K47" t="s">
        <v>43</v>
      </c>
      <c r="L47" t="s">
        <v>56</v>
      </c>
      <c r="M47" t="s">
        <v>67</v>
      </c>
      <c r="N47">
        <v>0</v>
      </c>
      <c r="O47">
        <v>0</v>
      </c>
      <c r="P47">
        <v>0</v>
      </c>
      <c r="Q47">
        <v>0.5</v>
      </c>
    </row>
    <row r="48" spans="4:17" x14ac:dyDescent="0.45">
      <c r="D48" s="36">
        <v>65</v>
      </c>
      <c r="E48" t="s">
        <v>220</v>
      </c>
      <c r="F48" t="s">
        <v>218</v>
      </c>
      <c r="G48">
        <v>2065</v>
      </c>
      <c r="H48">
        <v>400</v>
      </c>
      <c r="I48">
        <v>700</v>
      </c>
      <c r="J48" s="16" t="s">
        <v>207</v>
      </c>
      <c r="K48" t="s">
        <v>67</v>
      </c>
      <c r="N48">
        <v>0</v>
      </c>
      <c r="O48">
        <v>0</v>
      </c>
      <c r="P48">
        <v>0</v>
      </c>
      <c r="Q48">
        <v>0.5</v>
      </c>
    </row>
    <row r="49" spans="4:17" x14ac:dyDescent="0.45">
      <c r="D49" s="36">
        <v>66</v>
      </c>
      <c r="E49" t="s">
        <v>221</v>
      </c>
      <c r="F49" t="s">
        <v>530</v>
      </c>
      <c r="G49">
        <v>2078.5</v>
      </c>
      <c r="H49">
        <v>600</v>
      </c>
      <c r="I49">
        <v>400</v>
      </c>
      <c r="J49" s="16" t="s">
        <v>209</v>
      </c>
      <c r="K49" t="s">
        <v>43</v>
      </c>
      <c r="L49" t="s">
        <v>56</v>
      </c>
      <c r="N49">
        <v>0</v>
      </c>
      <c r="O49">
        <v>0</v>
      </c>
      <c r="P49">
        <v>0</v>
      </c>
      <c r="Q49">
        <v>0.5</v>
      </c>
    </row>
    <row r="50" spans="4:17" x14ac:dyDescent="0.45">
      <c r="D50" s="36">
        <v>69</v>
      </c>
      <c r="E50" t="s">
        <v>225</v>
      </c>
      <c r="F50" t="s">
        <v>531</v>
      </c>
      <c r="G50">
        <v>2123</v>
      </c>
      <c r="H50">
        <v>650</v>
      </c>
      <c r="I50">
        <v>800</v>
      </c>
      <c r="J50" s="16" t="s">
        <v>208</v>
      </c>
      <c r="K50" t="s">
        <v>49</v>
      </c>
      <c r="L50" t="s">
        <v>226</v>
      </c>
      <c r="N50">
        <v>0</v>
      </c>
      <c r="O50">
        <v>0</v>
      </c>
      <c r="P50">
        <v>0</v>
      </c>
      <c r="Q50">
        <v>0.5</v>
      </c>
    </row>
    <row r="51" spans="4:17" x14ac:dyDescent="0.45">
      <c r="D51" s="36">
        <v>71</v>
      </c>
      <c r="E51" t="s">
        <v>230</v>
      </c>
      <c r="F51" t="s">
        <v>587</v>
      </c>
      <c r="G51">
        <v>2174</v>
      </c>
      <c r="H51">
        <v>650</v>
      </c>
      <c r="I51">
        <v>650</v>
      </c>
      <c r="J51" s="16" t="s">
        <v>208</v>
      </c>
      <c r="K51" t="s">
        <v>49</v>
      </c>
      <c r="L51" t="s">
        <v>30</v>
      </c>
      <c r="N51">
        <v>0</v>
      </c>
      <c r="O51">
        <v>0</v>
      </c>
      <c r="P51">
        <v>0</v>
      </c>
      <c r="Q51">
        <v>0.5</v>
      </c>
    </row>
    <row r="52" spans="4:17" x14ac:dyDescent="0.45">
      <c r="D52" s="36">
        <v>74</v>
      </c>
      <c r="E52" t="s">
        <v>237</v>
      </c>
      <c r="F52" t="s">
        <v>532</v>
      </c>
      <c r="G52">
        <v>2316.5</v>
      </c>
      <c r="H52">
        <v>450</v>
      </c>
      <c r="I52">
        <v>650</v>
      </c>
      <c r="J52" s="16" t="s">
        <v>206</v>
      </c>
      <c r="K52" t="s">
        <v>235</v>
      </c>
      <c r="L52" t="s">
        <v>49</v>
      </c>
      <c r="M52" t="s">
        <v>43</v>
      </c>
      <c r="N52">
        <v>0</v>
      </c>
      <c r="O52">
        <v>0</v>
      </c>
      <c r="P52">
        <v>0</v>
      </c>
      <c r="Q52">
        <v>0.5</v>
      </c>
    </row>
    <row r="53" spans="4:17" x14ac:dyDescent="0.45">
      <c r="D53" s="36">
        <v>76</v>
      </c>
      <c r="E53" t="s">
        <v>241</v>
      </c>
      <c r="F53" t="s">
        <v>533</v>
      </c>
      <c r="G53">
        <v>2392.5</v>
      </c>
      <c r="H53">
        <v>650</v>
      </c>
      <c r="I53">
        <v>400</v>
      </c>
      <c r="J53" s="16" t="s">
        <v>206</v>
      </c>
      <c r="K53" t="s">
        <v>43</v>
      </c>
      <c r="L53" t="s">
        <v>50</v>
      </c>
      <c r="M53" t="s">
        <v>56</v>
      </c>
      <c r="N53">
        <v>0</v>
      </c>
      <c r="O53">
        <v>0</v>
      </c>
      <c r="P53">
        <v>0</v>
      </c>
      <c r="Q53">
        <v>0.5</v>
      </c>
    </row>
    <row r="54" spans="4:17" x14ac:dyDescent="0.45">
      <c r="D54" s="36">
        <v>77</v>
      </c>
      <c r="E54" t="s">
        <v>243</v>
      </c>
      <c r="F54" t="s">
        <v>243</v>
      </c>
      <c r="G54">
        <v>2407.5</v>
      </c>
      <c r="H54">
        <v>700</v>
      </c>
      <c r="I54">
        <v>600</v>
      </c>
      <c r="J54" s="16" t="s">
        <v>298</v>
      </c>
      <c r="K54" t="s">
        <v>49</v>
      </c>
      <c r="L54" t="s">
        <v>30</v>
      </c>
      <c r="N54">
        <v>0</v>
      </c>
      <c r="O54">
        <v>0</v>
      </c>
      <c r="P54">
        <v>0</v>
      </c>
      <c r="Q54">
        <v>0.5</v>
      </c>
    </row>
    <row r="55" spans="4:17" x14ac:dyDescent="0.45">
      <c r="D55" s="36">
        <v>81</v>
      </c>
      <c r="E55" t="s">
        <v>251</v>
      </c>
      <c r="F55" t="s">
        <v>534</v>
      </c>
      <c r="G55">
        <v>2524.5</v>
      </c>
      <c r="H55">
        <v>700</v>
      </c>
      <c r="I55">
        <v>750</v>
      </c>
      <c r="J55" s="16" t="s">
        <v>209</v>
      </c>
      <c r="K55" t="s">
        <v>49</v>
      </c>
      <c r="N55">
        <v>0</v>
      </c>
      <c r="O55">
        <v>0</v>
      </c>
      <c r="P55">
        <v>0</v>
      </c>
      <c r="Q55">
        <v>0.5</v>
      </c>
    </row>
    <row r="56" spans="4:17" x14ac:dyDescent="0.45">
      <c r="D56" s="36">
        <v>83</v>
      </c>
      <c r="E56" t="s">
        <v>252</v>
      </c>
      <c r="F56" t="s">
        <v>535</v>
      </c>
      <c r="G56">
        <v>2545.5</v>
      </c>
      <c r="H56">
        <v>625</v>
      </c>
      <c r="I56">
        <v>275</v>
      </c>
      <c r="J56" s="16" t="s">
        <v>208</v>
      </c>
      <c r="K56" t="s">
        <v>43</v>
      </c>
      <c r="L56" t="s">
        <v>76</v>
      </c>
      <c r="M56" t="s">
        <v>77</v>
      </c>
      <c r="N56">
        <v>0</v>
      </c>
      <c r="O56">
        <v>0</v>
      </c>
      <c r="P56">
        <v>0</v>
      </c>
      <c r="Q56">
        <v>0.5</v>
      </c>
    </row>
    <row r="57" spans="4:17" x14ac:dyDescent="0.45">
      <c r="D57" s="36">
        <v>84</v>
      </c>
      <c r="E57" t="s">
        <v>254</v>
      </c>
      <c r="F57" t="s">
        <v>537</v>
      </c>
      <c r="G57">
        <v>2565</v>
      </c>
      <c r="H57">
        <v>400</v>
      </c>
      <c r="I57">
        <v>400</v>
      </c>
      <c r="J57" s="16" t="s">
        <v>207</v>
      </c>
      <c r="K57" t="s">
        <v>43</v>
      </c>
      <c r="L57" t="s">
        <v>56</v>
      </c>
      <c r="N57">
        <v>0</v>
      </c>
      <c r="O57">
        <v>0</v>
      </c>
      <c r="P57">
        <v>0</v>
      </c>
      <c r="Q57">
        <v>0.5</v>
      </c>
    </row>
    <row r="58" spans="4:17" x14ac:dyDescent="0.45">
      <c r="D58" s="36">
        <v>85</v>
      </c>
      <c r="E58" t="s">
        <v>256</v>
      </c>
      <c r="F58" t="s">
        <v>538</v>
      </c>
      <c r="G58">
        <v>2589</v>
      </c>
      <c r="H58">
        <v>700</v>
      </c>
      <c r="I58">
        <v>300</v>
      </c>
      <c r="J58" s="16" t="s">
        <v>206</v>
      </c>
      <c r="K58" t="s">
        <v>43</v>
      </c>
      <c r="N58">
        <v>0</v>
      </c>
      <c r="O58">
        <v>0</v>
      </c>
      <c r="P58">
        <v>0</v>
      </c>
      <c r="Q58">
        <v>0.5</v>
      </c>
    </row>
    <row r="59" spans="4:17" x14ac:dyDescent="0.45">
      <c r="D59" s="36">
        <v>86</v>
      </c>
      <c r="E59" t="s">
        <v>257</v>
      </c>
      <c r="F59" t="s">
        <v>539</v>
      </c>
      <c r="G59">
        <v>2620</v>
      </c>
      <c r="H59">
        <v>700</v>
      </c>
      <c r="I59">
        <v>700</v>
      </c>
      <c r="J59" s="16" t="s">
        <v>209</v>
      </c>
      <c r="K59" t="s">
        <v>43</v>
      </c>
      <c r="L59" t="s">
        <v>49</v>
      </c>
      <c r="N59">
        <v>0</v>
      </c>
      <c r="O59">
        <v>0</v>
      </c>
      <c r="P59">
        <v>0</v>
      </c>
      <c r="Q59">
        <v>0.5</v>
      </c>
    </row>
    <row r="60" spans="4:17" x14ac:dyDescent="0.45">
      <c r="D60" s="36">
        <v>89</v>
      </c>
      <c r="E60" t="s">
        <v>261</v>
      </c>
      <c r="F60" t="s">
        <v>540</v>
      </c>
      <c r="G60">
        <v>2639.5</v>
      </c>
      <c r="H60">
        <v>400</v>
      </c>
      <c r="I60">
        <v>400</v>
      </c>
      <c r="J60" s="16" t="s">
        <v>206</v>
      </c>
      <c r="K60" t="s">
        <v>50</v>
      </c>
      <c r="L60" t="s">
        <v>56</v>
      </c>
      <c r="N60">
        <v>0</v>
      </c>
      <c r="O60">
        <v>0</v>
      </c>
      <c r="P60">
        <v>0</v>
      </c>
      <c r="Q60">
        <v>0.5</v>
      </c>
    </row>
    <row r="61" spans="4:17" x14ac:dyDescent="0.45">
      <c r="D61" s="36">
        <v>90</v>
      </c>
      <c r="E61" t="s">
        <v>262</v>
      </c>
      <c r="F61" t="s">
        <v>541</v>
      </c>
      <c r="G61">
        <v>2653</v>
      </c>
      <c r="H61">
        <v>625</v>
      </c>
      <c r="I61">
        <v>400</v>
      </c>
      <c r="J61" s="16" t="s">
        <v>207</v>
      </c>
      <c r="K61" t="s">
        <v>50</v>
      </c>
      <c r="L61" t="s">
        <v>49</v>
      </c>
      <c r="N61">
        <v>0</v>
      </c>
      <c r="O61">
        <v>0</v>
      </c>
      <c r="P61">
        <v>0</v>
      </c>
      <c r="Q61">
        <v>0.5</v>
      </c>
    </row>
    <row r="62" spans="4:17" x14ac:dyDescent="0.45">
      <c r="D62" s="36">
        <v>92</v>
      </c>
      <c r="E62" t="s">
        <v>265</v>
      </c>
      <c r="F62" t="s">
        <v>542</v>
      </c>
      <c r="G62">
        <v>2663.5</v>
      </c>
      <c r="H62">
        <v>575</v>
      </c>
      <c r="I62">
        <v>600</v>
      </c>
      <c r="J62" s="16" t="s">
        <v>206</v>
      </c>
      <c r="K62" t="s">
        <v>49</v>
      </c>
      <c r="L62" t="s">
        <v>56</v>
      </c>
      <c r="N62">
        <v>0</v>
      </c>
      <c r="O62">
        <v>0</v>
      </c>
      <c r="P62">
        <v>0</v>
      </c>
      <c r="Q62">
        <v>0.5</v>
      </c>
    </row>
    <row r="63" spans="4:17" x14ac:dyDescent="0.45">
      <c r="D63" s="36">
        <v>93</v>
      </c>
      <c r="E63" t="s">
        <v>266</v>
      </c>
      <c r="G63">
        <v>2708</v>
      </c>
      <c r="H63">
        <v>625</v>
      </c>
      <c r="I63">
        <v>400</v>
      </c>
      <c r="J63" s="16" t="s">
        <v>207</v>
      </c>
      <c r="K63" t="s">
        <v>49</v>
      </c>
      <c r="L63" t="s">
        <v>50</v>
      </c>
      <c r="N63">
        <v>0</v>
      </c>
      <c r="O63">
        <v>0</v>
      </c>
      <c r="P63">
        <v>0</v>
      </c>
      <c r="Q63">
        <v>0.5</v>
      </c>
    </row>
    <row r="64" spans="4:17" x14ac:dyDescent="0.45">
      <c r="D64" s="36">
        <v>94</v>
      </c>
      <c r="E64" t="s">
        <v>268</v>
      </c>
      <c r="F64" t="s">
        <v>303</v>
      </c>
      <c r="G64">
        <v>2771</v>
      </c>
      <c r="H64">
        <v>650</v>
      </c>
      <c r="I64">
        <v>500</v>
      </c>
      <c r="J64" s="16" t="s">
        <v>206</v>
      </c>
      <c r="K64" t="s">
        <v>49</v>
      </c>
      <c r="L64" t="s">
        <v>50</v>
      </c>
      <c r="M64" t="s">
        <v>32</v>
      </c>
      <c r="N64">
        <v>0</v>
      </c>
      <c r="O64">
        <v>0</v>
      </c>
      <c r="P64">
        <v>0</v>
      </c>
      <c r="Q64">
        <v>0.5</v>
      </c>
    </row>
    <row r="65" spans="4:17" x14ac:dyDescent="0.45">
      <c r="D65" s="36">
        <v>95</v>
      </c>
      <c r="E65" t="s">
        <v>270</v>
      </c>
      <c r="G65">
        <v>2832.5</v>
      </c>
      <c r="H65">
        <v>600</v>
      </c>
      <c r="I65">
        <v>375</v>
      </c>
      <c r="J65" s="16" t="s">
        <v>207</v>
      </c>
      <c r="K65" t="s">
        <v>49</v>
      </c>
      <c r="L65" t="s">
        <v>50</v>
      </c>
      <c r="N65">
        <v>0</v>
      </c>
      <c r="O65">
        <v>0</v>
      </c>
      <c r="P65">
        <v>0</v>
      </c>
      <c r="Q65">
        <v>0.5</v>
      </c>
    </row>
    <row r="66" spans="4:17" x14ac:dyDescent="0.45">
      <c r="D66" s="36">
        <v>98</v>
      </c>
      <c r="E66" t="s">
        <v>360</v>
      </c>
      <c r="F66" t="s">
        <v>543</v>
      </c>
      <c r="G66">
        <v>2982.5</v>
      </c>
      <c r="H66">
        <v>725</v>
      </c>
      <c r="I66">
        <v>250</v>
      </c>
      <c r="J66" s="16" t="s">
        <v>298</v>
      </c>
      <c r="K66" t="s">
        <v>50</v>
      </c>
      <c r="L66" t="s">
        <v>43</v>
      </c>
      <c r="N66">
        <v>0</v>
      </c>
      <c r="O66">
        <v>0</v>
      </c>
      <c r="P66">
        <v>0</v>
      </c>
      <c r="Q66">
        <v>0.5</v>
      </c>
    </row>
    <row r="67" spans="4:17" x14ac:dyDescent="0.45">
      <c r="D67" s="36">
        <v>100</v>
      </c>
      <c r="E67" t="s">
        <v>364</v>
      </c>
      <c r="F67" t="s">
        <v>544</v>
      </c>
      <c r="G67">
        <v>3010</v>
      </c>
      <c r="H67">
        <v>600</v>
      </c>
      <c r="I67">
        <v>200</v>
      </c>
      <c r="J67" s="16" t="s">
        <v>208</v>
      </c>
      <c r="K67" t="s">
        <v>50</v>
      </c>
      <c r="L67" t="s">
        <v>43</v>
      </c>
      <c r="M67" t="s">
        <v>76</v>
      </c>
      <c r="N67">
        <v>0</v>
      </c>
      <c r="O67">
        <v>0</v>
      </c>
      <c r="P67">
        <v>0</v>
      </c>
      <c r="Q67">
        <v>0.5</v>
      </c>
    </row>
    <row r="68" spans="4:17" x14ac:dyDescent="0.45">
      <c r="D68" s="36">
        <v>102</v>
      </c>
      <c r="E68" t="s">
        <v>366</v>
      </c>
      <c r="F68" t="s">
        <v>546</v>
      </c>
      <c r="G68">
        <v>3037.5</v>
      </c>
      <c r="H68">
        <v>550</v>
      </c>
      <c r="I68">
        <v>475</v>
      </c>
      <c r="J68" s="16" t="s">
        <v>209</v>
      </c>
      <c r="K68" t="s">
        <v>76</v>
      </c>
      <c r="L68" t="s">
        <v>77</v>
      </c>
      <c r="M68" t="s">
        <v>49</v>
      </c>
      <c r="N68">
        <v>0</v>
      </c>
      <c r="O68">
        <v>0</v>
      </c>
      <c r="P68">
        <v>0</v>
      </c>
      <c r="Q68">
        <v>0.5</v>
      </c>
    </row>
    <row r="69" spans="4:17" x14ac:dyDescent="0.45">
      <c r="D69" s="36">
        <v>105</v>
      </c>
      <c r="E69" t="s">
        <v>370</v>
      </c>
      <c r="F69" t="s">
        <v>588</v>
      </c>
      <c r="G69">
        <v>3078</v>
      </c>
      <c r="H69">
        <v>625</v>
      </c>
      <c r="I69">
        <v>175</v>
      </c>
      <c r="J69" s="16" t="s">
        <v>331</v>
      </c>
      <c r="K69" t="s">
        <v>43</v>
      </c>
      <c r="L69" t="s">
        <v>76</v>
      </c>
      <c r="M69" t="s">
        <v>77</v>
      </c>
      <c r="N69">
        <v>0</v>
      </c>
      <c r="O69">
        <v>0</v>
      </c>
      <c r="P69">
        <v>0</v>
      </c>
      <c r="Q69">
        <v>0.5</v>
      </c>
    </row>
    <row r="70" spans="4:17" x14ac:dyDescent="0.45">
      <c r="D70" s="36">
        <v>106</v>
      </c>
      <c r="E70" t="s">
        <v>372</v>
      </c>
      <c r="F70" t="s">
        <v>547</v>
      </c>
      <c r="G70">
        <v>3103</v>
      </c>
      <c r="H70">
        <v>600</v>
      </c>
      <c r="I70">
        <v>525</v>
      </c>
      <c r="J70" s="16" t="s">
        <v>545</v>
      </c>
      <c r="K70" t="s">
        <v>43</v>
      </c>
      <c r="L70" t="s">
        <v>49</v>
      </c>
      <c r="N70">
        <v>0</v>
      </c>
      <c r="O70">
        <v>0</v>
      </c>
      <c r="P70">
        <v>0</v>
      </c>
      <c r="Q70">
        <v>0.5</v>
      </c>
    </row>
    <row r="71" spans="4:17" x14ac:dyDescent="0.45">
      <c r="D71" s="36">
        <v>107</v>
      </c>
      <c r="E71" t="s">
        <v>374</v>
      </c>
      <c r="F71" t="s">
        <v>548</v>
      </c>
      <c r="G71">
        <v>3122</v>
      </c>
      <c r="H71">
        <v>650</v>
      </c>
      <c r="I71">
        <v>450</v>
      </c>
      <c r="J71" s="16" t="s">
        <v>206</v>
      </c>
      <c r="K71" t="s">
        <v>43</v>
      </c>
      <c r="N71">
        <v>0</v>
      </c>
      <c r="O71">
        <v>0</v>
      </c>
      <c r="P71">
        <v>0</v>
      </c>
      <c r="Q71">
        <v>0.5</v>
      </c>
    </row>
    <row r="72" spans="4:17" x14ac:dyDescent="0.45">
      <c r="D72" s="36">
        <v>111</v>
      </c>
      <c r="E72" t="s">
        <v>381</v>
      </c>
      <c r="F72" t="s">
        <v>550</v>
      </c>
      <c r="G72">
        <v>3147.5</v>
      </c>
      <c r="H72">
        <v>650</v>
      </c>
      <c r="I72">
        <v>850</v>
      </c>
      <c r="J72" s="16" t="s">
        <v>207</v>
      </c>
      <c r="K72" t="s">
        <v>379</v>
      </c>
      <c r="L72" t="s">
        <v>49</v>
      </c>
      <c r="N72">
        <v>0</v>
      </c>
      <c r="O72">
        <v>0</v>
      </c>
      <c r="P72">
        <v>0</v>
      </c>
      <c r="Q72">
        <v>0.5</v>
      </c>
    </row>
    <row r="73" spans="4:17" x14ac:dyDescent="0.45">
      <c r="D73" s="36">
        <v>112</v>
      </c>
      <c r="E73" t="s">
        <v>383</v>
      </c>
      <c r="F73" t="s">
        <v>549</v>
      </c>
      <c r="G73">
        <v>3178.5</v>
      </c>
      <c r="H73">
        <v>625</v>
      </c>
      <c r="I73">
        <v>800</v>
      </c>
      <c r="J73" s="16" t="s">
        <v>209</v>
      </c>
      <c r="K73" t="s">
        <v>49</v>
      </c>
      <c r="N73">
        <v>0</v>
      </c>
      <c r="O73">
        <v>0</v>
      </c>
      <c r="P73">
        <v>0</v>
      </c>
      <c r="Q73">
        <v>0.5</v>
      </c>
    </row>
    <row r="74" spans="4:17" x14ac:dyDescent="0.45">
      <c r="D74" s="36">
        <v>116</v>
      </c>
      <c r="E74" t="s">
        <v>390</v>
      </c>
      <c r="F74" t="s">
        <v>551</v>
      </c>
      <c r="G74">
        <v>3248</v>
      </c>
      <c r="H74">
        <v>525</v>
      </c>
      <c r="I74">
        <v>425</v>
      </c>
      <c r="J74" s="16" t="s">
        <v>207</v>
      </c>
      <c r="K74" t="s">
        <v>50</v>
      </c>
      <c r="L74" t="s">
        <v>30</v>
      </c>
      <c r="M74" t="s">
        <v>67</v>
      </c>
      <c r="N74">
        <v>0</v>
      </c>
      <c r="O74">
        <v>0</v>
      </c>
      <c r="P74">
        <v>0</v>
      </c>
      <c r="Q74">
        <v>0.5</v>
      </c>
    </row>
    <row r="75" spans="4:17" x14ac:dyDescent="0.45">
      <c r="D75" s="36">
        <v>119</v>
      </c>
      <c r="E75" t="s">
        <v>397</v>
      </c>
      <c r="F75" t="s">
        <v>553</v>
      </c>
      <c r="G75">
        <v>3336</v>
      </c>
      <c r="H75">
        <v>575</v>
      </c>
      <c r="I75">
        <v>450</v>
      </c>
      <c r="J75" s="16" t="s">
        <v>206</v>
      </c>
      <c r="K75" t="s">
        <v>50</v>
      </c>
      <c r="L75" t="s">
        <v>43</v>
      </c>
      <c r="M75" t="s">
        <v>47</v>
      </c>
      <c r="N75">
        <v>0</v>
      </c>
      <c r="O75">
        <v>0</v>
      </c>
      <c r="P75">
        <v>0</v>
      </c>
      <c r="Q75">
        <v>0.5</v>
      </c>
    </row>
    <row r="76" spans="4:17" x14ac:dyDescent="0.45">
      <c r="D76" s="36">
        <v>120</v>
      </c>
      <c r="E76" t="s">
        <v>399</v>
      </c>
      <c r="J76" s="16"/>
      <c r="K76" t="s">
        <v>50</v>
      </c>
      <c r="L76" t="s">
        <v>43</v>
      </c>
      <c r="M76" t="s">
        <v>47</v>
      </c>
      <c r="N76">
        <v>0</v>
      </c>
      <c r="O76">
        <v>0</v>
      </c>
      <c r="P76">
        <v>0</v>
      </c>
      <c r="Q76">
        <v>0.5</v>
      </c>
    </row>
    <row r="77" spans="4:17" x14ac:dyDescent="0.45">
      <c r="D77" s="36">
        <v>121</v>
      </c>
      <c r="E77" t="s">
        <v>401</v>
      </c>
      <c r="F77" t="s">
        <v>554</v>
      </c>
      <c r="G77">
        <v>3397.5</v>
      </c>
      <c r="H77">
        <v>400</v>
      </c>
      <c r="I77">
        <v>575</v>
      </c>
      <c r="J77" s="16"/>
      <c r="K77" t="s">
        <v>67</v>
      </c>
      <c r="L77" t="s">
        <v>47</v>
      </c>
      <c r="N77">
        <v>0</v>
      </c>
      <c r="O77">
        <v>0</v>
      </c>
      <c r="P77">
        <v>0</v>
      </c>
      <c r="Q77">
        <v>0.5</v>
      </c>
    </row>
    <row r="78" spans="4:17" x14ac:dyDescent="0.45">
      <c r="D78" s="36">
        <v>123</v>
      </c>
      <c r="E78" t="s">
        <v>405</v>
      </c>
      <c r="F78" t="s">
        <v>589</v>
      </c>
      <c r="G78">
        <v>3190.5</v>
      </c>
      <c r="H78">
        <v>200</v>
      </c>
      <c r="I78">
        <v>575</v>
      </c>
      <c r="J78" s="33" t="s">
        <v>206</v>
      </c>
      <c r="N78">
        <v>0</v>
      </c>
      <c r="O78">
        <v>0</v>
      </c>
      <c r="P78">
        <v>0</v>
      </c>
      <c r="Q78">
        <v>0.5</v>
      </c>
    </row>
    <row r="79" spans="4:17" x14ac:dyDescent="0.45">
      <c r="D79" s="36">
        <v>125</v>
      </c>
      <c r="E79" t="s">
        <v>406</v>
      </c>
      <c r="F79" t="s">
        <v>555</v>
      </c>
      <c r="G79">
        <v>3456.5</v>
      </c>
      <c r="H79">
        <v>750</v>
      </c>
      <c r="I79">
        <v>675</v>
      </c>
      <c r="J79" s="16" t="s">
        <v>206</v>
      </c>
      <c r="K79" t="s">
        <v>30</v>
      </c>
      <c r="L79" t="s">
        <v>407</v>
      </c>
      <c r="N79">
        <v>0</v>
      </c>
      <c r="O79">
        <v>0</v>
      </c>
      <c r="P79">
        <v>0</v>
      </c>
      <c r="Q79">
        <v>0.5</v>
      </c>
    </row>
    <row r="80" spans="4:17" x14ac:dyDescent="0.45">
      <c r="D80" s="36">
        <v>128</v>
      </c>
      <c r="E80" t="s">
        <v>412</v>
      </c>
      <c r="F80" t="s">
        <v>556</v>
      </c>
      <c r="G80">
        <v>3409.5</v>
      </c>
      <c r="H80">
        <v>650</v>
      </c>
      <c r="I80">
        <v>500</v>
      </c>
      <c r="J80" s="16" t="s">
        <v>206</v>
      </c>
      <c r="N80">
        <v>0</v>
      </c>
      <c r="O80">
        <v>0</v>
      </c>
      <c r="P80">
        <v>0</v>
      </c>
      <c r="Q80">
        <v>0.5</v>
      </c>
    </row>
    <row r="81" spans="4:17" x14ac:dyDescent="0.45">
      <c r="D81" s="36">
        <v>131</v>
      </c>
      <c r="E81" t="s">
        <v>415</v>
      </c>
      <c r="F81" t="s">
        <v>557</v>
      </c>
      <c r="G81">
        <v>3419.5</v>
      </c>
      <c r="H81">
        <v>650</v>
      </c>
      <c r="I81">
        <v>750</v>
      </c>
      <c r="J81" s="16" t="s">
        <v>206</v>
      </c>
      <c r="K81" t="s">
        <v>49</v>
      </c>
      <c r="L81" t="s">
        <v>76</v>
      </c>
      <c r="M81" t="s">
        <v>77</v>
      </c>
      <c r="N81">
        <v>0</v>
      </c>
      <c r="O81">
        <v>0</v>
      </c>
      <c r="P81">
        <v>0</v>
      </c>
      <c r="Q81">
        <v>0.5</v>
      </c>
    </row>
    <row r="82" spans="4:17" x14ac:dyDescent="0.45">
      <c r="D82" s="36">
        <v>133</v>
      </c>
      <c r="E82" t="s">
        <v>417</v>
      </c>
      <c r="F82" t="s">
        <v>559</v>
      </c>
      <c r="G82">
        <v>3426</v>
      </c>
      <c r="H82">
        <v>500</v>
      </c>
      <c r="I82">
        <v>200</v>
      </c>
      <c r="J82" s="16" t="s">
        <v>206</v>
      </c>
      <c r="K82" t="s">
        <v>76</v>
      </c>
      <c r="L82" t="s">
        <v>77</v>
      </c>
      <c r="N82">
        <v>0</v>
      </c>
      <c r="O82">
        <v>0</v>
      </c>
      <c r="P82">
        <v>0</v>
      </c>
      <c r="Q82">
        <v>0.5</v>
      </c>
    </row>
    <row r="83" spans="4:17" x14ac:dyDescent="0.45">
      <c r="D83" s="36">
        <v>138</v>
      </c>
      <c r="E83" t="s">
        <v>422</v>
      </c>
      <c r="F83" t="s">
        <v>560</v>
      </c>
      <c r="G83">
        <v>3516</v>
      </c>
      <c r="H83">
        <v>750</v>
      </c>
      <c r="I83">
        <v>300</v>
      </c>
      <c r="J83" s="16" t="s">
        <v>206</v>
      </c>
      <c r="K83" t="s">
        <v>43</v>
      </c>
      <c r="L83" t="s">
        <v>395</v>
      </c>
      <c r="N83">
        <v>0</v>
      </c>
      <c r="O83">
        <v>0</v>
      </c>
      <c r="P83">
        <v>0</v>
      </c>
      <c r="Q83">
        <v>0.5</v>
      </c>
    </row>
    <row r="84" spans="4:17" x14ac:dyDescent="0.45">
      <c r="D84" s="36">
        <v>140</v>
      </c>
      <c r="E84" t="s">
        <v>426</v>
      </c>
      <c r="F84" t="s">
        <v>561</v>
      </c>
      <c r="G84">
        <v>3637.5</v>
      </c>
      <c r="H84">
        <v>650</v>
      </c>
      <c r="I84">
        <v>400</v>
      </c>
      <c r="J84" s="16" t="s">
        <v>209</v>
      </c>
      <c r="K84" t="s">
        <v>43</v>
      </c>
      <c r="L84" t="s">
        <v>47</v>
      </c>
      <c r="N84">
        <v>0</v>
      </c>
      <c r="O84">
        <v>0</v>
      </c>
      <c r="P84">
        <v>0</v>
      </c>
      <c r="Q84">
        <v>0.5</v>
      </c>
    </row>
    <row r="85" spans="4:17" x14ac:dyDescent="0.45">
      <c r="D85" s="36">
        <v>142</v>
      </c>
      <c r="E85" t="s">
        <v>429</v>
      </c>
      <c r="F85" t="s">
        <v>562</v>
      </c>
      <c r="G85">
        <v>3678</v>
      </c>
      <c r="H85">
        <v>750</v>
      </c>
      <c r="I85">
        <v>400</v>
      </c>
      <c r="J85" s="16" t="s">
        <v>207</v>
      </c>
      <c r="K85" t="s">
        <v>43</v>
      </c>
      <c r="L85" t="s">
        <v>47</v>
      </c>
      <c r="M85" t="s">
        <v>50</v>
      </c>
      <c r="N85">
        <v>0</v>
      </c>
      <c r="O85">
        <v>0</v>
      </c>
      <c r="P85">
        <v>0</v>
      </c>
      <c r="Q85">
        <v>0.5</v>
      </c>
    </row>
    <row r="86" spans="4:17" x14ac:dyDescent="0.45">
      <c r="D86" s="36">
        <v>144</v>
      </c>
      <c r="E86" t="s">
        <v>433</v>
      </c>
      <c r="F86" t="s">
        <v>564</v>
      </c>
      <c r="G86">
        <v>3456</v>
      </c>
      <c r="H86">
        <v>400</v>
      </c>
      <c r="I86">
        <v>700</v>
      </c>
      <c r="J86" s="16" t="s">
        <v>206</v>
      </c>
      <c r="K86" t="s">
        <v>67</v>
      </c>
      <c r="N86">
        <v>0</v>
      </c>
      <c r="O86">
        <v>0</v>
      </c>
      <c r="P86">
        <v>0</v>
      </c>
      <c r="Q86">
        <v>0.5</v>
      </c>
    </row>
    <row r="87" spans="4:17" x14ac:dyDescent="0.45">
      <c r="D87" s="36">
        <v>149</v>
      </c>
      <c r="E87" t="s">
        <v>439</v>
      </c>
      <c r="F87" t="s">
        <v>565</v>
      </c>
      <c r="G87">
        <v>3907</v>
      </c>
      <c r="H87">
        <v>550</v>
      </c>
      <c r="I87">
        <v>750</v>
      </c>
      <c r="J87" s="16" t="s">
        <v>207</v>
      </c>
      <c r="K87" t="s">
        <v>49</v>
      </c>
      <c r="L87" t="s">
        <v>30</v>
      </c>
      <c r="M87" t="s">
        <v>440</v>
      </c>
      <c r="N87">
        <v>0</v>
      </c>
      <c r="O87">
        <v>0</v>
      </c>
      <c r="P87">
        <v>0</v>
      </c>
      <c r="Q87">
        <v>0.5</v>
      </c>
    </row>
    <row r="88" spans="4:17" x14ac:dyDescent="0.45">
      <c r="D88" s="36">
        <v>151</v>
      </c>
      <c r="E88" t="s">
        <v>444</v>
      </c>
      <c r="J88" s="16"/>
      <c r="K88" t="s">
        <v>49</v>
      </c>
      <c r="L88" t="s">
        <v>30</v>
      </c>
      <c r="M88" t="s">
        <v>47</v>
      </c>
      <c r="N88">
        <v>0</v>
      </c>
      <c r="O88">
        <v>0</v>
      </c>
      <c r="P88">
        <v>0</v>
      </c>
      <c r="Q88">
        <v>0.5</v>
      </c>
    </row>
    <row r="89" spans="4:17" x14ac:dyDescent="0.45">
      <c r="D89" s="36">
        <v>152</v>
      </c>
      <c r="E89" t="s">
        <v>446</v>
      </c>
      <c r="F89" t="s">
        <v>566</v>
      </c>
      <c r="G89">
        <v>4091.5</v>
      </c>
      <c r="H89">
        <v>500</v>
      </c>
      <c r="I89">
        <v>675</v>
      </c>
      <c r="J89" s="16" t="s">
        <v>207</v>
      </c>
      <c r="K89" t="s">
        <v>49</v>
      </c>
      <c r="L89" t="s">
        <v>43</v>
      </c>
      <c r="M89" t="s">
        <v>50</v>
      </c>
      <c r="N89">
        <v>0</v>
      </c>
      <c r="O89">
        <v>0</v>
      </c>
      <c r="P89">
        <v>0</v>
      </c>
      <c r="Q89">
        <v>0.5</v>
      </c>
    </row>
    <row r="90" spans="4:17" x14ac:dyDescent="0.45">
      <c r="D90" s="36">
        <v>153</v>
      </c>
      <c r="E90" t="s">
        <v>448</v>
      </c>
      <c r="F90" t="s">
        <v>567</v>
      </c>
      <c r="G90">
        <v>4110.5</v>
      </c>
      <c r="H90">
        <v>600</v>
      </c>
      <c r="I90">
        <v>400</v>
      </c>
      <c r="J90" s="16" t="s">
        <v>208</v>
      </c>
      <c r="K90" t="s">
        <v>43</v>
      </c>
      <c r="L90" t="s">
        <v>50</v>
      </c>
      <c r="M90" t="s">
        <v>30</v>
      </c>
      <c r="N90">
        <v>0</v>
      </c>
      <c r="O90">
        <v>0</v>
      </c>
      <c r="P90">
        <v>0</v>
      </c>
      <c r="Q90">
        <v>0.5</v>
      </c>
    </row>
    <row r="91" spans="4:17" x14ac:dyDescent="0.45">
      <c r="D91" s="36">
        <v>160</v>
      </c>
      <c r="E91" t="s">
        <v>461</v>
      </c>
      <c r="F91" t="s">
        <v>568</v>
      </c>
      <c r="G91">
        <v>4367.5</v>
      </c>
      <c r="H91">
        <v>525</v>
      </c>
      <c r="I91">
        <v>575</v>
      </c>
      <c r="J91" s="16" t="s">
        <v>207</v>
      </c>
      <c r="K91" t="s">
        <v>49</v>
      </c>
      <c r="L91" t="s">
        <v>47</v>
      </c>
      <c r="M91" t="s">
        <v>43</v>
      </c>
      <c r="N91">
        <v>0</v>
      </c>
      <c r="O91">
        <v>0</v>
      </c>
      <c r="P91">
        <v>0</v>
      </c>
      <c r="Q91">
        <v>0.5</v>
      </c>
    </row>
    <row r="92" spans="4:17" x14ac:dyDescent="0.45">
      <c r="D92" s="36">
        <v>163</v>
      </c>
      <c r="E92" t="s">
        <v>467</v>
      </c>
      <c r="F92" t="s">
        <v>569</v>
      </c>
      <c r="G92">
        <v>4406</v>
      </c>
      <c r="H92">
        <v>750</v>
      </c>
      <c r="I92">
        <v>200</v>
      </c>
      <c r="J92" s="16" t="s">
        <v>206</v>
      </c>
      <c r="K92" t="s">
        <v>43</v>
      </c>
      <c r="N92">
        <v>0</v>
      </c>
      <c r="O92">
        <v>0</v>
      </c>
      <c r="P92">
        <v>0</v>
      </c>
      <c r="Q92">
        <v>0.5</v>
      </c>
    </row>
    <row r="93" spans="4:17" x14ac:dyDescent="0.45">
      <c r="D93" s="36">
        <v>164</v>
      </c>
      <c r="E93" t="s">
        <v>469</v>
      </c>
      <c r="F93" t="s">
        <v>570</v>
      </c>
      <c r="G93">
        <v>4416</v>
      </c>
      <c r="H93">
        <v>500</v>
      </c>
      <c r="I93">
        <v>625</v>
      </c>
      <c r="J93" s="16" t="s">
        <v>206</v>
      </c>
      <c r="K93" t="s">
        <v>49</v>
      </c>
      <c r="L93" t="s">
        <v>47</v>
      </c>
      <c r="N93">
        <v>0</v>
      </c>
      <c r="O93">
        <v>0</v>
      </c>
      <c r="P93">
        <v>0</v>
      </c>
      <c r="Q93">
        <v>0.5</v>
      </c>
    </row>
    <row r="94" spans="4:17" x14ac:dyDescent="0.45">
      <c r="D94" s="36">
        <v>165</v>
      </c>
      <c r="E94" t="s">
        <v>471</v>
      </c>
      <c r="F94" t="s">
        <v>585</v>
      </c>
      <c r="G94">
        <v>4421</v>
      </c>
      <c r="H94">
        <v>725</v>
      </c>
      <c r="I94">
        <v>225</v>
      </c>
      <c r="J94" s="16" t="s">
        <v>206</v>
      </c>
      <c r="K94" t="s">
        <v>43</v>
      </c>
      <c r="L94" t="s">
        <v>49</v>
      </c>
      <c r="N94">
        <v>0</v>
      </c>
      <c r="O94">
        <v>0</v>
      </c>
      <c r="P94">
        <v>0</v>
      </c>
      <c r="Q94">
        <v>0.5</v>
      </c>
    </row>
    <row r="95" spans="4:17" x14ac:dyDescent="0.45">
      <c r="D95" s="36">
        <v>168</v>
      </c>
      <c r="E95" t="s">
        <v>477</v>
      </c>
      <c r="F95" t="s">
        <v>572</v>
      </c>
      <c r="G95">
        <v>4429.5</v>
      </c>
      <c r="H95">
        <v>725</v>
      </c>
      <c r="I95">
        <v>175</v>
      </c>
      <c r="J95" s="16" t="s">
        <v>206</v>
      </c>
      <c r="K95" t="s">
        <v>50</v>
      </c>
      <c r="N95">
        <v>0</v>
      </c>
      <c r="O95">
        <v>0</v>
      </c>
      <c r="P95">
        <v>0</v>
      </c>
      <c r="Q95">
        <v>0.5</v>
      </c>
    </row>
    <row r="96" spans="4:17" x14ac:dyDescent="0.45">
      <c r="D96" s="36">
        <v>170</v>
      </c>
      <c r="E96" t="s">
        <v>480</v>
      </c>
      <c r="J96" s="16"/>
      <c r="K96" t="s">
        <v>47</v>
      </c>
      <c r="N96">
        <v>0</v>
      </c>
      <c r="O96">
        <v>0</v>
      </c>
      <c r="P96">
        <v>0</v>
      </c>
      <c r="Q96">
        <v>0.5</v>
      </c>
    </row>
    <row r="97" spans="4:17" x14ac:dyDescent="0.45">
      <c r="D97" s="36">
        <v>171</v>
      </c>
      <c r="E97" t="s">
        <v>482</v>
      </c>
      <c r="J97" s="16"/>
      <c r="K97" t="s">
        <v>49</v>
      </c>
      <c r="L97" t="s">
        <v>47</v>
      </c>
      <c r="N97">
        <v>0</v>
      </c>
      <c r="O97">
        <v>0</v>
      </c>
      <c r="P97">
        <v>0</v>
      </c>
      <c r="Q97">
        <v>0.5</v>
      </c>
    </row>
    <row r="98" spans="4:17" x14ac:dyDescent="0.45">
      <c r="D98" s="36">
        <v>172</v>
      </c>
      <c r="E98" t="s">
        <v>484</v>
      </c>
      <c r="F98" t="s">
        <v>573</v>
      </c>
      <c r="G98">
        <v>4444.1499999999996</v>
      </c>
      <c r="H98">
        <v>525</v>
      </c>
      <c r="I98">
        <v>650</v>
      </c>
      <c r="J98" s="16" t="s">
        <v>206</v>
      </c>
      <c r="K98" t="s">
        <v>49</v>
      </c>
      <c r="L98" t="s">
        <v>47</v>
      </c>
      <c r="N98">
        <v>0</v>
      </c>
      <c r="O98">
        <v>0</v>
      </c>
      <c r="P98">
        <v>0</v>
      </c>
      <c r="Q98">
        <v>0.5</v>
      </c>
    </row>
    <row r="99" spans="4:17" x14ac:dyDescent="0.45">
      <c r="D99" s="36">
        <v>173</v>
      </c>
      <c r="E99" t="s">
        <v>485</v>
      </c>
      <c r="J99" s="16"/>
      <c r="K99" t="s">
        <v>49</v>
      </c>
      <c r="L99" t="s">
        <v>47</v>
      </c>
      <c r="N99">
        <v>0</v>
      </c>
      <c r="O99">
        <v>0</v>
      </c>
      <c r="P99">
        <v>0</v>
      </c>
      <c r="Q99">
        <v>0.5</v>
      </c>
    </row>
    <row r="100" spans="4:17" x14ac:dyDescent="0.45">
      <c r="D100" s="36">
        <v>174</v>
      </c>
      <c r="E100" t="s">
        <v>486</v>
      </c>
      <c r="F100" t="s">
        <v>574</v>
      </c>
      <c r="G100">
        <v>4444.7999999999993</v>
      </c>
      <c r="H100">
        <v>600</v>
      </c>
      <c r="I100">
        <v>575</v>
      </c>
      <c r="J100" s="16" t="s">
        <v>206</v>
      </c>
      <c r="K100" t="s">
        <v>49</v>
      </c>
      <c r="L100" t="s">
        <v>47</v>
      </c>
      <c r="N100">
        <v>0</v>
      </c>
      <c r="O100">
        <v>0</v>
      </c>
      <c r="P100">
        <v>0</v>
      </c>
      <c r="Q100">
        <v>0.5</v>
      </c>
    </row>
    <row r="101" spans="4:17" x14ac:dyDescent="0.45">
      <c r="D101" s="36">
        <v>175</v>
      </c>
      <c r="E101" t="s">
        <v>487</v>
      </c>
      <c r="J101" s="16"/>
      <c r="K101" t="s">
        <v>50</v>
      </c>
      <c r="N101">
        <v>0</v>
      </c>
      <c r="O101">
        <v>0</v>
      </c>
      <c r="P101">
        <v>0</v>
      </c>
      <c r="Q101">
        <v>0.5</v>
      </c>
    </row>
    <row r="102" spans="4:17" x14ac:dyDescent="0.45">
      <c r="D102" s="36">
        <v>176</v>
      </c>
      <c r="E102" t="s">
        <v>488</v>
      </c>
      <c r="J102" s="16"/>
      <c r="K102" t="s">
        <v>30</v>
      </c>
      <c r="L102" t="s">
        <v>43</v>
      </c>
      <c r="M102" t="s">
        <v>459</v>
      </c>
      <c r="N102">
        <v>0</v>
      </c>
      <c r="O102">
        <v>0</v>
      </c>
      <c r="P102">
        <v>0</v>
      </c>
      <c r="Q102">
        <v>0.5</v>
      </c>
    </row>
    <row r="103" spans="4:17" x14ac:dyDescent="0.45">
      <c r="D103" s="36">
        <v>177</v>
      </c>
      <c r="E103" t="s">
        <v>489</v>
      </c>
      <c r="F103" t="s">
        <v>576</v>
      </c>
      <c r="G103">
        <v>4450.5</v>
      </c>
      <c r="H103">
        <v>575</v>
      </c>
      <c r="I103">
        <v>600</v>
      </c>
      <c r="J103" s="16"/>
      <c r="K103" t="s">
        <v>47</v>
      </c>
      <c r="N103">
        <v>0</v>
      </c>
      <c r="O103">
        <v>0</v>
      </c>
      <c r="P103">
        <v>0</v>
      </c>
      <c r="Q103">
        <v>0.5</v>
      </c>
    </row>
    <row r="104" spans="4:17" x14ac:dyDescent="0.45">
      <c r="D104" s="36">
        <v>178</v>
      </c>
      <c r="E104" t="s">
        <v>490</v>
      </c>
      <c r="F104" t="s">
        <v>575</v>
      </c>
      <c r="J104" s="16"/>
      <c r="K104" t="s">
        <v>49</v>
      </c>
      <c r="L104" t="s">
        <v>43</v>
      </c>
      <c r="M104" t="s">
        <v>50</v>
      </c>
      <c r="N104">
        <v>0</v>
      </c>
      <c r="O104">
        <v>0</v>
      </c>
      <c r="P104">
        <v>0</v>
      </c>
      <c r="Q104">
        <v>0.5</v>
      </c>
    </row>
    <row r="105" spans="4:17" x14ac:dyDescent="0.45">
      <c r="D105" s="36">
        <v>179</v>
      </c>
      <c r="E105" t="s">
        <v>492</v>
      </c>
      <c r="F105" t="s">
        <v>577</v>
      </c>
      <c r="G105">
        <v>4455</v>
      </c>
      <c r="H105">
        <v>650</v>
      </c>
      <c r="I105">
        <v>275</v>
      </c>
      <c r="J105" s="16" t="s">
        <v>206</v>
      </c>
      <c r="K105" t="s">
        <v>50</v>
      </c>
      <c r="N105">
        <v>0</v>
      </c>
      <c r="O105">
        <v>0</v>
      </c>
      <c r="P105">
        <v>0</v>
      </c>
      <c r="Q105">
        <v>0.5</v>
      </c>
    </row>
    <row r="106" spans="4:17" x14ac:dyDescent="0.45">
      <c r="D106" s="36">
        <v>180</v>
      </c>
      <c r="E106" t="s">
        <v>493</v>
      </c>
      <c r="G106">
        <v>4460.5</v>
      </c>
      <c r="J106" s="16"/>
      <c r="K106" t="s">
        <v>49</v>
      </c>
      <c r="L106" t="s">
        <v>47</v>
      </c>
      <c r="M106" t="s">
        <v>43</v>
      </c>
      <c r="N106">
        <v>0</v>
      </c>
      <c r="O106">
        <v>0</v>
      </c>
      <c r="P106">
        <v>0</v>
      </c>
      <c r="Q106">
        <v>0.5</v>
      </c>
    </row>
    <row r="107" spans="4:17" x14ac:dyDescent="0.45">
      <c r="D107" s="36">
        <v>181</v>
      </c>
      <c r="E107" t="s">
        <v>495</v>
      </c>
      <c r="F107" t="s">
        <v>495</v>
      </c>
      <c r="G107">
        <v>4466.5</v>
      </c>
      <c r="H107">
        <v>750</v>
      </c>
      <c r="I107">
        <v>450</v>
      </c>
      <c r="J107" s="16" t="s">
        <v>206</v>
      </c>
      <c r="K107" t="s">
        <v>49</v>
      </c>
      <c r="L107" t="s">
        <v>43</v>
      </c>
      <c r="N107">
        <v>0</v>
      </c>
      <c r="O107">
        <v>0</v>
      </c>
      <c r="P107">
        <v>0</v>
      </c>
      <c r="Q107">
        <v>0.5</v>
      </c>
    </row>
    <row r="108" spans="4:17" x14ac:dyDescent="0.45">
      <c r="D108" s="36">
        <v>182</v>
      </c>
      <c r="E108" t="s">
        <v>496</v>
      </c>
      <c r="F108" t="s">
        <v>579</v>
      </c>
      <c r="J108" s="16"/>
      <c r="K108" t="s">
        <v>43</v>
      </c>
      <c r="N108">
        <v>0</v>
      </c>
      <c r="O108">
        <v>0</v>
      </c>
      <c r="P108">
        <v>0</v>
      </c>
      <c r="Q108">
        <v>0.5</v>
      </c>
    </row>
    <row r="109" spans="4:17" x14ac:dyDescent="0.45">
      <c r="D109" s="36">
        <v>183</v>
      </c>
      <c r="E109" t="s">
        <v>498</v>
      </c>
      <c r="J109" s="16"/>
      <c r="K109" t="s">
        <v>49</v>
      </c>
      <c r="L109" t="s">
        <v>43</v>
      </c>
      <c r="N109">
        <v>0</v>
      </c>
      <c r="O109">
        <v>0</v>
      </c>
      <c r="P109">
        <v>0</v>
      </c>
      <c r="Q109">
        <v>0.5</v>
      </c>
    </row>
    <row r="110" spans="4:17" x14ac:dyDescent="0.45">
      <c r="D110" s="36">
        <v>184</v>
      </c>
      <c r="E110" t="s">
        <v>499</v>
      </c>
      <c r="F110" t="s">
        <v>578</v>
      </c>
      <c r="G110">
        <v>4472</v>
      </c>
      <c r="H110">
        <v>750</v>
      </c>
      <c r="I110">
        <v>350</v>
      </c>
      <c r="J110" s="16" t="s">
        <v>206</v>
      </c>
      <c r="K110" t="s">
        <v>43</v>
      </c>
      <c r="N110">
        <v>0</v>
      </c>
      <c r="O110">
        <v>0</v>
      </c>
      <c r="P110">
        <v>0</v>
      </c>
      <c r="Q110">
        <v>0.5</v>
      </c>
    </row>
    <row r="111" spans="4:17" x14ac:dyDescent="0.45">
      <c r="D111" s="36">
        <v>185</v>
      </c>
      <c r="E111" t="s">
        <v>500</v>
      </c>
      <c r="J111" s="16"/>
      <c r="K111" t="s">
        <v>47</v>
      </c>
      <c r="N111">
        <v>0</v>
      </c>
      <c r="O111">
        <v>0</v>
      </c>
      <c r="P111">
        <v>0</v>
      </c>
      <c r="Q111">
        <v>0.5</v>
      </c>
    </row>
    <row r="112" spans="4:17" x14ac:dyDescent="0.45">
      <c r="D112" s="36">
        <v>186</v>
      </c>
      <c r="E112" t="s">
        <v>502</v>
      </c>
      <c r="F112" t="s">
        <v>580</v>
      </c>
      <c r="G112">
        <v>4477.5</v>
      </c>
      <c r="H112">
        <v>400</v>
      </c>
      <c r="I112">
        <v>525</v>
      </c>
      <c r="J112" s="16" t="s">
        <v>206</v>
      </c>
      <c r="K112" t="s">
        <v>47</v>
      </c>
      <c r="N112">
        <v>0</v>
      </c>
      <c r="O112">
        <v>0</v>
      </c>
      <c r="P112">
        <v>0</v>
      </c>
      <c r="Q112">
        <v>0.5</v>
      </c>
    </row>
    <row r="113" spans="4:17" x14ac:dyDescent="0.45">
      <c r="D113" s="36">
        <v>187</v>
      </c>
      <c r="E113" t="s">
        <v>503</v>
      </c>
      <c r="F113" t="s">
        <v>581</v>
      </c>
      <c r="G113">
        <v>4482</v>
      </c>
      <c r="H113">
        <v>700</v>
      </c>
      <c r="I113">
        <v>625</v>
      </c>
      <c r="J113" s="16" t="s">
        <v>208</v>
      </c>
      <c r="K113" t="s">
        <v>49</v>
      </c>
      <c r="L113" t="s">
        <v>30</v>
      </c>
      <c r="N113">
        <v>0</v>
      </c>
      <c r="O113">
        <v>0</v>
      </c>
      <c r="P113">
        <v>0</v>
      </c>
      <c r="Q113">
        <v>0.5</v>
      </c>
    </row>
    <row r="114" spans="4:17" x14ac:dyDescent="0.45">
      <c r="D114" s="36">
        <v>188</v>
      </c>
      <c r="E114" t="s">
        <v>504</v>
      </c>
      <c r="J114" s="16"/>
      <c r="K114" t="s">
        <v>30</v>
      </c>
      <c r="N114">
        <v>0</v>
      </c>
      <c r="O114">
        <v>0</v>
      </c>
      <c r="P114">
        <v>0</v>
      </c>
      <c r="Q114">
        <v>0.5</v>
      </c>
    </row>
    <row r="115" spans="4:17" x14ac:dyDescent="0.45">
      <c r="D115" s="36">
        <v>189</v>
      </c>
      <c r="E115" t="s">
        <v>506</v>
      </c>
      <c r="J115" s="16"/>
      <c r="K115" t="s">
        <v>49</v>
      </c>
      <c r="L115" t="s">
        <v>30</v>
      </c>
      <c r="N115">
        <v>0</v>
      </c>
      <c r="O115">
        <v>0</v>
      </c>
      <c r="P115">
        <v>0</v>
      </c>
      <c r="Q115">
        <v>0.5</v>
      </c>
    </row>
    <row r="116" spans="4:17" x14ac:dyDescent="0.45">
      <c r="D116" s="36">
        <v>190</v>
      </c>
      <c r="E116" t="s">
        <v>507</v>
      </c>
      <c r="F116" t="s">
        <v>582</v>
      </c>
      <c r="G116">
        <v>4504</v>
      </c>
      <c r="H116">
        <v>600</v>
      </c>
      <c r="I116">
        <v>750</v>
      </c>
      <c r="J116" s="16" t="s">
        <v>207</v>
      </c>
      <c r="K116" t="s">
        <v>49</v>
      </c>
      <c r="L116" t="s">
        <v>30</v>
      </c>
      <c r="M116" t="s">
        <v>459</v>
      </c>
      <c r="N116">
        <v>0</v>
      </c>
      <c r="O116">
        <v>0</v>
      </c>
      <c r="P116">
        <v>0</v>
      </c>
      <c r="Q116">
        <v>0.5</v>
      </c>
    </row>
    <row r="117" spans="4:17" x14ac:dyDescent="0.45">
      <c r="D117" s="36">
        <v>191</v>
      </c>
      <c r="E117" t="s">
        <v>509</v>
      </c>
      <c r="F117" t="s">
        <v>509</v>
      </c>
      <c r="G117">
        <v>4510</v>
      </c>
      <c r="H117">
        <v>725</v>
      </c>
      <c r="I117">
        <v>725</v>
      </c>
      <c r="J117" s="16" t="s">
        <v>206</v>
      </c>
      <c r="K117" t="s">
        <v>49</v>
      </c>
      <c r="N117">
        <v>0</v>
      </c>
      <c r="O117">
        <v>0</v>
      </c>
      <c r="P117">
        <v>0</v>
      </c>
      <c r="Q117">
        <v>0.5</v>
      </c>
    </row>
    <row r="118" spans="4:17" x14ac:dyDescent="0.45">
      <c r="D118" s="36">
        <v>192</v>
      </c>
      <c r="E118" t="s">
        <v>510</v>
      </c>
      <c r="F118" t="s">
        <v>583</v>
      </c>
      <c r="G118">
        <v>4537.5</v>
      </c>
      <c r="H118">
        <v>625</v>
      </c>
      <c r="I118">
        <v>850</v>
      </c>
      <c r="J118" s="16" t="s">
        <v>206</v>
      </c>
      <c r="K118" t="s">
        <v>30</v>
      </c>
      <c r="L118" t="s">
        <v>140</v>
      </c>
      <c r="M118" t="s">
        <v>511</v>
      </c>
      <c r="N118">
        <v>0</v>
      </c>
      <c r="O118">
        <v>0</v>
      </c>
      <c r="P118">
        <v>0</v>
      </c>
      <c r="Q118">
        <v>0.5</v>
      </c>
    </row>
    <row r="119" spans="4:17" x14ac:dyDescent="0.45">
      <c r="D119" s="36"/>
      <c r="J119" s="36"/>
    </row>
    <row r="120" spans="4:17" x14ac:dyDescent="0.45">
      <c r="D120" s="36"/>
      <c r="J120" s="36"/>
    </row>
    <row r="121" spans="4:17" x14ac:dyDescent="0.45">
      <c r="D121" s="36"/>
      <c r="J121" s="36"/>
    </row>
    <row r="122" spans="4:17" x14ac:dyDescent="0.45">
      <c r="D122" s="36"/>
      <c r="J122" s="36"/>
    </row>
    <row r="123" spans="4:17" x14ac:dyDescent="0.45">
      <c r="D123" s="36"/>
      <c r="J123" s="36"/>
    </row>
    <row r="124" spans="4:17" x14ac:dyDescent="0.45">
      <c r="D124" s="36"/>
      <c r="J124" s="36"/>
    </row>
    <row r="125" spans="4:17" x14ac:dyDescent="0.45">
      <c r="D125" s="36"/>
      <c r="J125" s="36"/>
    </row>
    <row r="126" spans="4:17" x14ac:dyDescent="0.45">
      <c r="D126" s="36"/>
      <c r="J126" s="36"/>
    </row>
    <row r="127" spans="4:17" x14ac:dyDescent="0.45">
      <c r="D127" s="36"/>
      <c r="J127" s="36"/>
    </row>
    <row r="128" spans="4:17" x14ac:dyDescent="0.45">
      <c r="D128" s="36"/>
      <c r="J128" s="36"/>
    </row>
    <row r="129" spans="4:10" x14ac:dyDescent="0.45">
      <c r="D129" s="36"/>
      <c r="J129" s="36"/>
    </row>
    <row r="130" spans="4:10" x14ac:dyDescent="0.45">
      <c r="D130" s="36"/>
      <c r="J130" s="36"/>
    </row>
    <row r="131" spans="4:10" x14ac:dyDescent="0.45">
      <c r="D131" s="36"/>
      <c r="J131" s="36"/>
    </row>
    <row r="132" spans="4:10" x14ac:dyDescent="0.45">
      <c r="D132" s="36"/>
      <c r="J132" s="36"/>
    </row>
    <row r="133" spans="4:10" x14ac:dyDescent="0.45">
      <c r="D133" s="36"/>
      <c r="J133" s="36"/>
    </row>
    <row r="134" spans="4:10" x14ac:dyDescent="0.45">
      <c r="D134" s="36"/>
      <c r="J134" s="36"/>
    </row>
    <row r="135" spans="4:10" x14ac:dyDescent="0.45">
      <c r="D135" s="36"/>
      <c r="J135" s="36"/>
    </row>
    <row r="136" spans="4:10" x14ac:dyDescent="0.45">
      <c r="D136" s="36"/>
      <c r="J136" s="36"/>
    </row>
    <row r="137" spans="4:10" x14ac:dyDescent="0.45">
      <c r="D137" s="36"/>
      <c r="J137" s="36"/>
    </row>
    <row r="138" spans="4:10" x14ac:dyDescent="0.45">
      <c r="D138" s="36"/>
      <c r="J138" s="36"/>
    </row>
    <row r="139" spans="4:10" x14ac:dyDescent="0.45">
      <c r="D139" s="36"/>
      <c r="J139" s="36"/>
    </row>
    <row r="140" spans="4:10" x14ac:dyDescent="0.45">
      <c r="D140" s="36"/>
      <c r="J140" s="36"/>
    </row>
    <row r="141" spans="4:10" x14ac:dyDescent="0.45">
      <c r="D141" s="36"/>
      <c r="J141" s="36"/>
    </row>
    <row r="142" spans="4:10" x14ac:dyDescent="0.45">
      <c r="D142" s="36"/>
      <c r="J142" s="36"/>
    </row>
    <row r="143" spans="4:10" x14ac:dyDescent="0.45">
      <c r="D143" s="36"/>
      <c r="J143" s="36"/>
    </row>
    <row r="144" spans="4:10" x14ac:dyDescent="0.45">
      <c r="D144" s="36"/>
      <c r="J144" s="36"/>
    </row>
    <row r="145" spans="4:10" x14ac:dyDescent="0.45">
      <c r="D145" s="36"/>
      <c r="J145" s="36"/>
    </row>
    <row r="146" spans="4:10" x14ac:dyDescent="0.45">
      <c r="D146" s="36"/>
      <c r="J146" s="36"/>
    </row>
    <row r="147" spans="4:10" x14ac:dyDescent="0.45">
      <c r="D147" s="36"/>
      <c r="J147" s="36"/>
    </row>
    <row r="148" spans="4:10" x14ac:dyDescent="0.45">
      <c r="D148" s="36"/>
      <c r="J148" s="36"/>
    </row>
    <row r="149" spans="4:10" x14ac:dyDescent="0.45">
      <c r="D149" s="36"/>
      <c r="J149" s="36"/>
    </row>
    <row r="150" spans="4:10" x14ac:dyDescent="0.45">
      <c r="D150" s="36"/>
      <c r="J150" s="36"/>
    </row>
    <row r="151" spans="4:10" x14ac:dyDescent="0.45">
      <c r="D151" s="36"/>
      <c r="J151" s="36"/>
    </row>
    <row r="152" spans="4:10" x14ac:dyDescent="0.45">
      <c r="D152" s="36"/>
      <c r="J152" s="36"/>
    </row>
    <row r="153" spans="4:10" x14ac:dyDescent="0.45">
      <c r="D153" s="36"/>
      <c r="J153" s="36"/>
    </row>
    <row r="154" spans="4:10" x14ac:dyDescent="0.45">
      <c r="D154" s="36"/>
      <c r="J154" s="36"/>
    </row>
    <row r="155" spans="4:10" x14ac:dyDescent="0.45">
      <c r="D155" s="36"/>
      <c r="J155" s="36"/>
    </row>
    <row r="156" spans="4:10" x14ac:dyDescent="0.45">
      <c r="D156" s="36"/>
      <c r="J156" s="36"/>
    </row>
    <row r="157" spans="4:10" x14ac:dyDescent="0.45">
      <c r="D157" s="36"/>
      <c r="J157" s="36"/>
    </row>
    <row r="158" spans="4:10" x14ac:dyDescent="0.45">
      <c r="D158" s="36"/>
      <c r="J158" s="36"/>
    </row>
    <row r="159" spans="4:10" x14ac:dyDescent="0.45">
      <c r="D159" s="36"/>
      <c r="J159" s="36"/>
    </row>
    <row r="160" spans="4:10" x14ac:dyDescent="0.45">
      <c r="D160" s="36"/>
      <c r="J160" s="36"/>
    </row>
    <row r="161" spans="4:10" x14ac:dyDescent="0.45">
      <c r="D161" s="36"/>
      <c r="J161" s="36"/>
    </row>
    <row r="162" spans="4:10" x14ac:dyDescent="0.45">
      <c r="D162" s="36"/>
      <c r="J162" s="36"/>
    </row>
    <row r="163" spans="4:10" x14ac:dyDescent="0.45">
      <c r="D163" s="36"/>
      <c r="J163" s="36"/>
    </row>
    <row r="164" spans="4:10" x14ac:dyDescent="0.45">
      <c r="D164" s="36"/>
      <c r="J164" s="36"/>
    </row>
    <row r="165" spans="4:10" x14ac:dyDescent="0.45">
      <c r="D165" s="36"/>
      <c r="J165" s="36"/>
    </row>
    <row r="166" spans="4:10" x14ac:dyDescent="0.45">
      <c r="D166" s="36"/>
      <c r="J166" s="36"/>
    </row>
    <row r="167" spans="4:10" x14ac:dyDescent="0.45">
      <c r="D167" s="36"/>
      <c r="J167" s="36"/>
    </row>
    <row r="168" spans="4:10" x14ac:dyDescent="0.45">
      <c r="D168" s="36"/>
      <c r="J168" s="36"/>
    </row>
    <row r="169" spans="4:10" x14ac:dyDescent="0.45">
      <c r="D169" s="36"/>
      <c r="J169" s="36"/>
    </row>
    <row r="170" spans="4:10" x14ac:dyDescent="0.45">
      <c r="D170" s="36"/>
      <c r="J170" s="36"/>
    </row>
    <row r="171" spans="4:10" x14ac:dyDescent="0.45">
      <c r="D171" s="36"/>
      <c r="J171" s="36"/>
    </row>
    <row r="172" spans="4:10" x14ac:dyDescent="0.45">
      <c r="D172" s="36"/>
      <c r="J172" s="36"/>
    </row>
    <row r="173" spans="4:10" x14ac:dyDescent="0.45">
      <c r="D173" s="36"/>
      <c r="J173" s="36"/>
    </row>
    <row r="174" spans="4:10" x14ac:dyDescent="0.45">
      <c r="D174" s="36"/>
      <c r="J174" s="36"/>
    </row>
    <row r="175" spans="4:10" x14ac:dyDescent="0.45">
      <c r="D175" s="36"/>
      <c r="J175" s="36"/>
    </row>
    <row r="176" spans="4:10" x14ac:dyDescent="0.45">
      <c r="D176" s="36"/>
      <c r="J176" s="36"/>
    </row>
    <row r="177" spans="4:10" x14ac:dyDescent="0.45">
      <c r="D177" s="36"/>
      <c r="J177" s="36"/>
    </row>
    <row r="178" spans="4:10" x14ac:dyDescent="0.45">
      <c r="D178" s="36"/>
      <c r="J178" s="36"/>
    </row>
    <row r="179" spans="4:10" x14ac:dyDescent="0.45">
      <c r="D179" s="36"/>
      <c r="J179" s="36"/>
    </row>
    <row r="180" spans="4:10" x14ac:dyDescent="0.45">
      <c r="D180" s="36"/>
      <c r="J180" s="36"/>
    </row>
    <row r="181" spans="4:10" x14ac:dyDescent="0.45">
      <c r="D181" s="36"/>
      <c r="J181" s="36"/>
    </row>
    <row r="182" spans="4:10" x14ac:dyDescent="0.45">
      <c r="D182" s="36"/>
      <c r="J182" s="36"/>
    </row>
    <row r="183" spans="4:10" x14ac:dyDescent="0.45">
      <c r="D183" s="36"/>
      <c r="J183" s="36"/>
    </row>
    <row r="184" spans="4:10" x14ac:dyDescent="0.45">
      <c r="D184" s="36"/>
      <c r="J184" s="36"/>
    </row>
    <row r="185" spans="4:10" x14ac:dyDescent="0.45">
      <c r="D185" s="36"/>
      <c r="J185" s="36"/>
    </row>
    <row r="186" spans="4:10" x14ac:dyDescent="0.45">
      <c r="D186" s="36"/>
      <c r="J186" s="36"/>
    </row>
    <row r="187" spans="4:10" x14ac:dyDescent="0.45">
      <c r="D187" s="36"/>
      <c r="J187" s="36"/>
    </row>
    <row r="188" spans="4:10" x14ac:dyDescent="0.45">
      <c r="D188" s="36"/>
      <c r="J188" s="36"/>
    </row>
    <row r="189" spans="4:10" x14ac:dyDescent="0.45">
      <c r="D189" s="36"/>
      <c r="J189" s="36"/>
    </row>
    <row r="190" spans="4:10" x14ac:dyDescent="0.45">
      <c r="D190" s="36"/>
      <c r="J190" s="36"/>
    </row>
    <row r="191" spans="4:10" x14ac:dyDescent="0.45">
      <c r="D191" s="36"/>
      <c r="J191" s="36"/>
    </row>
    <row r="192" spans="4:10" x14ac:dyDescent="0.45">
      <c r="D192" s="36"/>
      <c r="J192" s="36"/>
    </row>
    <row r="193" spans="4:10" x14ac:dyDescent="0.45">
      <c r="D193" s="36"/>
      <c r="J193" s="36"/>
    </row>
    <row r="194" spans="4:10" x14ac:dyDescent="0.45">
      <c r="D194" s="36"/>
      <c r="J194" s="36"/>
    </row>
    <row r="195" spans="4:10" x14ac:dyDescent="0.45">
      <c r="D195" s="36"/>
      <c r="J195" s="36"/>
    </row>
    <row r="196" spans="4:10" x14ac:dyDescent="0.45">
      <c r="D196" s="36"/>
      <c r="J196" s="36"/>
    </row>
    <row r="197" spans="4:10" x14ac:dyDescent="0.45">
      <c r="D197" s="36"/>
      <c r="J197" s="36"/>
    </row>
    <row r="198" spans="4:10" x14ac:dyDescent="0.45">
      <c r="D198" s="36"/>
      <c r="J198" s="36"/>
    </row>
    <row r="199" spans="4:10" x14ac:dyDescent="0.45">
      <c r="D199" s="36"/>
      <c r="J199" s="36"/>
    </row>
    <row r="200" spans="4:10" x14ac:dyDescent="0.45">
      <c r="D200" s="36"/>
      <c r="J200" s="36"/>
    </row>
    <row r="201" spans="4:10" x14ac:dyDescent="0.45">
      <c r="D201" s="36"/>
      <c r="J201" s="36"/>
    </row>
    <row r="202" spans="4:10" x14ac:dyDescent="0.45">
      <c r="D202" s="36"/>
      <c r="J202" s="36"/>
    </row>
    <row r="203" spans="4:10" x14ac:dyDescent="0.45">
      <c r="D203" s="36"/>
      <c r="J203" s="36"/>
    </row>
    <row r="204" spans="4:10" x14ac:dyDescent="0.45">
      <c r="D204" s="36"/>
      <c r="J204" s="36"/>
    </row>
    <row r="205" spans="4:10" x14ac:dyDescent="0.45">
      <c r="D205" s="36"/>
      <c r="J205" s="36"/>
    </row>
    <row r="206" spans="4:10" x14ac:dyDescent="0.45">
      <c r="D206" s="36"/>
      <c r="J206" s="36"/>
    </row>
    <row r="207" spans="4:10" x14ac:dyDescent="0.45">
      <c r="D207" s="36"/>
      <c r="J207" s="36"/>
    </row>
    <row r="208" spans="4:10" x14ac:dyDescent="0.45">
      <c r="D208" s="36"/>
      <c r="J208" s="36"/>
    </row>
    <row r="209" spans="4:10" x14ac:dyDescent="0.45">
      <c r="D209" s="36"/>
      <c r="J209" s="36"/>
    </row>
    <row r="210" spans="4:10" x14ac:dyDescent="0.45">
      <c r="D210" s="36"/>
      <c r="J210" s="36"/>
    </row>
    <row r="211" spans="4:10" x14ac:dyDescent="0.45">
      <c r="D211" s="36"/>
      <c r="J211" s="36"/>
    </row>
    <row r="212" spans="4:10" x14ac:dyDescent="0.45">
      <c r="D212" s="36"/>
      <c r="J212" s="36"/>
    </row>
    <row r="213" spans="4:10" x14ac:dyDescent="0.45">
      <c r="D213" s="36"/>
      <c r="J213" s="36"/>
    </row>
    <row r="214" spans="4:10" x14ac:dyDescent="0.45">
      <c r="D214" s="36"/>
      <c r="J214" s="36"/>
    </row>
    <row r="215" spans="4:10" x14ac:dyDescent="0.45">
      <c r="D215" s="36"/>
      <c r="J215" s="36"/>
    </row>
    <row r="216" spans="4:10" x14ac:dyDescent="0.45">
      <c r="D216" s="36"/>
      <c r="J216" s="36"/>
    </row>
    <row r="217" spans="4:10" x14ac:dyDescent="0.45">
      <c r="D217" s="36"/>
      <c r="J217" s="36"/>
    </row>
    <row r="218" spans="4:10" x14ac:dyDescent="0.45">
      <c r="D218" s="36"/>
      <c r="J218" s="36"/>
    </row>
    <row r="219" spans="4:10" x14ac:dyDescent="0.45">
      <c r="D219" s="36"/>
      <c r="J219" s="36"/>
    </row>
    <row r="220" spans="4:10" x14ac:dyDescent="0.45">
      <c r="D220" s="36"/>
      <c r="J220" s="36"/>
    </row>
    <row r="221" spans="4:10" x14ac:dyDescent="0.45">
      <c r="D221" s="36"/>
      <c r="J221" s="36"/>
    </row>
    <row r="222" spans="4:10" x14ac:dyDescent="0.45">
      <c r="D222" s="36"/>
      <c r="J222" s="36"/>
    </row>
    <row r="223" spans="4:10" x14ac:dyDescent="0.45">
      <c r="D223" s="36"/>
      <c r="J223" s="36"/>
    </row>
    <row r="224" spans="4:10" x14ac:dyDescent="0.45">
      <c r="D224" s="36"/>
      <c r="J224" s="36"/>
    </row>
    <row r="225" spans="4:10" x14ac:dyDescent="0.45">
      <c r="D225" s="36"/>
      <c r="J225" s="36"/>
    </row>
    <row r="226" spans="4:10" x14ac:dyDescent="0.45">
      <c r="D226" s="36"/>
      <c r="J226" s="36"/>
    </row>
    <row r="227" spans="4:10" x14ac:dyDescent="0.45">
      <c r="D227" s="36"/>
      <c r="J227" s="36"/>
    </row>
    <row r="228" spans="4:10" x14ac:dyDescent="0.45">
      <c r="D228" s="36"/>
      <c r="J228" s="36"/>
    </row>
    <row r="229" spans="4:10" x14ac:dyDescent="0.45">
      <c r="D229" s="36"/>
      <c r="J229" s="36"/>
    </row>
    <row r="230" spans="4:10" x14ac:dyDescent="0.45">
      <c r="D230" s="36"/>
      <c r="J230" s="36"/>
    </row>
    <row r="231" spans="4:10" x14ac:dyDescent="0.45">
      <c r="D231" s="36"/>
      <c r="J231" s="36"/>
    </row>
    <row r="232" spans="4:10" x14ac:dyDescent="0.45">
      <c r="D232" s="36"/>
      <c r="J232" s="36"/>
    </row>
    <row r="233" spans="4:10" x14ac:dyDescent="0.45">
      <c r="D233" s="36"/>
      <c r="J233" s="36"/>
    </row>
    <row r="234" spans="4:10" x14ac:dyDescent="0.45">
      <c r="D234" s="36"/>
      <c r="J234" s="36"/>
    </row>
    <row r="235" spans="4:10" x14ac:dyDescent="0.45">
      <c r="D235" s="36"/>
      <c r="J235" s="36"/>
    </row>
    <row r="236" spans="4:10" x14ac:dyDescent="0.45">
      <c r="D236" s="36"/>
      <c r="J236" s="36"/>
    </row>
    <row r="237" spans="4:10" x14ac:dyDescent="0.45">
      <c r="D237" s="36"/>
      <c r="J237" s="36"/>
    </row>
    <row r="238" spans="4:10" x14ac:dyDescent="0.45">
      <c r="D238" s="36"/>
      <c r="J238" s="36"/>
    </row>
    <row r="239" spans="4:10" x14ac:dyDescent="0.45">
      <c r="D239" s="36"/>
      <c r="J239" s="36"/>
    </row>
    <row r="240" spans="4:10" x14ac:dyDescent="0.45">
      <c r="D240" s="36"/>
      <c r="J240" s="36"/>
    </row>
    <row r="241" spans="4:10" x14ac:dyDescent="0.45">
      <c r="D241" s="36"/>
      <c r="J241" s="36"/>
    </row>
    <row r="242" spans="4:10" x14ac:dyDescent="0.45">
      <c r="D242" s="36"/>
      <c r="J242" s="36"/>
    </row>
    <row r="243" spans="4:10" x14ac:dyDescent="0.45">
      <c r="D243" s="36"/>
      <c r="J243" s="36"/>
    </row>
    <row r="244" spans="4:10" x14ac:dyDescent="0.45">
      <c r="D244" s="36"/>
      <c r="J244" s="36"/>
    </row>
    <row r="245" spans="4:10" x14ac:dyDescent="0.45">
      <c r="D245" s="36"/>
      <c r="J245" s="36"/>
    </row>
    <row r="246" spans="4:10" x14ac:dyDescent="0.45">
      <c r="D246" s="36"/>
      <c r="J246" s="36"/>
    </row>
    <row r="247" spans="4:10" x14ac:dyDescent="0.45">
      <c r="D247" s="36"/>
      <c r="J247" s="36"/>
    </row>
    <row r="248" spans="4:10" x14ac:dyDescent="0.45">
      <c r="D248" s="36"/>
      <c r="J248" s="36"/>
    </row>
    <row r="249" spans="4:10" x14ac:dyDescent="0.45">
      <c r="D249" s="36"/>
      <c r="J249" s="36"/>
    </row>
    <row r="250" spans="4:10" x14ac:dyDescent="0.45">
      <c r="D250" s="36"/>
      <c r="J250" s="36"/>
    </row>
    <row r="251" spans="4:10" x14ac:dyDescent="0.45">
      <c r="D251" s="36"/>
      <c r="J251" s="36"/>
    </row>
    <row r="252" spans="4:10" x14ac:dyDescent="0.45">
      <c r="D252" s="36"/>
      <c r="J252" s="36"/>
    </row>
    <row r="253" spans="4:10" x14ac:dyDescent="0.45">
      <c r="D253" s="36"/>
      <c r="J253" s="36"/>
    </row>
    <row r="254" spans="4:10" x14ac:dyDescent="0.45">
      <c r="D254" s="36"/>
      <c r="J254" s="36"/>
    </row>
    <row r="255" spans="4:10" x14ac:dyDescent="0.45">
      <c r="D255" s="36"/>
      <c r="J255" s="36"/>
    </row>
    <row r="256" spans="4:10" x14ac:dyDescent="0.45">
      <c r="D256" s="36"/>
      <c r="J256" s="36"/>
    </row>
    <row r="257" spans="4:10" x14ac:dyDescent="0.45">
      <c r="D257" s="36"/>
      <c r="J257" s="36"/>
    </row>
    <row r="258" spans="4:10" x14ac:dyDescent="0.45">
      <c r="D258" s="36"/>
      <c r="J258" s="36"/>
    </row>
    <row r="259" spans="4:10" x14ac:dyDescent="0.45">
      <c r="D259" s="36"/>
      <c r="J259" s="36"/>
    </row>
    <row r="260" spans="4:10" x14ac:dyDescent="0.45">
      <c r="D260" s="36"/>
      <c r="J260" s="36"/>
    </row>
    <row r="261" spans="4:10" x14ac:dyDescent="0.45">
      <c r="D261" s="36"/>
      <c r="J261" s="36"/>
    </row>
    <row r="262" spans="4:10" x14ac:dyDescent="0.45">
      <c r="D262" s="36"/>
      <c r="J262" s="36"/>
    </row>
    <row r="263" spans="4:10" x14ac:dyDescent="0.45">
      <c r="D263" s="36"/>
      <c r="J263" s="36"/>
    </row>
    <row r="264" spans="4:10" x14ac:dyDescent="0.45">
      <c r="D264" s="36"/>
      <c r="J264" s="36"/>
    </row>
    <row r="265" spans="4:10" x14ac:dyDescent="0.45">
      <c r="D265" s="36"/>
      <c r="J265" s="36"/>
    </row>
    <row r="266" spans="4:10" x14ac:dyDescent="0.45">
      <c r="D266" s="36"/>
      <c r="J266" s="36"/>
    </row>
    <row r="267" spans="4:10" x14ac:dyDescent="0.45">
      <c r="D267" s="36"/>
      <c r="J267" s="36"/>
    </row>
    <row r="268" spans="4:10" x14ac:dyDescent="0.45">
      <c r="D268" s="36"/>
      <c r="J268" s="36"/>
    </row>
    <row r="269" spans="4:10" x14ac:dyDescent="0.45">
      <c r="D269" s="36"/>
      <c r="J269" s="36"/>
    </row>
    <row r="270" spans="4:10" x14ac:dyDescent="0.45">
      <c r="D270" s="36"/>
      <c r="J270" s="36"/>
    </row>
    <row r="271" spans="4:10" x14ac:dyDescent="0.45">
      <c r="D271" s="36"/>
      <c r="J271" s="36"/>
    </row>
    <row r="272" spans="4:10" x14ac:dyDescent="0.45">
      <c r="D272" s="36"/>
      <c r="J272" s="36"/>
    </row>
    <row r="273" spans="4:10" x14ac:dyDescent="0.45">
      <c r="D273" s="36"/>
      <c r="J273" s="36"/>
    </row>
    <row r="274" spans="4:10" x14ac:dyDescent="0.45">
      <c r="D274" s="36"/>
      <c r="J274" s="36"/>
    </row>
    <row r="275" spans="4:10" x14ac:dyDescent="0.45">
      <c r="D275" s="36"/>
      <c r="J275" s="36"/>
    </row>
    <row r="276" spans="4:10" x14ac:dyDescent="0.45">
      <c r="D276" s="36"/>
      <c r="J276" s="36"/>
    </row>
    <row r="277" spans="4:10" x14ac:dyDescent="0.45">
      <c r="D277" s="36"/>
      <c r="J277" s="36"/>
    </row>
    <row r="278" spans="4:10" x14ac:dyDescent="0.45">
      <c r="D278" s="36"/>
      <c r="J278" s="36"/>
    </row>
    <row r="279" spans="4:10" x14ac:dyDescent="0.45">
      <c r="D279" s="36"/>
      <c r="J279" s="36"/>
    </row>
    <row r="280" spans="4:10" x14ac:dyDescent="0.45">
      <c r="D280" s="36"/>
      <c r="J280" s="36"/>
    </row>
    <row r="281" spans="4:10" x14ac:dyDescent="0.45">
      <c r="D281" s="36"/>
      <c r="J281" s="36"/>
    </row>
    <row r="282" spans="4:10" x14ac:dyDescent="0.45">
      <c r="D282" s="36"/>
      <c r="J282" s="36"/>
    </row>
    <row r="283" spans="4:10" x14ac:dyDescent="0.45">
      <c r="D283" s="36"/>
      <c r="J283" s="36"/>
    </row>
    <row r="284" spans="4:10" x14ac:dyDescent="0.45">
      <c r="D284" s="36"/>
      <c r="J284" s="36"/>
    </row>
    <row r="285" spans="4:10" x14ac:dyDescent="0.45">
      <c r="D285" s="36"/>
      <c r="J285" s="36"/>
    </row>
    <row r="286" spans="4:10" x14ac:dyDescent="0.45">
      <c r="D286" s="36"/>
      <c r="J286" s="36"/>
    </row>
    <row r="287" spans="4:10" x14ac:dyDescent="0.45">
      <c r="D287" s="36"/>
      <c r="J287" s="36"/>
    </row>
    <row r="288" spans="4:10" x14ac:dyDescent="0.45">
      <c r="D288" s="36"/>
      <c r="J288" s="36"/>
    </row>
    <row r="289" spans="4:10" x14ac:dyDescent="0.45">
      <c r="D289" s="36"/>
      <c r="J289" s="36"/>
    </row>
    <row r="290" spans="4:10" x14ac:dyDescent="0.45">
      <c r="D290" s="36"/>
      <c r="J290" s="36"/>
    </row>
    <row r="291" spans="4:10" x14ac:dyDescent="0.45">
      <c r="D291" s="36"/>
      <c r="J291" s="36"/>
    </row>
    <row r="292" spans="4:10" x14ac:dyDescent="0.45">
      <c r="D292" s="36"/>
      <c r="J292" s="36"/>
    </row>
    <row r="293" spans="4:10" x14ac:dyDescent="0.45">
      <c r="D293" s="36"/>
      <c r="J293" s="36"/>
    </row>
    <row r="294" spans="4:10" x14ac:dyDescent="0.45">
      <c r="D294" s="36"/>
      <c r="J294" s="36"/>
    </row>
    <row r="295" spans="4:10" x14ac:dyDescent="0.45">
      <c r="D295" s="36"/>
      <c r="J295" s="36"/>
    </row>
    <row r="296" spans="4:10" x14ac:dyDescent="0.45">
      <c r="D296" s="36"/>
      <c r="J296" s="36"/>
    </row>
    <row r="297" spans="4:10" x14ac:dyDescent="0.45">
      <c r="D297" s="36"/>
      <c r="J297" s="36"/>
    </row>
    <row r="298" spans="4:10" x14ac:dyDescent="0.45">
      <c r="D298" s="36"/>
      <c r="J298" s="36"/>
    </row>
    <row r="299" spans="4:10" x14ac:dyDescent="0.45">
      <c r="D299" s="36"/>
      <c r="J299" s="36"/>
    </row>
    <row r="300" spans="4:10" x14ac:dyDescent="0.45">
      <c r="D300" s="36"/>
      <c r="J300" s="36"/>
    </row>
    <row r="301" spans="4:10" x14ac:dyDescent="0.45">
      <c r="D301" s="36"/>
      <c r="J301" s="36"/>
    </row>
    <row r="302" spans="4:10" x14ac:dyDescent="0.45">
      <c r="D302" s="36"/>
      <c r="J302" s="36"/>
    </row>
    <row r="303" spans="4:10" x14ac:dyDescent="0.45">
      <c r="D303" s="36"/>
      <c r="J303" s="36"/>
    </row>
    <row r="304" spans="4:10" x14ac:dyDescent="0.45">
      <c r="D304" s="36"/>
      <c r="J304" s="36"/>
    </row>
    <row r="305" spans="4:10" x14ac:dyDescent="0.45">
      <c r="D305" s="36"/>
      <c r="J305" s="36"/>
    </row>
    <row r="306" spans="4:10" x14ac:dyDescent="0.45">
      <c r="D306" s="36"/>
      <c r="J306" s="36"/>
    </row>
    <row r="307" spans="4:10" x14ac:dyDescent="0.45">
      <c r="D307" s="36"/>
      <c r="J307" s="36"/>
    </row>
    <row r="308" spans="4:10" x14ac:dyDescent="0.45">
      <c r="D308" s="36"/>
      <c r="J308" s="36"/>
    </row>
    <row r="309" spans="4:10" x14ac:dyDescent="0.45">
      <c r="D309" s="36"/>
      <c r="J309" s="36"/>
    </row>
    <row r="310" spans="4:10" x14ac:dyDescent="0.45">
      <c r="D310" s="36"/>
      <c r="J310" s="36"/>
    </row>
    <row r="311" spans="4:10" x14ac:dyDescent="0.45">
      <c r="D311" s="36"/>
      <c r="J311" s="36"/>
    </row>
    <row r="312" spans="4:10" x14ac:dyDescent="0.45">
      <c r="D312" s="36"/>
      <c r="J312" s="36"/>
    </row>
    <row r="313" spans="4:10" x14ac:dyDescent="0.45">
      <c r="D313" s="36"/>
      <c r="J313" s="36"/>
    </row>
    <row r="314" spans="4:10" x14ac:dyDescent="0.45">
      <c r="D314" s="36"/>
      <c r="J314" s="36"/>
    </row>
    <row r="315" spans="4:10" x14ac:dyDescent="0.45">
      <c r="D315" s="36"/>
      <c r="J315" s="36"/>
    </row>
    <row r="316" spans="4:10" x14ac:dyDescent="0.45">
      <c r="D316" s="36"/>
      <c r="J316" s="36"/>
    </row>
    <row r="317" spans="4:10" x14ac:dyDescent="0.45">
      <c r="D317" s="36"/>
      <c r="J317" s="36"/>
    </row>
    <row r="318" spans="4:10" x14ac:dyDescent="0.45">
      <c r="D318" s="36"/>
      <c r="J318" s="36"/>
    </row>
    <row r="319" spans="4:10" x14ac:dyDescent="0.45">
      <c r="D319" s="36"/>
      <c r="J319" s="36"/>
    </row>
    <row r="320" spans="4:10" x14ac:dyDescent="0.45">
      <c r="D320" s="36"/>
      <c r="J320" s="36"/>
    </row>
    <row r="321" spans="4:10" x14ac:dyDescent="0.45">
      <c r="D321" s="36"/>
      <c r="J321" s="36"/>
    </row>
    <row r="322" spans="4:10" x14ac:dyDescent="0.45">
      <c r="D322" s="36"/>
      <c r="J322" s="36"/>
    </row>
    <row r="323" spans="4:10" x14ac:dyDescent="0.45">
      <c r="D323" s="36"/>
      <c r="J323" s="36"/>
    </row>
    <row r="324" spans="4:10" x14ac:dyDescent="0.45">
      <c r="D324" s="36"/>
      <c r="J324" s="36"/>
    </row>
    <row r="325" spans="4:10" x14ac:dyDescent="0.45">
      <c r="D325" s="36"/>
      <c r="J325" s="36"/>
    </row>
    <row r="326" spans="4:10" x14ac:dyDescent="0.45">
      <c r="D326" s="36"/>
      <c r="J326" s="36"/>
    </row>
    <row r="327" spans="4:10" x14ac:dyDescent="0.45">
      <c r="D327" s="36"/>
      <c r="J327" s="36"/>
    </row>
    <row r="328" spans="4:10" x14ac:dyDescent="0.45">
      <c r="D328" s="36"/>
      <c r="J328" s="36"/>
    </row>
    <row r="329" spans="4:10" x14ac:dyDescent="0.45">
      <c r="D329" s="36"/>
      <c r="J329" s="36"/>
    </row>
    <row r="330" spans="4:10" x14ac:dyDescent="0.45">
      <c r="D330" s="36"/>
      <c r="J330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F3D3-0AF0-4E5C-B0B5-086351544E97}">
  <dimension ref="A1:N114"/>
  <sheetViews>
    <sheetView zoomScale="85" zoomScaleNormal="85" workbookViewId="0">
      <selection activeCell="K1" sqref="K1:L114"/>
    </sheetView>
  </sheetViews>
  <sheetFormatPr defaultRowHeight="14.25" x14ac:dyDescent="0.45"/>
  <cols>
    <col min="1" max="1" width="7.9296875" customWidth="1"/>
    <col min="2" max="2" width="33.265625" customWidth="1"/>
    <col min="3" max="3" width="21.59765625" customWidth="1"/>
    <col min="7" max="7" width="12.1328125" customWidth="1"/>
    <col min="8" max="8" width="12.9296875" customWidth="1"/>
    <col min="9" max="9" width="16.19921875" customWidth="1"/>
    <col min="10" max="10" width="12.9296875" customWidth="1"/>
  </cols>
  <sheetData>
    <row r="1" spans="1:14" x14ac:dyDescent="0.45">
      <c r="A1" s="36">
        <v>1</v>
      </c>
      <c r="B1" t="s">
        <v>23</v>
      </c>
      <c r="C1" t="s">
        <v>289</v>
      </c>
      <c r="D1">
        <v>5</v>
      </c>
      <c r="E1">
        <v>250</v>
      </c>
      <c r="F1">
        <v>300</v>
      </c>
      <c r="G1" s="36" t="s">
        <v>206</v>
      </c>
      <c r="H1" s="39" t="s">
        <v>608</v>
      </c>
      <c r="I1" t="s">
        <v>608</v>
      </c>
      <c r="J1">
        <v>0</v>
      </c>
      <c r="K1">
        <v>-50</v>
      </c>
      <c r="L1">
        <v>-50</v>
      </c>
      <c r="M1">
        <v>0</v>
      </c>
      <c r="N1">
        <v>0.5</v>
      </c>
    </row>
    <row r="2" spans="1:14" x14ac:dyDescent="0.45">
      <c r="A2" s="36">
        <v>2</v>
      </c>
      <c r="B2" t="s">
        <v>26</v>
      </c>
      <c r="C2" t="s">
        <v>293</v>
      </c>
      <c r="D2">
        <v>30</v>
      </c>
      <c r="E2">
        <v>650</v>
      </c>
      <c r="F2">
        <v>200</v>
      </c>
      <c r="G2" s="36" t="s">
        <v>206</v>
      </c>
      <c r="H2" t="s">
        <v>50</v>
      </c>
      <c r="I2" t="s">
        <v>286</v>
      </c>
      <c r="J2">
        <v>0</v>
      </c>
      <c r="K2">
        <v>-50</v>
      </c>
      <c r="L2">
        <v>-50</v>
      </c>
      <c r="M2">
        <v>0</v>
      </c>
      <c r="N2">
        <v>0.5</v>
      </c>
    </row>
    <row r="3" spans="1:14" x14ac:dyDescent="0.45">
      <c r="A3" s="36">
        <v>3</v>
      </c>
      <c r="B3" t="s">
        <v>25</v>
      </c>
      <c r="C3" t="s">
        <v>294</v>
      </c>
      <c r="D3">
        <v>60</v>
      </c>
      <c r="E3">
        <v>800</v>
      </c>
      <c r="F3">
        <v>350</v>
      </c>
      <c r="G3" s="36" t="s">
        <v>206</v>
      </c>
      <c r="H3" t="s">
        <v>43</v>
      </c>
      <c r="I3" t="s">
        <v>608</v>
      </c>
      <c r="J3">
        <v>0</v>
      </c>
      <c r="K3">
        <v>-50</v>
      </c>
      <c r="L3">
        <v>-50</v>
      </c>
      <c r="M3">
        <v>0</v>
      </c>
      <c r="N3">
        <v>0.5</v>
      </c>
    </row>
    <row r="4" spans="1:14" x14ac:dyDescent="0.45">
      <c r="A4" s="36">
        <v>4</v>
      </c>
      <c r="B4" t="s">
        <v>516</v>
      </c>
      <c r="C4" t="s">
        <v>296</v>
      </c>
      <c r="D4">
        <v>95</v>
      </c>
      <c r="E4">
        <v>750</v>
      </c>
      <c r="F4">
        <v>200</v>
      </c>
      <c r="G4" s="36" t="s">
        <v>206</v>
      </c>
      <c r="H4" t="s">
        <v>43</v>
      </c>
      <c r="I4" t="s">
        <v>287</v>
      </c>
      <c r="J4">
        <v>0</v>
      </c>
      <c r="K4">
        <v>-50</v>
      </c>
      <c r="L4">
        <v>-50</v>
      </c>
      <c r="M4">
        <v>0</v>
      </c>
      <c r="N4">
        <v>0.5</v>
      </c>
    </row>
    <row r="5" spans="1:14" x14ac:dyDescent="0.45">
      <c r="A5" s="36">
        <v>5</v>
      </c>
      <c r="B5" t="s">
        <v>27</v>
      </c>
      <c r="C5" t="s">
        <v>301</v>
      </c>
      <c r="D5">
        <v>141</v>
      </c>
      <c r="E5">
        <v>525</v>
      </c>
      <c r="F5">
        <v>725</v>
      </c>
      <c r="G5" s="36" t="s">
        <v>298</v>
      </c>
      <c r="H5" t="s">
        <v>28</v>
      </c>
      <c r="I5" t="s">
        <v>29</v>
      </c>
      <c r="J5" t="s">
        <v>30</v>
      </c>
      <c r="K5">
        <v>-50</v>
      </c>
      <c r="L5">
        <v>-50</v>
      </c>
      <c r="M5">
        <v>0</v>
      </c>
      <c r="N5">
        <v>0.5</v>
      </c>
    </row>
    <row r="6" spans="1:14" x14ac:dyDescent="0.45">
      <c r="A6" s="36">
        <v>6</v>
      </c>
      <c r="B6" t="s">
        <v>31</v>
      </c>
      <c r="C6" t="s">
        <v>303</v>
      </c>
      <c r="D6">
        <v>153.5</v>
      </c>
      <c r="E6">
        <v>675</v>
      </c>
      <c r="F6">
        <v>550</v>
      </c>
      <c r="G6" s="36" t="s">
        <v>206</v>
      </c>
      <c r="H6" t="s">
        <v>32</v>
      </c>
      <c r="I6" t="s">
        <v>30</v>
      </c>
      <c r="J6" t="s">
        <v>29</v>
      </c>
      <c r="K6">
        <v>-50</v>
      </c>
      <c r="L6">
        <v>-50</v>
      </c>
      <c r="M6">
        <v>0</v>
      </c>
      <c r="N6">
        <v>0.5</v>
      </c>
    </row>
    <row r="7" spans="1:14" x14ac:dyDescent="0.45">
      <c r="A7" s="36">
        <v>7</v>
      </c>
      <c r="B7" t="s">
        <v>39</v>
      </c>
      <c r="C7" t="s">
        <v>303</v>
      </c>
      <c r="D7">
        <v>246.5</v>
      </c>
      <c r="E7">
        <v>675</v>
      </c>
      <c r="F7">
        <v>551</v>
      </c>
      <c r="G7" s="36" t="s">
        <v>206</v>
      </c>
      <c r="H7" t="s">
        <v>32</v>
      </c>
      <c r="I7" t="s">
        <v>30</v>
      </c>
      <c r="J7" t="s">
        <v>29</v>
      </c>
      <c r="K7">
        <v>-50</v>
      </c>
      <c r="L7">
        <v>-50</v>
      </c>
      <c r="M7">
        <v>0</v>
      </c>
      <c r="N7">
        <v>0.5</v>
      </c>
    </row>
    <row r="8" spans="1:14" x14ac:dyDescent="0.45">
      <c r="A8" s="36">
        <v>8</v>
      </c>
      <c r="B8" t="s">
        <v>40</v>
      </c>
      <c r="C8" t="s">
        <v>304</v>
      </c>
      <c r="D8">
        <v>250</v>
      </c>
      <c r="E8">
        <v>625</v>
      </c>
      <c r="F8">
        <v>475</v>
      </c>
      <c r="G8" s="36" t="s">
        <v>207</v>
      </c>
      <c r="H8" t="s">
        <v>32</v>
      </c>
      <c r="I8">
        <v>0</v>
      </c>
      <c r="J8">
        <v>0</v>
      </c>
      <c r="K8">
        <v>-50</v>
      </c>
      <c r="L8">
        <v>-50</v>
      </c>
      <c r="M8">
        <v>0</v>
      </c>
      <c r="N8">
        <v>0.5</v>
      </c>
    </row>
    <row r="9" spans="1:14" x14ac:dyDescent="0.45">
      <c r="A9" s="36">
        <v>9</v>
      </c>
      <c r="B9" t="s">
        <v>41</v>
      </c>
      <c r="C9" t="s">
        <v>306</v>
      </c>
      <c r="D9">
        <v>287.5</v>
      </c>
      <c r="E9">
        <v>625</v>
      </c>
      <c r="F9">
        <v>600</v>
      </c>
      <c r="G9" s="36" t="s">
        <v>209</v>
      </c>
      <c r="H9" t="s">
        <v>30</v>
      </c>
      <c r="I9">
        <v>0</v>
      </c>
      <c r="J9">
        <v>0</v>
      </c>
      <c r="K9">
        <v>-50</v>
      </c>
      <c r="L9">
        <v>-50</v>
      </c>
      <c r="M9">
        <v>0</v>
      </c>
      <c r="N9">
        <v>0.5</v>
      </c>
    </row>
    <row r="10" spans="1:14" x14ac:dyDescent="0.45">
      <c r="A10" s="36">
        <v>11</v>
      </c>
      <c r="B10" t="s">
        <v>42</v>
      </c>
      <c r="C10" t="s">
        <v>309</v>
      </c>
      <c r="D10">
        <v>327.5</v>
      </c>
      <c r="E10">
        <v>625</v>
      </c>
      <c r="F10">
        <v>300</v>
      </c>
      <c r="G10" s="36" t="s">
        <v>208</v>
      </c>
      <c r="H10" t="s">
        <v>43</v>
      </c>
      <c r="I10" t="s">
        <v>44</v>
      </c>
      <c r="J10" t="s">
        <v>45</v>
      </c>
      <c r="K10">
        <v>-50</v>
      </c>
      <c r="L10">
        <v>-50</v>
      </c>
      <c r="M10">
        <v>0</v>
      </c>
      <c r="N10">
        <v>0.5</v>
      </c>
    </row>
    <row r="11" spans="1:14" x14ac:dyDescent="0.45">
      <c r="A11" s="36">
        <v>12</v>
      </c>
      <c r="B11" t="s">
        <v>46</v>
      </c>
      <c r="C11" t="s">
        <v>312</v>
      </c>
      <c r="D11">
        <v>347.5</v>
      </c>
      <c r="E11">
        <v>575</v>
      </c>
      <c r="F11">
        <v>400</v>
      </c>
      <c r="G11" s="36" t="s">
        <v>208</v>
      </c>
      <c r="H11" t="s">
        <v>43</v>
      </c>
      <c r="I11" t="s">
        <v>47</v>
      </c>
      <c r="J11">
        <v>0</v>
      </c>
      <c r="K11">
        <v>-50</v>
      </c>
      <c r="L11">
        <v>-50</v>
      </c>
      <c r="M11">
        <v>0</v>
      </c>
      <c r="N11">
        <v>0.5</v>
      </c>
    </row>
    <row r="12" spans="1:14" x14ac:dyDescent="0.45">
      <c r="A12" s="36">
        <v>13</v>
      </c>
      <c r="B12" t="s">
        <v>48</v>
      </c>
      <c r="C12" t="s">
        <v>313</v>
      </c>
      <c r="D12">
        <v>411</v>
      </c>
      <c r="E12">
        <v>775</v>
      </c>
      <c r="F12">
        <v>500</v>
      </c>
      <c r="G12" s="36" t="s">
        <v>208</v>
      </c>
      <c r="H12" t="s">
        <v>43</v>
      </c>
      <c r="I12" t="s">
        <v>49</v>
      </c>
      <c r="J12" t="s">
        <v>50</v>
      </c>
      <c r="K12">
        <v>-50</v>
      </c>
      <c r="L12">
        <v>-50</v>
      </c>
      <c r="M12">
        <v>0</v>
      </c>
      <c r="N12">
        <v>0.5</v>
      </c>
    </row>
    <row r="13" spans="1:14" x14ac:dyDescent="0.45">
      <c r="A13" s="36">
        <v>14</v>
      </c>
      <c r="B13" t="s">
        <v>51</v>
      </c>
      <c r="C13" t="s">
        <v>315</v>
      </c>
      <c r="D13">
        <v>518.5</v>
      </c>
      <c r="E13">
        <v>650</v>
      </c>
      <c r="F13">
        <v>700</v>
      </c>
      <c r="G13" s="36" t="s">
        <v>207</v>
      </c>
      <c r="H13" t="s">
        <v>30</v>
      </c>
      <c r="I13" t="s">
        <v>49</v>
      </c>
      <c r="J13">
        <v>0</v>
      </c>
      <c r="K13">
        <v>-50</v>
      </c>
      <c r="L13">
        <v>-50</v>
      </c>
      <c r="M13">
        <v>0</v>
      </c>
      <c r="N13">
        <v>0.5</v>
      </c>
    </row>
    <row r="14" spans="1:14" x14ac:dyDescent="0.45">
      <c r="A14" s="36">
        <v>15</v>
      </c>
      <c r="B14" t="s">
        <v>52</v>
      </c>
      <c r="C14" t="s">
        <v>317</v>
      </c>
      <c r="D14">
        <v>558</v>
      </c>
      <c r="E14">
        <v>675</v>
      </c>
      <c r="F14">
        <v>725</v>
      </c>
      <c r="G14" s="16" t="s">
        <v>209</v>
      </c>
      <c r="H14" t="s">
        <v>49</v>
      </c>
      <c r="I14">
        <v>0</v>
      </c>
      <c r="J14">
        <v>0</v>
      </c>
      <c r="K14">
        <v>-50</v>
      </c>
      <c r="L14">
        <v>-50</v>
      </c>
      <c r="M14">
        <v>0</v>
      </c>
      <c r="N14">
        <v>0.5</v>
      </c>
    </row>
    <row r="15" spans="1:14" x14ac:dyDescent="0.45">
      <c r="A15" s="36">
        <v>17</v>
      </c>
      <c r="B15" t="s">
        <v>53</v>
      </c>
      <c r="C15" t="s">
        <v>319</v>
      </c>
      <c r="D15">
        <v>645</v>
      </c>
      <c r="E15">
        <v>300</v>
      </c>
      <c r="F15">
        <v>650</v>
      </c>
      <c r="G15" s="16" t="s">
        <v>207</v>
      </c>
      <c r="H15" t="s">
        <v>67</v>
      </c>
      <c r="I15" t="s">
        <v>47</v>
      </c>
      <c r="J15" t="s">
        <v>56</v>
      </c>
      <c r="K15">
        <v>-50</v>
      </c>
      <c r="L15">
        <v>-50</v>
      </c>
      <c r="M15">
        <v>0</v>
      </c>
      <c r="N15">
        <v>0.5</v>
      </c>
    </row>
    <row r="16" spans="1:14" x14ac:dyDescent="0.45">
      <c r="A16" s="36">
        <v>18</v>
      </c>
      <c r="B16" t="s">
        <v>54</v>
      </c>
      <c r="C16" t="s">
        <v>320</v>
      </c>
      <c r="D16">
        <v>715</v>
      </c>
      <c r="E16">
        <v>325</v>
      </c>
      <c r="F16">
        <v>675</v>
      </c>
      <c r="G16" s="16" t="s">
        <v>209</v>
      </c>
      <c r="H16" t="s">
        <v>67</v>
      </c>
      <c r="I16" t="s">
        <v>56</v>
      </c>
      <c r="J16">
        <v>0</v>
      </c>
      <c r="K16">
        <v>-50</v>
      </c>
      <c r="L16">
        <v>-50</v>
      </c>
      <c r="M16">
        <v>0</v>
      </c>
      <c r="N16">
        <v>0.5</v>
      </c>
    </row>
    <row r="17" spans="1:14" x14ac:dyDescent="0.45">
      <c r="A17" s="36">
        <v>20</v>
      </c>
      <c r="B17" t="s">
        <v>57</v>
      </c>
      <c r="C17" t="s">
        <v>322</v>
      </c>
      <c r="D17">
        <v>793.5</v>
      </c>
      <c r="E17">
        <v>675</v>
      </c>
      <c r="F17">
        <v>600</v>
      </c>
      <c r="G17" s="16" t="s">
        <v>206</v>
      </c>
      <c r="H17" t="s">
        <v>32</v>
      </c>
      <c r="I17" t="s">
        <v>49</v>
      </c>
      <c r="J17">
        <v>0</v>
      </c>
      <c r="K17">
        <v>-50</v>
      </c>
      <c r="L17">
        <v>-50</v>
      </c>
      <c r="M17">
        <v>0</v>
      </c>
      <c r="N17">
        <v>0.5</v>
      </c>
    </row>
    <row r="18" spans="1:14" x14ac:dyDescent="0.45">
      <c r="A18" s="36">
        <v>21</v>
      </c>
      <c r="B18" t="s">
        <v>58</v>
      </c>
      <c r="C18" t="s">
        <v>324</v>
      </c>
      <c r="D18">
        <v>811</v>
      </c>
      <c r="E18">
        <v>690</v>
      </c>
      <c r="F18">
        <v>550</v>
      </c>
      <c r="G18" s="16" t="s">
        <v>206</v>
      </c>
      <c r="H18" t="s">
        <v>32</v>
      </c>
      <c r="I18" t="s">
        <v>49</v>
      </c>
      <c r="J18">
        <v>0</v>
      </c>
      <c r="K18">
        <v>-50</v>
      </c>
      <c r="L18">
        <v>-50</v>
      </c>
      <c r="M18">
        <v>0</v>
      </c>
      <c r="N18">
        <v>0.5</v>
      </c>
    </row>
    <row r="19" spans="1:14" x14ac:dyDescent="0.45">
      <c r="A19" s="36">
        <v>22</v>
      </c>
      <c r="B19" t="s">
        <v>325</v>
      </c>
      <c r="C19" t="s">
        <v>326</v>
      </c>
      <c r="D19">
        <v>816</v>
      </c>
      <c r="E19">
        <v>550</v>
      </c>
      <c r="F19">
        <v>700</v>
      </c>
      <c r="G19" s="16" t="s">
        <v>206</v>
      </c>
      <c r="H19" t="s">
        <v>30</v>
      </c>
      <c r="I19" t="s">
        <v>29</v>
      </c>
      <c r="J19">
        <v>0</v>
      </c>
      <c r="K19">
        <v>-50</v>
      </c>
      <c r="L19">
        <v>-50</v>
      </c>
      <c r="M19">
        <v>0</v>
      </c>
      <c r="N19">
        <v>0.5</v>
      </c>
    </row>
    <row r="20" spans="1:14" x14ac:dyDescent="0.45">
      <c r="A20" s="36">
        <v>24</v>
      </c>
      <c r="B20" t="s">
        <v>60</v>
      </c>
      <c r="C20" t="s">
        <v>329</v>
      </c>
      <c r="D20">
        <v>867.5</v>
      </c>
      <c r="E20">
        <v>650</v>
      </c>
      <c r="F20">
        <v>675</v>
      </c>
      <c r="G20" s="16" t="s">
        <v>298</v>
      </c>
      <c r="H20" t="s">
        <v>32</v>
      </c>
      <c r="I20" t="s">
        <v>49</v>
      </c>
      <c r="J20">
        <v>0</v>
      </c>
      <c r="K20">
        <v>-50</v>
      </c>
      <c r="L20">
        <v>-50</v>
      </c>
      <c r="M20">
        <v>0</v>
      </c>
      <c r="N20">
        <v>0.5</v>
      </c>
    </row>
    <row r="21" spans="1:14" x14ac:dyDescent="0.45">
      <c r="A21" s="36">
        <v>25</v>
      </c>
      <c r="B21" t="s">
        <v>61</v>
      </c>
      <c r="C21" t="s">
        <v>330</v>
      </c>
      <c r="D21">
        <v>922.5</v>
      </c>
      <c r="E21">
        <v>690</v>
      </c>
      <c r="F21">
        <v>550</v>
      </c>
      <c r="G21" s="16" t="s">
        <v>209</v>
      </c>
      <c r="H21" t="s">
        <v>49</v>
      </c>
      <c r="I21" t="s">
        <v>32</v>
      </c>
      <c r="J21">
        <v>0</v>
      </c>
      <c r="K21">
        <v>-50</v>
      </c>
      <c r="L21">
        <v>-50</v>
      </c>
      <c r="M21">
        <v>0</v>
      </c>
      <c r="N21">
        <v>0.5</v>
      </c>
    </row>
    <row r="22" spans="1:14" x14ac:dyDescent="0.45">
      <c r="A22" s="36">
        <v>26</v>
      </c>
      <c r="B22" t="s">
        <v>62</v>
      </c>
      <c r="C22" t="s">
        <v>332</v>
      </c>
      <c r="D22">
        <v>989</v>
      </c>
      <c r="E22">
        <v>690</v>
      </c>
      <c r="F22">
        <v>550</v>
      </c>
      <c r="G22" s="16" t="s">
        <v>331</v>
      </c>
      <c r="H22" t="s">
        <v>49</v>
      </c>
      <c r="I22" t="s">
        <v>30</v>
      </c>
      <c r="J22" t="s">
        <v>29</v>
      </c>
      <c r="K22">
        <v>-50</v>
      </c>
      <c r="L22">
        <v>-50</v>
      </c>
      <c r="M22">
        <v>0</v>
      </c>
      <c r="N22">
        <v>0.5</v>
      </c>
    </row>
    <row r="23" spans="1:14" x14ac:dyDescent="0.45">
      <c r="A23" s="36">
        <v>27</v>
      </c>
      <c r="B23" t="s">
        <v>594</v>
      </c>
      <c r="C23" t="s">
        <v>595</v>
      </c>
      <c r="D23">
        <v>1006.5</v>
      </c>
      <c r="E23">
        <v>720</v>
      </c>
      <c r="F23">
        <v>480</v>
      </c>
      <c r="G23" s="16" t="s">
        <v>209</v>
      </c>
      <c r="H23" t="s">
        <v>49</v>
      </c>
      <c r="I23">
        <v>0</v>
      </c>
      <c r="J23">
        <v>0</v>
      </c>
      <c r="K23">
        <v>-50</v>
      </c>
      <c r="L23">
        <v>-50</v>
      </c>
      <c r="M23">
        <v>0</v>
      </c>
      <c r="N23">
        <v>0.5</v>
      </c>
    </row>
    <row r="24" spans="1:14" x14ac:dyDescent="0.45">
      <c r="A24" s="36">
        <v>29</v>
      </c>
      <c r="B24" t="s">
        <v>63</v>
      </c>
      <c r="C24" t="s">
        <v>333</v>
      </c>
      <c r="D24">
        <v>1171.5</v>
      </c>
      <c r="E24">
        <v>350</v>
      </c>
      <c r="F24">
        <v>600</v>
      </c>
      <c r="G24" s="16" t="s">
        <v>331</v>
      </c>
      <c r="H24" t="s">
        <v>56</v>
      </c>
      <c r="I24" t="s">
        <v>64</v>
      </c>
      <c r="J24">
        <v>0</v>
      </c>
      <c r="K24">
        <v>-50</v>
      </c>
      <c r="L24">
        <v>-50</v>
      </c>
      <c r="M24">
        <v>0</v>
      </c>
      <c r="N24">
        <v>0.5</v>
      </c>
    </row>
    <row r="25" spans="1:14" x14ac:dyDescent="0.45">
      <c r="A25" s="36">
        <v>30</v>
      </c>
      <c r="B25" t="s">
        <v>66</v>
      </c>
      <c r="C25" t="s">
        <v>334</v>
      </c>
      <c r="D25">
        <v>1227</v>
      </c>
      <c r="E25">
        <v>300</v>
      </c>
      <c r="F25">
        <v>500</v>
      </c>
      <c r="G25" s="16" t="s">
        <v>207</v>
      </c>
      <c r="H25" t="s">
        <v>67</v>
      </c>
      <c r="I25" t="s">
        <v>56</v>
      </c>
      <c r="J25">
        <v>0</v>
      </c>
      <c r="K25">
        <v>-50</v>
      </c>
      <c r="L25">
        <v>-50</v>
      </c>
      <c r="M25">
        <v>0</v>
      </c>
      <c r="N25">
        <v>0.5</v>
      </c>
    </row>
    <row r="26" spans="1:14" x14ac:dyDescent="0.45">
      <c r="A26" s="36">
        <v>31</v>
      </c>
      <c r="B26" t="s">
        <v>69</v>
      </c>
      <c r="C26" t="s">
        <v>350</v>
      </c>
      <c r="D26">
        <v>1252.5</v>
      </c>
      <c r="E26">
        <v>250</v>
      </c>
      <c r="F26">
        <v>550</v>
      </c>
      <c r="G26" s="16" t="s">
        <v>209</v>
      </c>
      <c r="H26" t="s">
        <v>56</v>
      </c>
      <c r="I26" t="s">
        <v>67</v>
      </c>
      <c r="J26">
        <v>0</v>
      </c>
      <c r="K26">
        <v>-50</v>
      </c>
      <c r="L26">
        <v>-50</v>
      </c>
      <c r="M26">
        <v>0</v>
      </c>
      <c r="N26">
        <v>0.5</v>
      </c>
    </row>
    <row r="27" spans="1:14" x14ac:dyDescent="0.45">
      <c r="A27" s="36">
        <v>32</v>
      </c>
      <c r="B27" t="s">
        <v>71</v>
      </c>
      <c r="C27" t="s">
        <v>71</v>
      </c>
      <c r="D27">
        <v>1059</v>
      </c>
      <c r="E27">
        <v>500</v>
      </c>
      <c r="F27">
        <v>650</v>
      </c>
      <c r="G27" s="16" t="s">
        <v>206</v>
      </c>
      <c r="H27" t="s">
        <v>49</v>
      </c>
      <c r="I27" t="s">
        <v>67</v>
      </c>
      <c r="J27">
        <v>0</v>
      </c>
      <c r="K27">
        <v>-50</v>
      </c>
      <c r="L27">
        <v>-50</v>
      </c>
      <c r="M27">
        <v>0</v>
      </c>
      <c r="N27">
        <v>0.5</v>
      </c>
    </row>
    <row r="28" spans="1:14" x14ac:dyDescent="0.45">
      <c r="A28" s="36">
        <v>33</v>
      </c>
      <c r="B28" t="s">
        <v>73</v>
      </c>
      <c r="C28" t="s">
        <v>73</v>
      </c>
      <c r="D28">
        <v>1109</v>
      </c>
      <c r="E28">
        <v>500</v>
      </c>
      <c r="F28">
        <v>570</v>
      </c>
      <c r="G28" s="16" t="s">
        <v>206</v>
      </c>
      <c r="H28" t="s">
        <v>49</v>
      </c>
      <c r="I28" t="s">
        <v>67</v>
      </c>
      <c r="J28">
        <v>0</v>
      </c>
      <c r="K28">
        <v>-50</v>
      </c>
      <c r="L28">
        <v>-50</v>
      </c>
      <c r="M28">
        <v>0</v>
      </c>
      <c r="N28">
        <v>0.5</v>
      </c>
    </row>
    <row r="29" spans="1:14" x14ac:dyDescent="0.45">
      <c r="A29" s="36">
        <v>35</v>
      </c>
      <c r="B29" t="s">
        <v>75</v>
      </c>
      <c r="C29" t="s">
        <v>351</v>
      </c>
      <c r="D29">
        <v>1275.5</v>
      </c>
      <c r="E29">
        <v>500</v>
      </c>
      <c r="F29">
        <v>250</v>
      </c>
      <c r="G29" s="16" t="s">
        <v>208</v>
      </c>
      <c r="H29" t="s">
        <v>43</v>
      </c>
      <c r="I29" t="s">
        <v>50</v>
      </c>
      <c r="J29" t="s">
        <v>76</v>
      </c>
      <c r="K29">
        <v>-50</v>
      </c>
      <c r="L29">
        <v>-50</v>
      </c>
      <c r="M29">
        <v>0</v>
      </c>
      <c r="N29">
        <v>0.5</v>
      </c>
    </row>
    <row r="30" spans="1:14" x14ac:dyDescent="0.45">
      <c r="A30" s="36">
        <v>37</v>
      </c>
      <c r="B30" t="s">
        <v>81</v>
      </c>
      <c r="C30" t="s">
        <v>354</v>
      </c>
      <c r="D30">
        <v>1311.5</v>
      </c>
      <c r="E30">
        <v>500</v>
      </c>
      <c r="F30">
        <v>300</v>
      </c>
      <c r="G30" s="16">
        <v>0</v>
      </c>
      <c r="H30" t="s">
        <v>43</v>
      </c>
      <c r="I30" t="s">
        <v>50</v>
      </c>
      <c r="J30" t="s">
        <v>56</v>
      </c>
      <c r="K30">
        <v>-50</v>
      </c>
      <c r="L30">
        <v>-50</v>
      </c>
      <c r="M30">
        <v>0</v>
      </c>
      <c r="N30">
        <v>0.5</v>
      </c>
    </row>
    <row r="31" spans="1:14" x14ac:dyDescent="0.45">
      <c r="A31" s="36">
        <v>38</v>
      </c>
      <c r="B31" t="s">
        <v>83</v>
      </c>
      <c r="C31" t="s">
        <v>355</v>
      </c>
      <c r="D31">
        <v>1338</v>
      </c>
      <c r="E31">
        <v>600</v>
      </c>
      <c r="F31">
        <v>200</v>
      </c>
      <c r="G31" s="16">
        <v>0</v>
      </c>
      <c r="H31" t="s">
        <v>43</v>
      </c>
      <c r="I31" t="s">
        <v>50</v>
      </c>
      <c r="J31" t="s">
        <v>56</v>
      </c>
      <c r="K31">
        <v>-50</v>
      </c>
      <c r="L31">
        <v>-50</v>
      </c>
      <c r="M31">
        <v>0</v>
      </c>
      <c r="N31">
        <v>0.5</v>
      </c>
    </row>
    <row r="32" spans="1:14" x14ac:dyDescent="0.45">
      <c r="A32" s="36">
        <v>40</v>
      </c>
      <c r="B32" t="s">
        <v>86</v>
      </c>
      <c r="C32" t="s">
        <v>357</v>
      </c>
      <c r="D32">
        <v>1237</v>
      </c>
      <c r="E32">
        <v>300</v>
      </c>
      <c r="F32">
        <v>300</v>
      </c>
      <c r="G32" s="16">
        <v>0</v>
      </c>
      <c r="H32" t="s">
        <v>84</v>
      </c>
      <c r="I32" t="s">
        <v>45</v>
      </c>
      <c r="J32" t="s">
        <v>87</v>
      </c>
      <c r="K32">
        <v>-50</v>
      </c>
      <c r="L32">
        <v>-50</v>
      </c>
      <c r="M32">
        <v>0</v>
      </c>
      <c r="N32">
        <v>0.5</v>
      </c>
    </row>
    <row r="33" spans="1:14" x14ac:dyDescent="0.45">
      <c r="A33" s="36">
        <v>44</v>
      </c>
      <c r="B33" t="s">
        <v>94</v>
      </c>
      <c r="C33" t="s">
        <v>94</v>
      </c>
      <c r="D33">
        <v>1376</v>
      </c>
      <c r="E33">
        <v>400</v>
      </c>
      <c r="F33">
        <v>400</v>
      </c>
      <c r="G33" s="16">
        <v>0</v>
      </c>
      <c r="H33" t="s">
        <v>43</v>
      </c>
      <c r="I33" t="s">
        <v>50</v>
      </c>
      <c r="J33" t="s">
        <v>56</v>
      </c>
      <c r="K33">
        <v>-50</v>
      </c>
      <c r="L33">
        <v>-50</v>
      </c>
      <c r="M33">
        <v>0</v>
      </c>
      <c r="N33">
        <v>0.5</v>
      </c>
    </row>
    <row r="34" spans="1:14" x14ac:dyDescent="0.45">
      <c r="A34" s="36">
        <v>45</v>
      </c>
      <c r="B34" t="s">
        <v>96</v>
      </c>
      <c r="C34" t="s">
        <v>96</v>
      </c>
      <c r="D34">
        <v>1422.5</v>
      </c>
      <c r="E34">
        <v>450</v>
      </c>
      <c r="F34">
        <v>350</v>
      </c>
      <c r="G34" s="16">
        <v>0</v>
      </c>
      <c r="H34" t="s">
        <v>43</v>
      </c>
      <c r="I34" t="s">
        <v>50</v>
      </c>
      <c r="J34" t="s">
        <v>56</v>
      </c>
      <c r="K34">
        <v>-50</v>
      </c>
      <c r="L34">
        <v>-50</v>
      </c>
      <c r="M34">
        <v>0</v>
      </c>
      <c r="N34">
        <v>0.5</v>
      </c>
    </row>
    <row r="35" spans="1:14" x14ac:dyDescent="0.45">
      <c r="A35" s="36">
        <v>46</v>
      </c>
      <c r="B35" t="s">
        <v>98</v>
      </c>
      <c r="C35" t="s">
        <v>359</v>
      </c>
      <c r="D35">
        <v>1444</v>
      </c>
      <c r="E35">
        <v>600</v>
      </c>
      <c r="F35">
        <v>350</v>
      </c>
      <c r="G35" s="16">
        <v>0</v>
      </c>
      <c r="H35" t="s">
        <v>43</v>
      </c>
      <c r="I35" t="s">
        <v>50</v>
      </c>
      <c r="J35" t="s">
        <v>56</v>
      </c>
      <c r="K35">
        <v>-50</v>
      </c>
      <c r="L35">
        <v>-50</v>
      </c>
      <c r="M35">
        <v>0</v>
      </c>
      <c r="N35">
        <v>0.5</v>
      </c>
    </row>
    <row r="36" spans="1:14" x14ac:dyDescent="0.45">
      <c r="A36" s="36">
        <v>48</v>
      </c>
      <c r="B36" t="s">
        <v>100</v>
      </c>
      <c r="C36" t="s">
        <v>522</v>
      </c>
      <c r="D36">
        <v>1257.5</v>
      </c>
      <c r="E36">
        <v>300</v>
      </c>
      <c r="F36">
        <v>650</v>
      </c>
      <c r="G36" s="16" t="s">
        <v>206</v>
      </c>
      <c r="H36" t="s">
        <v>67</v>
      </c>
      <c r="I36" t="s">
        <v>56</v>
      </c>
      <c r="J36">
        <v>0</v>
      </c>
      <c r="K36">
        <v>-50</v>
      </c>
      <c r="L36">
        <v>-50</v>
      </c>
      <c r="M36">
        <v>0</v>
      </c>
      <c r="N36">
        <v>0.5</v>
      </c>
    </row>
    <row r="37" spans="1:14" x14ac:dyDescent="0.45">
      <c r="A37" s="36">
        <v>50</v>
      </c>
      <c r="B37" t="s">
        <v>102</v>
      </c>
      <c r="C37" t="s">
        <v>523</v>
      </c>
      <c r="D37">
        <v>1471.5</v>
      </c>
      <c r="E37">
        <v>500</v>
      </c>
      <c r="F37">
        <v>650</v>
      </c>
      <c r="G37" s="16" t="s">
        <v>207</v>
      </c>
      <c r="H37" t="s">
        <v>56</v>
      </c>
      <c r="I37" t="s">
        <v>49</v>
      </c>
      <c r="J37">
        <v>0</v>
      </c>
      <c r="K37">
        <v>-50</v>
      </c>
      <c r="L37">
        <v>-50</v>
      </c>
      <c r="M37">
        <v>0</v>
      </c>
      <c r="N37">
        <v>0.5</v>
      </c>
    </row>
    <row r="38" spans="1:14" x14ac:dyDescent="0.45">
      <c r="A38" s="36">
        <v>51</v>
      </c>
      <c r="B38" t="s">
        <v>104</v>
      </c>
      <c r="C38" t="s">
        <v>524</v>
      </c>
      <c r="D38">
        <v>1551.5</v>
      </c>
      <c r="E38">
        <v>500</v>
      </c>
      <c r="F38">
        <v>350</v>
      </c>
      <c r="G38" s="16" t="s">
        <v>209</v>
      </c>
      <c r="H38" t="s">
        <v>49</v>
      </c>
      <c r="I38" t="s">
        <v>76</v>
      </c>
      <c r="J38" t="s">
        <v>77</v>
      </c>
      <c r="K38">
        <v>-50</v>
      </c>
      <c r="L38">
        <v>-50</v>
      </c>
      <c r="M38">
        <v>0</v>
      </c>
      <c r="N38">
        <v>0.5</v>
      </c>
    </row>
    <row r="39" spans="1:14" x14ac:dyDescent="0.45">
      <c r="A39" s="36">
        <v>54</v>
      </c>
      <c r="B39" t="s">
        <v>110</v>
      </c>
      <c r="C39" t="s">
        <v>584</v>
      </c>
      <c r="D39">
        <v>1706</v>
      </c>
      <c r="E39">
        <v>400</v>
      </c>
      <c r="F39">
        <v>800</v>
      </c>
      <c r="G39" s="16" t="s">
        <v>206</v>
      </c>
      <c r="H39" t="s">
        <v>111</v>
      </c>
      <c r="I39" t="s">
        <v>112</v>
      </c>
      <c r="J39">
        <v>0</v>
      </c>
      <c r="K39">
        <v>-50</v>
      </c>
      <c r="L39">
        <v>-50</v>
      </c>
      <c r="M39">
        <v>0</v>
      </c>
      <c r="N39">
        <v>0.5</v>
      </c>
    </row>
    <row r="40" spans="1:14" x14ac:dyDescent="0.45">
      <c r="A40" s="36">
        <v>56</v>
      </c>
      <c r="B40" t="s">
        <v>115</v>
      </c>
      <c r="C40" t="s">
        <v>525</v>
      </c>
      <c r="D40">
        <v>1829.5</v>
      </c>
      <c r="E40">
        <v>650</v>
      </c>
      <c r="F40">
        <v>800</v>
      </c>
      <c r="G40" s="16" t="s">
        <v>208</v>
      </c>
      <c r="H40" t="s">
        <v>49</v>
      </c>
      <c r="I40" t="s">
        <v>112</v>
      </c>
      <c r="J40">
        <v>0</v>
      </c>
      <c r="K40">
        <v>-50</v>
      </c>
      <c r="L40">
        <v>-50</v>
      </c>
      <c r="M40">
        <v>0</v>
      </c>
      <c r="N40">
        <v>0.5</v>
      </c>
    </row>
    <row r="41" spans="1:14" x14ac:dyDescent="0.45">
      <c r="A41" s="36">
        <v>58</v>
      </c>
      <c r="B41" t="s">
        <v>119</v>
      </c>
      <c r="C41" t="s">
        <v>526</v>
      </c>
      <c r="D41">
        <v>1887.5</v>
      </c>
      <c r="E41">
        <v>700</v>
      </c>
      <c r="F41">
        <v>650</v>
      </c>
      <c r="G41" s="16" t="s">
        <v>209</v>
      </c>
      <c r="H41" t="s">
        <v>49</v>
      </c>
      <c r="I41">
        <v>0</v>
      </c>
      <c r="J41">
        <v>0</v>
      </c>
      <c r="K41">
        <v>-50</v>
      </c>
      <c r="L41">
        <v>-50</v>
      </c>
      <c r="M41">
        <v>0</v>
      </c>
      <c r="N41">
        <v>0.5</v>
      </c>
    </row>
    <row r="42" spans="1:14" x14ac:dyDescent="0.45">
      <c r="A42" s="36">
        <v>61</v>
      </c>
      <c r="B42" t="s">
        <v>212</v>
      </c>
      <c r="C42" t="s">
        <v>527</v>
      </c>
      <c r="D42">
        <v>1911.5</v>
      </c>
      <c r="E42">
        <v>700</v>
      </c>
      <c r="F42">
        <v>300</v>
      </c>
      <c r="G42" s="16" t="s">
        <v>207</v>
      </c>
      <c r="H42" t="s">
        <v>43</v>
      </c>
      <c r="I42" t="s">
        <v>50</v>
      </c>
      <c r="J42" t="s">
        <v>76</v>
      </c>
      <c r="K42">
        <v>-50</v>
      </c>
      <c r="L42">
        <v>-50</v>
      </c>
      <c r="M42">
        <v>0</v>
      </c>
      <c r="N42">
        <v>0.5</v>
      </c>
    </row>
    <row r="43" spans="1:14" x14ac:dyDescent="0.45">
      <c r="A43" s="36">
        <v>63</v>
      </c>
      <c r="B43" t="s">
        <v>216</v>
      </c>
      <c r="C43" t="s">
        <v>529</v>
      </c>
      <c r="D43">
        <v>1951.5</v>
      </c>
      <c r="E43">
        <v>400</v>
      </c>
      <c r="F43">
        <v>580</v>
      </c>
      <c r="G43" s="16" t="s">
        <v>206</v>
      </c>
      <c r="H43" t="s">
        <v>43</v>
      </c>
      <c r="I43" t="s">
        <v>56</v>
      </c>
      <c r="J43" t="s">
        <v>67</v>
      </c>
      <c r="K43">
        <v>-50</v>
      </c>
      <c r="L43">
        <v>-50</v>
      </c>
      <c r="M43">
        <v>0</v>
      </c>
      <c r="N43">
        <v>0.5</v>
      </c>
    </row>
    <row r="44" spans="1:14" x14ac:dyDescent="0.45">
      <c r="A44" s="36">
        <v>65</v>
      </c>
      <c r="B44" t="s">
        <v>220</v>
      </c>
      <c r="C44" t="s">
        <v>218</v>
      </c>
      <c r="D44">
        <v>2065</v>
      </c>
      <c r="E44">
        <v>400</v>
      </c>
      <c r="F44">
        <v>700</v>
      </c>
      <c r="G44" s="16" t="s">
        <v>207</v>
      </c>
      <c r="H44" t="s">
        <v>67</v>
      </c>
      <c r="I44">
        <v>0</v>
      </c>
      <c r="J44">
        <v>0</v>
      </c>
      <c r="K44">
        <v>-50</v>
      </c>
      <c r="L44">
        <v>-50</v>
      </c>
      <c r="M44">
        <v>0</v>
      </c>
      <c r="N44">
        <v>0.5</v>
      </c>
    </row>
    <row r="45" spans="1:14" x14ac:dyDescent="0.45">
      <c r="A45" s="36">
        <v>66</v>
      </c>
      <c r="B45" t="s">
        <v>221</v>
      </c>
      <c r="C45" t="s">
        <v>530</v>
      </c>
      <c r="D45">
        <v>2078.5</v>
      </c>
      <c r="E45">
        <v>600</v>
      </c>
      <c r="F45">
        <v>400</v>
      </c>
      <c r="G45" s="16" t="s">
        <v>209</v>
      </c>
      <c r="H45" t="s">
        <v>43</v>
      </c>
      <c r="I45" t="s">
        <v>56</v>
      </c>
      <c r="J45">
        <v>0</v>
      </c>
      <c r="K45">
        <v>-50</v>
      </c>
      <c r="L45">
        <v>-50</v>
      </c>
      <c r="M45">
        <v>0</v>
      </c>
      <c r="N45">
        <v>0.5</v>
      </c>
    </row>
    <row r="46" spans="1:14" x14ac:dyDescent="0.45">
      <c r="A46" s="36">
        <v>69</v>
      </c>
      <c r="B46" t="s">
        <v>225</v>
      </c>
      <c r="C46" t="s">
        <v>531</v>
      </c>
      <c r="D46">
        <v>2123</v>
      </c>
      <c r="E46">
        <v>650</v>
      </c>
      <c r="F46">
        <v>800</v>
      </c>
      <c r="G46" s="16" t="s">
        <v>208</v>
      </c>
      <c r="H46" t="s">
        <v>49</v>
      </c>
      <c r="I46" t="s">
        <v>226</v>
      </c>
      <c r="J46">
        <v>0</v>
      </c>
      <c r="K46">
        <v>-50</v>
      </c>
      <c r="L46">
        <v>-50</v>
      </c>
      <c r="M46">
        <v>0</v>
      </c>
      <c r="N46">
        <v>0.5</v>
      </c>
    </row>
    <row r="47" spans="1:14" x14ac:dyDescent="0.45">
      <c r="A47" s="36">
        <v>71</v>
      </c>
      <c r="B47" t="s">
        <v>230</v>
      </c>
      <c r="C47" t="s">
        <v>587</v>
      </c>
      <c r="D47">
        <v>2174</v>
      </c>
      <c r="E47">
        <v>650</v>
      </c>
      <c r="F47">
        <v>650</v>
      </c>
      <c r="G47" s="16" t="s">
        <v>208</v>
      </c>
      <c r="H47" t="s">
        <v>49</v>
      </c>
      <c r="I47" t="s">
        <v>30</v>
      </c>
      <c r="J47">
        <v>0</v>
      </c>
      <c r="K47">
        <v>-50</v>
      </c>
      <c r="L47">
        <v>-50</v>
      </c>
      <c r="M47">
        <v>0</v>
      </c>
      <c r="N47">
        <v>0.5</v>
      </c>
    </row>
    <row r="48" spans="1:14" x14ac:dyDescent="0.45">
      <c r="A48" s="36">
        <v>74</v>
      </c>
      <c r="B48" t="s">
        <v>237</v>
      </c>
      <c r="C48" t="s">
        <v>532</v>
      </c>
      <c r="D48">
        <v>2316.5</v>
      </c>
      <c r="E48">
        <v>450</v>
      </c>
      <c r="F48">
        <v>650</v>
      </c>
      <c r="G48" s="16" t="s">
        <v>206</v>
      </c>
      <c r="H48" t="s">
        <v>235</v>
      </c>
      <c r="I48" t="s">
        <v>49</v>
      </c>
      <c r="J48" t="s">
        <v>43</v>
      </c>
      <c r="K48">
        <v>-50</v>
      </c>
      <c r="L48">
        <v>-50</v>
      </c>
      <c r="M48">
        <v>0</v>
      </c>
      <c r="N48">
        <v>0.5</v>
      </c>
    </row>
    <row r="49" spans="1:14" x14ac:dyDescent="0.45">
      <c r="A49" s="36">
        <v>76</v>
      </c>
      <c r="B49" t="s">
        <v>241</v>
      </c>
      <c r="C49" t="s">
        <v>533</v>
      </c>
      <c r="D49">
        <v>2392.5</v>
      </c>
      <c r="E49">
        <v>650</v>
      </c>
      <c r="F49">
        <v>400</v>
      </c>
      <c r="G49" s="16" t="s">
        <v>206</v>
      </c>
      <c r="H49" t="s">
        <v>43</v>
      </c>
      <c r="I49" t="s">
        <v>50</v>
      </c>
      <c r="J49" t="s">
        <v>56</v>
      </c>
      <c r="K49">
        <v>-50</v>
      </c>
      <c r="L49">
        <v>-50</v>
      </c>
      <c r="M49">
        <v>0</v>
      </c>
      <c r="N49">
        <v>0.5</v>
      </c>
    </row>
    <row r="50" spans="1:14" x14ac:dyDescent="0.45">
      <c r="A50" s="36">
        <v>77</v>
      </c>
      <c r="B50" t="s">
        <v>243</v>
      </c>
      <c r="C50" t="s">
        <v>243</v>
      </c>
      <c r="D50">
        <v>2407.5</v>
      </c>
      <c r="E50">
        <v>700</v>
      </c>
      <c r="F50">
        <v>600</v>
      </c>
      <c r="G50" s="16" t="s">
        <v>298</v>
      </c>
      <c r="H50" t="s">
        <v>49</v>
      </c>
      <c r="I50" t="s">
        <v>30</v>
      </c>
      <c r="J50">
        <v>0</v>
      </c>
      <c r="K50">
        <v>-50</v>
      </c>
      <c r="L50">
        <v>-50</v>
      </c>
      <c r="M50">
        <v>0</v>
      </c>
      <c r="N50">
        <v>0.5</v>
      </c>
    </row>
    <row r="51" spans="1:14" x14ac:dyDescent="0.45">
      <c r="A51" s="36">
        <v>81</v>
      </c>
      <c r="B51" t="s">
        <v>251</v>
      </c>
      <c r="C51" t="s">
        <v>534</v>
      </c>
      <c r="D51">
        <v>2524.5</v>
      </c>
      <c r="E51">
        <v>700</v>
      </c>
      <c r="F51">
        <v>750</v>
      </c>
      <c r="G51" s="16" t="s">
        <v>209</v>
      </c>
      <c r="H51" t="s">
        <v>49</v>
      </c>
      <c r="I51">
        <v>0</v>
      </c>
      <c r="J51">
        <v>0</v>
      </c>
      <c r="K51">
        <v>-50</v>
      </c>
      <c r="L51">
        <v>-50</v>
      </c>
      <c r="M51">
        <v>0</v>
      </c>
      <c r="N51">
        <v>0.5</v>
      </c>
    </row>
    <row r="52" spans="1:14" x14ac:dyDescent="0.45">
      <c r="A52" s="36">
        <v>83</v>
      </c>
      <c r="B52" t="s">
        <v>252</v>
      </c>
      <c r="C52" t="s">
        <v>535</v>
      </c>
      <c r="D52">
        <v>2545.5</v>
      </c>
      <c r="E52">
        <v>625</v>
      </c>
      <c r="F52">
        <v>275</v>
      </c>
      <c r="G52" s="16" t="s">
        <v>208</v>
      </c>
      <c r="H52" t="s">
        <v>43</v>
      </c>
      <c r="I52" t="s">
        <v>76</v>
      </c>
      <c r="J52" t="s">
        <v>77</v>
      </c>
      <c r="K52">
        <v>-50</v>
      </c>
      <c r="L52">
        <v>-50</v>
      </c>
      <c r="M52">
        <v>0</v>
      </c>
      <c r="N52">
        <v>0.5</v>
      </c>
    </row>
    <row r="53" spans="1:14" x14ac:dyDescent="0.45">
      <c r="A53" s="36">
        <v>84</v>
      </c>
      <c r="B53" t="s">
        <v>254</v>
      </c>
      <c r="C53" t="s">
        <v>537</v>
      </c>
      <c r="D53">
        <v>2565</v>
      </c>
      <c r="E53">
        <v>400</v>
      </c>
      <c r="F53">
        <v>400</v>
      </c>
      <c r="G53" s="16" t="s">
        <v>207</v>
      </c>
      <c r="H53" t="s">
        <v>43</v>
      </c>
      <c r="I53" t="s">
        <v>56</v>
      </c>
      <c r="J53">
        <v>0</v>
      </c>
      <c r="K53">
        <v>-50</v>
      </c>
      <c r="L53">
        <v>-50</v>
      </c>
      <c r="M53">
        <v>0</v>
      </c>
      <c r="N53">
        <v>0.5</v>
      </c>
    </row>
    <row r="54" spans="1:14" x14ac:dyDescent="0.45">
      <c r="A54" s="36">
        <v>85</v>
      </c>
      <c r="B54" t="s">
        <v>256</v>
      </c>
      <c r="C54" t="s">
        <v>538</v>
      </c>
      <c r="D54">
        <v>2589</v>
      </c>
      <c r="E54">
        <v>700</v>
      </c>
      <c r="F54">
        <v>300</v>
      </c>
      <c r="G54" s="16" t="s">
        <v>206</v>
      </c>
      <c r="H54" t="s">
        <v>43</v>
      </c>
      <c r="I54">
        <v>0</v>
      </c>
      <c r="J54">
        <v>0</v>
      </c>
      <c r="K54">
        <v>-50</v>
      </c>
      <c r="L54">
        <v>-50</v>
      </c>
      <c r="M54">
        <v>0</v>
      </c>
      <c r="N54">
        <v>0.5</v>
      </c>
    </row>
    <row r="55" spans="1:14" x14ac:dyDescent="0.45">
      <c r="A55" s="36">
        <v>86</v>
      </c>
      <c r="B55" t="s">
        <v>257</v>
      </c>
      <c r="C55" t="s">
        <v>539</v>
      </c>
      <c r="D55">
        <v>2620</v>
      </c>
      <c r="E55">
        <v>700</v>
      </c>
      <c r="F55">
        <v>700</v>
      </c>
      <c r="G55" s="16" t="s">
        <v>209</v>
      </c>
      <c r="H55" t="s">
        <v>43</v>
      </c>
      <c r="I55" t="s">
        <v>49</v>
      </c>
      <c r="J55">
        <v>0</v>
      </c>
      <c r="K55">
        <v>-50</v>
      </c>
      <c r="L55">
        <v>-50</v>
      </c>
      <c r="M55">
        <v>0</v>
      </c>
      <c r="N55">
        <v>0.5</v>
      </c>
    </row>
    <row r="56" spans="1:14" x14ac:dyDescent="0.45">
      <c r="A56" s="36">
        <v>89</v>
      </c>
      <c r="B56" t="s">
        <v>261</v>
      </c>
      <c r="C56" t="s">
        <v>540</v>
      </c>
      <c r="D56">
        <v>2639.5</v>
      </c>
      <c r="E56">
        <v>400</v>
      </c>
      <c r="F56">
        <v>400</v>
      </c>
      <c r="G56" s="16" t="s">
        <v>206</v>
      </c>
      <c r="H56" t="s">
        <v>50</v>
      </c>
      <c r="I56" t="s">
        <v>56</v>
      </c>
      <c r="J56">
        <v>0</v>
      </c>
      <c r="K56">
        <v>-50</v>
      </c>
      <c r="L56">
        <v>-50</v>
      </c>
      <c r="M56">
        <v>0</v>
      </c>
      <c r="N56">
        <v>0.5</v>
      </c>
    </row>
    <row r="57" spans="1:14" x14ac:dyDescent="0.45">
      <c r="A57" s="36">
        <v>90</v>
      </c>
      <c r="B57" t="s">
        <v>262</v>
      </c>
      <c r="C57" t="s">
        <v>541</v>
      </c>
      <c r="D57">
        <v>2653</v>
      </c>
      <c r="E57">
        <v>625</v>
      </c>
      <c r="F57">
        <v>400</v>
      </c>
      <c r="G57" s="16" t="s">
        <v>207</v>
      </c>
      <c r="H57" t="s">
        <v>50</v>
      </c>
      <c r="I57" t="s">
        <v>49</v>
      </c>
      <c r="J57">
        <v>0</v>
      </c>
      <c r="K57">
        <v>-50</v>
      </c>
      <c r="L57">
        <v>-50</v>
      </c>
      <c r="M57">
        <v>0</v>
      </c>
      <c r="N57">
        <v>0.5</v>
      </c>
    </row>
    <row r="58" spans="1:14" x14ac:dyDescent="0.45">
      <c r="A58" s="36">
        <v>92</v>
      </c>
      <c r="B58" t="s">
        <v>265</v>
      </c>
      <c r="C58" t="s">
        <v>542</v>
      </c>
      <c r="D58">
        <v>2663.5</v>
      </c>
      <c r="E58">
        <v>575</v>
      </c>
      <c r="F58">
        <v>600</v>
      </c>
      <c r="G58" s="16" t="s">
        <v>206</v>
      </c>
      <c r="H58" t="s">
        <v>49</v>
      </c>
      <c r="I58" t="s">
        <v>56</v>
      </c>
      <c r="J58">
        <v>0</v>
      </c>
      <c r="K58">
        <v>-50</v>
      </c>
      <c r="L58">
        <v>-50</v>
      </c>
      <c r="M58">
        <v>0</v>
      </c>
      <c r="N58">
        <v>0.5</v>
      </c>
    </row>
    <row r="59" spans="1:14" x14ac:dyDescent="0.45">
      <c r="A59" s="36">
        <v>93</v>
      </c>
      <c r="B59" t="s">
        <v>266</v>
      </c>
      <c r="C59" t="s">
        <v>609</v>
      </c>
      <c r="D59">
        <v>2708</v>
      </c>
      <c r="E59">
        <v>625</v>
      </c>
      <c r="F59">
        <v>400</v>
      </c>
      <c r="G59" s="16" t="s">
        <v>207</v>
      </c>
      <c r="H59" t="s">
        <v>49</v>
      </c>
      <c r="I59" t="s">
        <v>50</v>
      </c>
      <c r="J59">
        <v>0</v>
      </c>
      <c r="K59">
        <v>-50</v>
      </c>
      <c r="L59">
        <v>-50</v>
      </c>
      <c r="M59">
        <v>0</v>
      </c>
      <c r="N59">
        <v>0.5</v>
      </c>
    </row>
    <row r="60" spans="1:14" x14ac:dyDescent="0.45">
      <c r="A60" s="36">
        <v>94</v>
      </c>
      <c r="B60" t="s">
        <v>268</v>
      </c>
      <c r="C60" t="s">
        <v>303</v>
      </c>
      <c r="D60">
        <v>2771</v>
      </c>
      <c r="E60">
        <v>650</v>
      </c>
      <c r="F60">
        <v>500</v>
      </c>
      <c r="G60" s="16" t="s">
        <v>206</v>
      </c>
      <c r="H60" t="s">
        <v>49</v>
      </c>
      <c r="I60" t="s">
        <v>50</v>
      </c>
      <c r="J60" t="s">
        <v>32</v>
      </c>
      <c r="K60">
        <v>-50</v>
      </c>
      <c r="L60">
        <v>-50</v>
      </c>
      <c r="M60">
        <v>0</v>
      </c>
      <c r="N60">
        <v>0.5</v>
      </c>
    </row>
    <row r="61" spans="1:14" x14ac:dyDescent="0.45">
      <c r="A61" s="36">
        <v>95</v>
      </c>
      <c r="B61" t="s">
        <v>270</v>
      </c>
      <c r="C61" t="s">
        <v>610</v>
      </c>
      <c r="D61">
        <v>2832.5</v>
      </c>
      <c r="E61">
        <v>600</v>
      </c>
      <c r="F61">
        <v>375</v>
      </c>
      <c r="G61" s="16" t="s">
        <v>207</v>
      </c>
      <c r="H61" t="s">
        <v>49</v>
      </c>
      <c r="I61" t="s">
        <v>50</v>
      </c>
      <c r="J61">
        <v>0</v>
      </c>
      <c r="K61">
        <v>-50</v>
      </c>
      <c r="L61">
        <v>-50</v>
      </c>
      <c r="M61">
        <v>0</v>
      </c>
      <c r="N61">
        <v>0.5</v>
      </c>
    </row>
    <row r="62" spans="1:14" x14ac:dyDescent="0.45">
      <c r="A62" s="36">
        <v>98</v>
      </c>
      <c r="B62" t="s">
        <v>360</v>
      </c>
      <c r="C62" t="s">
        <v>543</v>
      </c>
      <c r="D62">
        <v>2982.5</v>
      </c>
      <c r="E62">
        <v>725</v>
      </c>
      <c r="F62">
        <v>250</v>
      </c>
      <c r="G62" s="16" t="s">
        <v>298</v>
      </c>
      <c r="H62" t="s">
        <v>50</v>
      </c>
      <c r="I62" t="s">
        <v>43</v>
      </c>
      <c r="J62">
        <v>0</v>
      </c>
      <c r="K62">
        <v>-50</v>
      </c>
      <c r="L62">
        <v>-50</v>
      </c>
      <c r="M62">
        <v>0</v>
      </c>
      <c r="N62">
        <v>0.5</v>
      </c>
    </row>
    <row r="63" spans="1:14" x14ac:dyDescent="0.45">
      <c r="A63" s="36">
        <v>100</v>
      </c>
      <c r="B63" t="s">
        <v>364</v>
      </c>
      <c r="C63" t="s">
        <v>544</v>
      </c>
      <c r="D63">
        <v>3010</v>
      </c>
      <c r="E63">
        <v>600</v>
      </c>
      <c r="F63">
        <v>200</v>
      </c>
      <c r="G63" s="16" t="s">
        <v>208</v>
      </c>
      <c r="H63" t="s">
        <v>50</v>
      </c>
      <c r="I63" t="s">
        <v>43</v>
      </c>
      <c r="J63" t="s">
        <v>76</v>
      </c>
      <c r="K63">
        <v>-50</v>
      </c>
      <c r="L63">
        <v>-50</v>
      </c>
      <c r="M63">
        <v>0</v>
      </c>
      <c r="N63">
        <v>0.5</v>
      </c>
    </row>
    <row r="64" spans="1:14" x14ac:dyDescent="0.45">
      <c r="A64" s="36">
        <v>102</v>
      </c>
      <c r="B64" t="s">
        <v>366</v>
      </c>
      <c r="C64" t="s">
        <v>546</v>
      </c>
      <c r="D64">
        <v>3037.5</v>
      </c>
      <c r="E64">
        <v>550</v>
      </c>
      <c r="F64">
        <v>475</v>
      </c>
      <c r="G64" s="16" t="s">
        <v>209</v>
      </c>
      <c r="H64" t="s">
        <v>76</v>
      </c>
      <c r="I64" t="s">
        <v>77</v>
      </c>
      <c r="J64" t="s">
        <v>49</v>
      </c>
      <c r="K64">
        <v>-50</v>
      </c>
      <c r="L64">
        <v>-50</v>
      </c>
      <c r="M64">
        <v>0</v>
      </c>
      <c r="N64">
        <v>0.5</v>
      </c>
    </row>
    <row r="65" spans="1:14" x14ac:dyDescent="0.45">
      <c r="A65" s="36">
        <v>105</v>
      </c>
      <c r="B65" t="s">
        <v>370</v>
      </c>
      <c r="C65" t="s">
        <v>588</v>
      </c>
      <c r="D65">
        <v>3078</v>
      </c>
      <c r="E65">
        <v>625</v>
      </c>
      <c r="F65">
        <v>175</v>
      </c>
      <c r="G65" s="16" t="s">
        <v>331</v>
      </c>
      <c r="H65" t="s">
        <v>43</v>
      </c>
      <c r="I65" t="s">
        <v>76</v>
      </c>
      <c r="J65" t="s">
        <v>77</v>
      </c>
      <c r="K65">
        <v>-50</v>
      </c>
      <c r="L65">
        <v>-50</v>
      </c>
      <c r="M65">
        <v>0</v>
      </c>
      <c r="N65">
        <v>0.5</v>
      </c>
    </row>
    <row r="66" spans="1:14" x14ac:dyDescent="0.45">
      <c r="A66" s="36">
        <v>106</v>
      </c>
      <c r="B66" t="s">
        <v>372</v>
      </c>
      <c r="C66" t="s">
        <v>547</v>
      </c>
      <c r="D66">
        <v>3103</v>
      </c>
      <c r="E66">
        <v>600</v>
      </c>
      <c r="F66">
        <v>525</v>
      </c>
      <c r="G66" s="16" t="s">
        <v>545</v>
      </c>
      <c r="H66" t="s">
        <v>43</v>
      </c>
      <c r="I66" t="s">
        <v>49</v>
      </c>
      <c r="J66">
        <v>0</v>
      </c>
      <c r="K66">
        <v>-50</v>
      </c>
      <c r="L66">
        <v>-50</v>
      </c>
      <c r="M66">
        <v>0</v>
      </c>
      <c r="N66">
        <v>0.5</v>
      </c>
    </row>
    <row r="67" spans="1:14" x14ac:dyDescent="0.45">
      <c r="A67" s="36">
        <v>107</v>
      </c>
      <c r="B67" t="s">
        <v>374</v>
      </c>
      <c r="C67" t="s">
        <v>548</v>
      </c>
      <c r="D67">
        <v>3122</v>
      </c>
      <c r="E67">
        <v>650</v>
      </c>
      <c r="F67">
        <v>450</v>
      </c>
      <c r="G67" s="16" t="s">
        <v>206</v>
      </c>
      <c r="H67" t="s">
        <v>43</v>
      </c>
      <c r="I67">
        <v>0</v>
      </c>
      <c r="J67">
        <v>0</v>
      </c>
      <c r="K67">
        <v>-50</v>
      </c>
      <c r="L67">
        <v>-50</v>
      </c>
      <c r="M67">
        <v>0</v>
      </c>
      <c r="N67">
        <v>0.5</v>
      </c>
    </row>
    <row r="68" spans="1:14" x14ac:dyDescent="0.45">
      <c r="A68" s="36">
        <v>111</v>
      </c>
      <c r="B68" t="s">
        <v>381</v>
      </c>
      <c r="C68" t="s">
        <v>550</v>
      </c>
      <c r="D68">
        <v>3147.5</v>
      </c>
      <c r="E68">
        <v>650</v>
      </c>
      <c r="F68">
        <v>850</v>
      </c>
      <c r="G68" s="16" t="s">
        <v>207</v>
      </c>
      <c r="H68" t="s">
        <v>49</v>
      </c>
      <c r="I68" t="s">
        <v>49</v>
      </c>
      <c r="J68">
        <v>0</v>
      </c>
      <c r="K68">
        <v>-50</v>
      </c>
      <c r="L68">
        <v>-50</v>
      </c>
      <c r="M68">
        <v>0</v>
      </c>
      <c r="N68">
        <v>0.5</v>
      </c>
    </row>
    <row r="69" spans="1:14" x14ac:dyDescent="0.45">
      <c r="A69" s="36">
        <v>112</v>
      </c>
      <c r="B69" t="s">
        <v>383</v>
      </c>
      <c r="C69" t="s">
        <v>549</v>
      </c>
      <c r="D69">
        <v>3178.5</v>
      </c>
      <c r="E69">
        <v>625</v>
      </c>
      <c r="F69">
        <v>800</v>
      </c>
      <c r="G69" s="16" t="s">
        <v>209</v>
      </c>
      <c r="H69" t="s">
        <v>49</v>
      </c>
      <c r="I69">
        <v>0</v>
      </c>
      <c r="J69">
        <v>0</v>
      </c>
      <c r="K69">
        <v>-50</v>
      </c>
      <c r="L69">
        <v>-50</v>
      </c>
      <c r="M69">
        <v>0</v>
      </c>
      <c r="N69">
        <v>0.5</v>
      </c>
    </row>
    <row r="70" spans="1:14" x14ac:dyDescent="0.45">
      <c r="A70" s="36">
        <v>116</v>
      </c>
      <c r="B70" t="s">
        <v>390</v>
      </c>
      <c r="C70" t="s">
        <v>551</v>
      </c>
      <c r="D70">
        <v>3248</v>
      </c>
      <c r="E70">
        <v>525</v>
      </c>
      <c r="F70">
        <v>425</v>
      </c>
      <c r="G70" s="16" t="s">
        <v>207</v>
      </c>
      <c r="H70" t="s">
        <v>50</v>
      </c>
      <c r="I70" t="s">
        <v>30</v>
      </c>
      <c r="J70" t="s">
        <v>67</v>
      </c>
      <c r="K70">
        <v>-50</v>
      </c>
      <c r="L70">
        <v>-50</v>
      </c>
      <c r="M70">
        <v>0</v>
      </c>
      <c r="N70">
        <v>0.5</v>
      </c>
    </row>
    <row r="71" spans="1:14" x14ac:dyDescent="0.45">
      <c r="A71" s="36">
        <v>119</v>
      </c>
      <c r="B71" t="s">
        <v>397</v>
      </c>
      <c r="C71" t="s">
        <v>553</v>
      </c>
      <c r="D71">
        <v>3336</v>
      </c>
      <c r="E71">
        <v>575</v>
      </c>
      <c r="F71">
        <v>450</v>
      </c>
      <c r="G71" s="16" t="s">
        <v>206</v>
      </c>
      <c r="H71" t="s">
        <v>50</v>
      </c>
      <c r="I71" t="s">
        <v>43</v>
      </c>
      <c r="J71" t="s">
        <v>47</v>
      </c>
      <c r="K71">
        <v>-50</v>
      </c>
      <c r="L71">
        <v>-50</v>
      </c>
      <c r="M71">
        <v>0</v>
      </c>
      <c r="N71">
        <v>0.5</v>
      </c>
    </row>
    <row r="72" spans="1:14" x14ac:dyDescent="0.45">
      <c r="A72" s="36">
        <v>120</v>
      </c>
      <c r="B72" t="s">
        <v>399</v>
      </c>
      <c r="G72" s="16"/>
      <c r="H72" t="s">
        <v>50</v>
      </c>
      <c r="I72" t="s">
        <v>43</v>
      </c>
      <c r="J72" t="s">
        <v>47</v>
      </c>
      <c r="K72">
        <v>-50</v>
      </c>
      <c r="L72">
        <v>-50</v>
      </c>
      <c r="M72">
        <v>0</v>
      </c>
      <c r="N72">
        <v>0.5</v>
      </c>
    </row>
    <row r="73" spans="1:14" x14ac:dyDescent="0.45">
      <c r="A73" s="36">
        <v>121</v>
      </c>
      <c r="B73" t="s">
        <v>401</v>
      </c>
      <c r="C73" t="s">
        <v>554</v>
      </c>
      <c r="D73">
        <v>3397.5</v>
      </c>
      <c r="E73">
        <v>400</v>
      </c>
      <c r="F73">
        <v>575</v>
      </c>
      <c r="G73" s="16" t="s">
        <v>206</v>
      </c>
      <c r="H73" t="s">
        <v>67</v>
      </c>
      <c r="I73" t="s">
        <v>47</v>
      </c>
      <c r="J73">
        <v>0</v>
      </c>
      <c r="K73">
        <v>-50</v>
      </c>
      <c r="L73">
        <v>-50</v>
      </c>
      <c r="M73">
        <v>0</v>
      </c>
      <c r="N73">
        <v>0.5</v>
      </c>
    </row>
    <row r="74" spans="1:14" x14ac:dyDescent="0.45">
      <c r="A74" s="36">
        <v>123</v>
      </c>
      <c r="B74" t="s">
        <v>405</v>
      </c>
      <c r="C74" t="s">
        <v>589</v>
      </c>
      <c r="D74">
        <v>3190.5</v>
      </c>
      <c r="E74">
        <v>200</v>
      </c>
      <c r="F74">
        <v>575</v>
      </c>
      <c r="G74" s="33" t="s">
        <v>206</v>
      </c>
      <c r="H74" t="s">
        <v>47</v>
      </c>
      <c r="I74">
        <v>0</v>
      </c>
      <c r="J74">
        <v>0</v>
      </c>
      <c r="K74">
        <v>-50</v>
      </c>
      <c r="L74">
        <v>-50</v>
      </c>
      <c r="M74">
        <v>0</v>
      </c>
      <c r="N74">
        <v>0.5</v>
      </c>
    </row>
    <row r="75" spans="1:14" x14ac:dyDescent="0.45">
      <c r="A75" s="36">
        <v>125</v>
      </c>
      <c r="B75" t="s">
        <v>406</v>
      </c>
      <c r="C75" t="s">
        <v>555</v>
      </c>
      <c r="D75">
        <v>3456.5</v>
      </c>
      <c r="E75">
        <v>750</v>
      </c>
      <c r="F75">
        <v>675</v>
      </c>
      <c r="G75" s="16" t="s">
        <v>206</v>
      </c>
      <c r="H75" t="s">
        <v>30</v>
      </c>
      <c r="I75" t="s">
        <v>407</v>
      </c>
      <c r="J75">
        <v>0</v>
      </c>
      <c r="K75">
        <v>-50</v>
      </c>
      <c r="L75">
        <v>-50</v>
      </c>
      <c r="M75">
        <v>0</v>
      </c>
      <c r="N75">
        <v>0.5</v>
      </c>
    </row>
    <row r="76" spans="1:14" x14ac:dyDescent="0.45">
      <c r="A76" s="36">
        <v>128</v>
      </c>
      <c r="B76" t="s">
        <v>412</v>
      </c>
      <c r="C76" t="s">
        <v>556</v>
      </c>
      <c r="D76">
        <v>3409.5</v>
      </c>
      <c r="E76">
        <v>650</v>
      </c>
      <c r="F76">
        <v>500</v>
      </c>
      <c r="G76" s="16" t="s">
        <v>206</v>
      </c>
      <c r="H76" t="s">
        <v>49</v>
      </c>
      <c r="I76">
        <v>0</v>
      </c>
      <c r="J76">
        <v>0</v>
      </c>
      <c r="K76">
        <v>-50</v>
      </c>
      <c r="L76">
        <v>-50</v>
      </c>
      <c r="M76">
        <v>0</v>
      </c>
      <c r="N76">
        <v>0.5</v>
      </c>
    </row>
    <row r="77" spans="1:14" x14ac:dyDescent="0.45">
      <c r="A77" s="36">
        <v>131</v>
      </c>
      <c r="B77" t="s">
        <v>415</v>
      </c>
      <c r="C77" t="s">
        <v>557</v>
      </c>
      <c r="D77">
        <v>3419.5</v>
      </c>
      <c r="E77">
        <v>650</v>
      </c>
      <c r="F77">
        <v>750</v>
      </c>
      <c r="G77" s="16" t="s">
        <v>206</v>
      </c>
      <c r="H77" t="s">
        <v>49</v>
      </c>
      <c r="I77" t="s">
        <v>76</v>
      </c>
      <c r="J77" t="s">
        <v>77</v>
      </c>
      <c r="K77">
        <v>-50</v>
      </c>
      <c r="L77">
        <v>-50</v>
      </c>
      <c r="M77">
        <v>0</v>
      </c>
      <c r="N77">
        <v>0.5</v>
      </c>
    </row>
    <row r="78" spans="1:14" x14ac:dyDescent="0.45">
      <c r="A78" s="36">
        <v>133</v>
      </c>
      <c r="B78" t="s">
        <v>417</v>
      </c>
      <c r="C78" t="s">
        <v>559</v>
      </c>
      <c r="D78">
        <v>3426</v>
      </c>
      <c r="E78">
        <v>500</v>
      </c>
      <c r="F78">
        <v>200</v>
      </c>
      <c r="G78" s="16" t="s">
        <v>206</v>
      </c>
      <c r="H78" t="s">
        <v>76</v>
      </c>
      <c r="I78" t="s">
        <v>77</v>
      </c>
      <c r="J78">
        <v>0</v>
      </c>
      <c r="K78">
        <v>-50</v>
      </c>
      <c r="L78">
        <v>-50</v>
      </c>
      <c r="M78">
        <v>0</v>
      </c>
      <c r="N78">
        <v>0.5</v>
      </c>
    </row>
    <row r="79" spans="1:14" x14ac:dyDescent="0.45">
      <c r="A79" s="36">
        <v>138</v>
      </c>
      <c r="B79" t="s">
        <v>422</v>
      </c>
      <c r="C79" t="s">
        <v>560</v>
      </c>
      <c r="D79">
        <v>3516</v>
      </c>
      <c r="E79">
        <v>750</v>
      </c>
      <c r="F79">
        <v>300</v>
      </c>
      <c r="G79" s="16" t="s">
        <v>206</v>
      </c>
      <c r="H79" t="s">
        <v>43</v>
      </c>
      <c r="I79" t="s">
        <v>395</v>
      </c>
      <c r="J79">
        <v>0</v>
      </c>
      <c r="K79">
        <v>-50</v>
      </c>
      <c r="L79">
        <v>-50</v>
      </c>
      <c r="M79">
        <v>0</v>
      </c>
      <c r="N79">
        <v>0.5</v>
      </c>
    </row>
    <row r="80" spans="1:14" x14ac:dyDescent="0.45">
      <c r="A80" s="36">
        <v>140</v>
      </c>
      <c r="B80" t="s">
        <v>426</v>
      </c>
      <c r="C80" t="s">
        <v>561</v>
      </c>
      <c r="D80">
        <v>3637.5</v>
      </c>
      <c r="E80">
        <v>650</v>
      </c>
      <c r="F80">
        <v>400</v>
      </c>
      <c r="G80" s="16" t="s">
        <v>209</v>
      </c>
      <c r="H80" t="s">
        <v>43</v>
      </c>
      <c r="I80" t="s">
        <v>47</v>
      </c>
      <c r="J80">
        <v>0</v>
      </c>
      <c r="K80">
        <v>-50</v>
      </c>
      <c r="L80">
        <v>-50</v>
      </c>
      <c r="M80">
        <v>0</v>
      </c>
      <c r="N80">
        <v>0.5</v>
      </c>
    </row>
    <row r="81" spans="1:14" x14ac:dyDescent="0.45">
      <c r="A81" s="36">
        <v>142</v>
      </c>
      <c r="B81" t="s">
        <v>429</v>
      </c>
      <c r="C81" t="s">
        <v>562</v>
      </c>
      <c r="D81">
        <v>3678</v>
      </c>
      <c r="E81">
        <v>750</v>
      </c>
      <c r="F81">
        <v>400</v>
      </c>
      <c r="G81" s="16" t="s">
        <v>207</v>
      </c>
      <c r="H81" t="s">
        <v>43</v>
      </c>
      <c r="I81" t="s">
        <v>47</v>
      </c>
      <c r="J81" t="s">
        <v>50</v>
      </c>
      <c r="K81">
        <v>-50</v>
      </c>
      <c r="L81">
        <v>-50</v>
      </c>
      <c r="M81">
        <v>0</v>
      </c>
      <c r="N81">
        <v>0.5</v>
      </c>
    </row>
    <row r="82" spans="1:14" x14ac:dyDescent="0.45">
      <c r="A82" s="36">
        <v>144</v>
      </c>
      <c r="B82" t="s">
        <v>433</v>
      </c>
      <c r="C82" t="s">
        <v>564</v>
      </c>
      <c r="D82">
        <v>3456</v>
      </c>
      <c r="E82">
        <v>400</v>
      </c>
      <c r="F82">
        <v>700</v>
      </c>
      <c r="G82" s="16" t="s">
        <v>206</v>
      </c>
      <c r="H82" t="s">
        <v>67</v>
      </c>
      <c r="I82">
        <v>0</v>
      </c>
      <c r="J82">
        <v>0</v>
      </c>
      <c r="K82">
        <v>-50</v>
      </c>
      <c r="L82">
        <v>-50</v>
      </c>
      <c r="M82">
        <v>0</v>
      </c>
      <c r="N82">
        <v>0.5</v>
      </c>
    </row>
    <row r="83" spans="1:14" x14ac:dyDescent="0.45">
      <c r="A83" s="36">
        <v>149</v>
      </c>
      <c r="B83" t="s">
        <v>439</v>
      </c>
      <c r="C83" t="s">
        <v>565</v>
      </c>
      <c r="D83">
        <v>3907</v>
      </c>
      <c r="E83">
        <v>550</v>
      </c>
      <c r="F83">
        <v>750</v>
      </c>
      <c r="G83" s="16" t="s">
        <v>207</v>
      </c>
      <c r="H83" t="s">
        <v>49</v>
      </c>
      <c r="I83" t="s">
        <v>30</v>
      </c>
      <c r="J83" t="s">
        <v>440</v>
      </c>
      <c r="K83">
        <v>-50</v>
      </c>
      <c r="L83">
        <v>-50</v>
      </c>
      <c r="M83">
        <v>0</v>
      </c>
      <c r="N83">
        <v>0.5</v>
      </c>
    </row>
    <row r="84" spans="1:14" x14ac:dyDescent="0.45">
      <c r="A84" s="36">
        <v>151</v>
      </c>
      <c r="B84" t="s">
        <v>444</v>
      </c>
      <c r="G84" s="16"/>
      <c r="H84" t="s">
        <v>49</v>
      </c>
      <c r="I84" t="s">
        <v>30</v>
      </c>
      <c r="J84" t="s">
        <v>47</v>
      </c>
      <c r="K84">
        <v>-50</v>
      </c>
      <c r="L84">
        <v>-50</v>
      </c>
      <c r="M84">
        <v>0</v>
      </c>
      <c r="N84">
        <v>0.5</v>
      </c>
    </row>
    <row r="85" spans="1:14" x14ac:dyDescent="0.45">
      <c r="A85" s="36">
        <v>152</v>
      </c>
      <c r="B85" t="s">
        <v>446</v>
      </c>
      <c r="C85" t="s">
        <v>566</v>
      </c>
      <c r="D85">
        <v>4091.5</v>
      </c>
      <c r="E85">
        <v>500</v>
      </c>
      <c r="F85">
        <v>675</v>
      </c>
      <c r="G85" s="16" t="s">
        <v>207</v>
      </c>
      <c r="H85" t="s">
        <v>49</v>
      </c>
      <c r="I85" t="s">
        <v>43</v>
      </c>
      <c r="J85" t="s">
        <v>50</v>
      </c>
      <c r="K85">
        <v>-50</v>
      </c>
      <c r="L85">
        <v>-50</v>
      </c>
      <c r="M85">
        <v>0</v>
      </c>
      <c r="N85">
        <v>0.5</v>
      </c>
    </row>
    <row r="86" spans="1:14" x14ac:dyDescent="0.45">
      <c r="A86" s="36">
        <v>153</v>
      </c>
      <c r="B86" t="s">
        <v>448</v>
      </c>
      <c r="C86" t="s">
        <v>567</v>
      </c>
      <c r="D86">
        <v>4110.5</v>
      </c>
      <c r="E86">
        <v>600</v>
      </c>
      <c r="F86">
        <v>400</v>
      </c>
      <c r="G86" s="16" t="s">
        <v>208</v>
      </c>
      <c r="H86" t="s">
        <v>43</v>
      </c>
      <c r="I86" t="s">
        <v>50</v>
      </c>
      <c r="J86" t="s">
        <v>30</v>
      </c>
      <c r="K86">
        <v>-50</v>
      </c>
      <c r="L86">
        <v>-50</v>
      </c>
      <c r="M86">
        <v>0</v>
      </c>
      <c r="N86">
        <v>0.5</v>
      </c>
    </row>
    <row r="87" spans="1:14" x14ac:dyDescent="0.45">
      <c r="A87" s="36">
        <v>160</v>
      </c>
      <c r="B87" t="s">
        <v>461</v>
      </c>
      <c r="C87" t="s">
        <v>568</v>
      </c>
      <c r="D87">
        <v>4367.5</v>
      </c>
      <c r="E87">
        <v>525</v>
      </c>
      <c r="F87">
        <v>575</v>
      </c>
      <c r="G87" s="16" t="s">
        <v>207</v>
      </c>
      <c r="H87" t="s">
        <v>49</v>
      </c>
      <c r="I87" t="s">
        <v>47</v>
      </c>
      <c r="J87" t="s">
        <v>43</v>
      </c>
      <c r="K87">
        <v>-50</v>
      </c>
      <c r="L87">
        <v>-50</v>
      </c>
      <c r="M87">
        <v>0</v>
      </c>
      <c r="N87">
        <v>0.5</v>
      </c>
    </row>
    <row r="88" spans="1:14" x14ac:dyDescent="0.45">
      <c r="A88" s="36">
        <v>163</v>
      </c>
      <c r="B88" t="s">
        <v>467</v>
      </c>
      <c r="C88" t="s">
        <v>569</v>
      </c>
      <c r="D88">
        <v>4406</v>
      </c>
      <c r="E88">
        <v>750</v>
      </c>
      <c r="F88">
        <v>200</v>
      </c>
      <c r="G88" s="16" t="s">
        <v>206</v>
      </c>
      <c r="H88" t="s">
        <v>43</v>
      </c>
      <c r="I88">
        <v>0</v>
      </c>
      <c r="J88">
        <v>0</v>
      </c>
      <c r="K88">
        <v>-50</v>
      </c>
      <c r="L88">
        <v>-50</v>
      </c>
      <c r="M88">
        <v>0</v>
      </c>
      <c r="N88">
        <v>0.5</v>
      </c>
    </row>
    <row r="89" spans="1:14" x14ac:dyDescent="0.45">
      <c r="A89" s="36">
        <v>164</v>
      </c>
      <c r="B89" t="s">
        <v>469</v>
      </c>
      <c r="C89" t="s">
        <v>570</v>
      </c>
      <c r="D89">
        <v>4416</v>
      </c>
      <c r="E89">
        <v>500</v>
      </c>
      <c r="F89">
        <v>625</v>
      </c>
      <c r="G89" s="16" t="s">
        <v>206</v>
      </c>
      <c r="H89" t="s">
        <v>49</v>
      </c>
      <c r="I89" t="s">
        <v>47</v>
      </c>
      <c r="J89">
        <v>0</v>
      </c>
      <c r="K89">
        <v>-50</v>
      </c>
      <c r="L89">
        <v>-50</v>
      </c>
      <c r="M89">
        <v>0</v>
      </c>
      <c r="N89">
        <v>0.5</v>
      </c>
    </row>
    <row r="90" spans="1:14" x14ac:dyDescent="0.45">
      <c r="A90" s="36">
        <v>165</v>
      </c>
      <c r="B90" t="s">
        <v>471</v>
      </c>
      <c r="C90" t="s">
        <v>585</v>
      </c>
      <c r="D90">
        <v>4421</v>
      </c>
      <c r="E90">
        <v>725</v>
      </c>
      <c r="F90">
        <v>225</v>
      </c>
      <c r="G90" s="16" t="s">
        <v>206</v>
      </c>
      <c r="H90" t="s">
        <v>43</v>
      </c>
      <c r="I90" t="s">
        <v>49</v>
      </c>
      <c r="J90">
        <v>0</v>
      </c>
      <c r="K90">
        <v>-50</v>
      </c>
      <c r="L90">
        <v>-50</v>
      </c>
      <c r="M90">
        <v>0</v>
      </c>
      <c r="N90">
        <v>0.5</v>
      </c>
    </row>
    <row r="91" spans="1:14" x14ac:dyDescent="0.45">
      <c r="A91" s="36">
        <v>168</v>
      </c>
      <c r="B91" t="s">
        <v>477</v>
      </c>
      <c r="C91" t="s">
        <v>572</v>
      </c>
      <c r="D91">
        <v>4429.5</v>
      </c>
      <c r="E91">
        <v>725</v>
      </c>
      <c r="F91">
        <v>175</v>
      </c>
      <c r="G91" s="16" t="s">
        <v>206</v>
      </c>
      <c r="H91" t="s">
        <v>50</v>
      </c>
      <c r="I91">
        <v>0</v>
      </c>
      <c r="J91">
        <v>0</v>
      </c>
      <c r="K91">
        <v>-50</v>
      </c>
      <c r="L91">
        <v>-50</v>
      </c>
      <c r="M91">
        <v>0</v>
      </c>
      <c r="N91">
        <v>0.5</v>
      </c>
    </row>
    <row r="92" spans="1:14" x14ac:dyDescent="0.45">
      <c r="A92" s="36">
        <v>170</v>
      </c>
      <c r="B92" t="s">
        <v>480</v>
      </c>
      <c r="G92" s="16"/>
      <c r="H92" t="s">
        <v>47</v>
      </c>
      <c r="I92">
        <v>0</v>
      </c>
      <c r="J92">
        <v>0</v>
      </c>
      <c r="K92">
        <v>-50</v>
      </c>
      <c r="L92">
        <v>-50</v>
      </c>
      <c r="M92">
        <v>0</v>
      </c>
      <c r="N92">
        <v>0.5</v>
      </c>
    </row>
    <row r="93" spans="1:14" x14ac:dyDescent="0.45">
      <c r="A93" s="36">
        <v>171</v>
      </c>
      <c r="B93" t="s">
        <v>482</v>
      </c>
      <c r="G93" s="16"/>
      <c r="H93" t="s">
        <v>49</v>
      </c>
      <c r="I93" t="s">
        <v>47</v>
      </c>
      <c r="J93">
        <v>0</v>
      </c>
      <c r="K93">
        <v>-50</v>
      </c>
      <c r="L93">
        <v>-50</v>
      </c>
      <c r="M93">
        <v>0</v>
      </c>
      <c r="N93">
        <v>0.5</v>
      </c>
    </row>
    <row r="94" spans="1:14" x14ac:dyDescent="0.45">
      <c r="A94" s="36">
        <v>172</v>
      </c>
      <c r="B94" t="s">
        <v>484</v>
      </c>
      <c r="C94" t="s">
        <v>573</v>
      </c>
      <c r="D94">
        <v>4444.1499999999996</v>
      </c>
      <c r="E94">
        <v>525</v>
      </c>
      <c r="F94">
        <v>650</v>
      </c>
      <c r="G94" s="16" t="s">
        <v>206</v>
      </c>
      <c r="H94" t="s">
        <v>49</v>
      </c>
      <c r="I94" t="s">
        <v>47</v>
      </c>
      <c r="J94">
        <v>0</v>
      </c>
      <c r="K94">
        <v>-50</v>
      </c>
      <c r="L94">
        <v>-50</v>
      </c>
      <c r="M94">
        <v>0</v>
      </c>
      <c r="N94">
        <v>0.5</v>
      </c>
    </row>
    <row r="95" spans="1:14" x14ac:dyDescent="0.45">
      <c r="A95" s="36">
        <v>173</v>
      </c>
      <c r="B95" t="s">
        <v>485</v>
      </c>
      <c r="G95" s="16"/>
      <c r="H95" t="s">
        <v>49</v>
      </c>
      <c r="I95" t="s">
        <v>47</v>
      </c>
      <c r="J95">
        <v>0</v>
      </c>
      <c r="K95">
        <v>-50</v>
      </c>
      <c r="L95">
        <v>-50</v>
      </c>
      <c r="M95">
        <v>0</v>
      </c>
      <c r="N95">
        <v>0.5</v>
      </c>
    </row>
    <row r="96" spans="1:14" x14ac:dyDescent="0.45">
      <c r="A96" s="36">
        <v>174</v>
      </c>
      <c r="B96" t="s">
        <v>486</v>
      </c>
      <c r="C96" t="s">
        <v>574</v>
      </c>
      <c r="D96">
        <v>4444.7999999999993</v>
      </c>
      <c r="E96">
        <v>600</v>
      </c>
      <c r="F96">
        <v>575</v>
      </c>
      <c r="G96" s="16" t="s">
        <v>206</v>
      </c>
      <c r="H96" t="s">
        <v>49</v>
      </c>
      <c r="I96" t="s">
        <v>47</v>
      </c>
      <c r="J96">
        <v>0</v>
      </c>
      <c r="K96">
        <v>-50</v>
      </c>
      <c r="L96">
        <v>-50</v>
      </c>
      <c r="M96">
        <v>0</v>
      </c>
      <c r="N96">
        <v>0.5</v>
      </c>
    </row>
    <row r="97" spans="1:14" x14ac:dyDescent="0.45">
      <c r="A97" s="36">
        <v>175</v>
      </c>
      <c r="B97" t="s">
        <v>487</v>
      </c>
      <c r="G97" s="16"/>
      <c r="H97" t="s">
        <v>50</v>
      </c>
      <c r="K97">
        <v>-50</v>
      </c>
      <c r="L97">
        <v>-50</v>
      </c>
      <c r="M97">
        <v>0</v>
      </c>
      <c r="N97">
        <v>0.5</v>
      </c>
    </row>
    <row r="98" spans="1:14" x14ac:dyDescent="0.45">
      <c r="A98" s="36">
        <v>176</v>
      </c>
      <c r="B98" t="s">
        <v>488</v>
      </c>
      <c r="G98" s="16"/>
      <c r="H98" t="s">
        <v>30</v>
      </c>
      <c r="I98" t="s">
        <v>43</v>
      </c>
      <c r="J98" t="s">
        <v>459</v>
      </c>
      <c r="K98">
        <v>-50</v>
      </c>
      <c r="L98">
        <v>-50</v>
      </c>
      <c r="M98">
        <v>0</v>
      </c>
      <c r="N98">
        <v>0.5</v>
      </c>
    </row>
    <row r="99" spans="1:14" x14ac:dyDescent="0.45">
      <c r="A99" s="36">
        <v>177</v>
      </c>
      <c r="B99" t="s">
        <v>489</v>
      </c>
      <c r="C99" t="s">
        <v>576</v>
      </c>
      <c r="D99">
        <v>4450.5</v>
      </c>
      <c r="E99">
        <v>575</v>
      </c>
      <c r="F99">
        <v>600</v>
      </c>
      <c r="G99" s="16" t="s">
        <v>206</v>
      </c>
      <c r="H99" t="s">
        <v>47</v>
      </c>
      <c r="I99">
        <v>0</v>
      </c>
      <c r="J99">
        <v>0</v>
      </c>
      <c r="K99">
        <v>-50</v>
      </c>
      <c r="L99">
        <v>-50</v>
      </c>
      <c r="M99">
        <v>0</v>
      </c>
      <c r="N99">
        <v>0.5</v>
      </c>
    </row>
    <row r="100" spans="1:14" x14ac:dyDescent="0.45">
      <c r="A100" s="36">
        <v>178</v>
      </c>
      <c r="B100" t="s">
        <v>490</v>
      </c>
      <c r="C100" t="s">
        <v>575</v>
      </c>
      <c r="G100" s="16"/>
      <c r="H100" t="s">
        <v>49</v>
      </c>
      <c r="I100" t="s">
        <v>43</v>
      </c>
      <c r="J100" t="s">
        <v>50</v>
      </c>
      <c r="K100">
        <v>-50</v>
      </c>
      <c r="L100">
        <v>-50</v>
      </c>
      <c r="M100">
        <v>0</v>
      </c>
      <c r="N100">
        <v>0.5</v>
      </c>
    </row>
    <row r="101" spans="1:14" x14ac:dyDescent="0.45">
      <c r="A101" s="36">
        <v>179</v>
      </c>
      <c r="B101" t="s">
        <v>492</v>
      </c>
      <c r="C101" t="s">
        <v>577</v>
      </c>
      <c r="D101">
        <v>4455</v>
      </c>
      <c r="E101">
        <v>650</v>
      </c>
      <c r="F101">
        <v>275</v>
      </c>
      <c r="G101" s="16" t="s">
        <v>206</v>
      </c>
      <c r="H101" t="s">
        <v>50</v>
      </c>
      <c r="I101">
        <v>0</v>
      </c>
      <c r="J101">
        <v>0</v>
      </c>
      <c r="K101">
        <v>-50</v>
      </c>
      <c r="L101">
        <v>-50</v>
      </c>
      <c r="M101">
        <v>0</v>
      </c>
      <c r="N101">
        <v>0.5</v>
      </c>
    </row>
    <row r="102" spans="1:14" x14ac:dyDescent="0.45">
      <c r="A102" s="36">
        <v>180</v>
      </c>
      <c r="B102" t="s">
        <v>493</v>
      </c>
      <c r="D102">
        <v>4460.5</v>
      </c>
      <c r="G102" s="16"/>
      <c r="H102" t="s">
        <v>49</v>
      </c>
      <c r="I102" t="s">
        <v>47</v>
      </c>
      <c r="J102" t="s">
        <v>43</v>
      </c>
      <c r="K102">
        <v>-50</v>
      </c>
      <c r="L102">
        <v>-50</v>
      </c>
      <c r="M102">
        <v>0</v>
      </c>
      <c r="N102">
        <v>0.5</v>
      </c>
    </row>
    <row r="103" spans="1:14" x14ac:dyDescent="0.45">
      <c r="A103" s="36">
        <v>181</v>
      </c>
      <c r="B103" t="s">
        <v>495</v>
      </c>
      <c r="C103" t="s">
        <v>495</v>
      </c>
      <c r="D103">
        <v>4466.5</v>
      </c>
      <c r="E103">
        <v>750</v>
      </c>
      <c r="F103">
        <v>450</v>
      </c>
      <c r="G103" s="16" t="s">
        <v>206</v>
      </c>
      <c r="H103" t="s">
        <v>49</v>
      </c>
      <c r="I103" t="s">
        <v>43</v>
      </c>
      <c r="J103">
        <v>0</v>
      </c>
      <c r="K103">
        <v>-50</v>
      </c>
      <c r="L103">
        <v>-50</v>
      </c>
      <c r="M103">
        <v>0</v>
      </c>
      <c r="N103">
        <v>0.5</v>
      </c>
    </row>
    <row r="104" spans="1:14" x14ac:dyDescent="0.45">
      <c r="A104" s="36">
        <v>182</v>
      </c>
      <c r="B104" t="s">
        <v>496</v>
      </c>
      <c r="C104" t="s">
        <v>579</v>
      </c>
      <c r="G104" s="16"/>
      <c r="H104" t="s">
        <v>43</v>
      </c>
      <c r="I104">
        <v>0</v>
      </c>
      <c r="J104">
        <v>0</v>
      </c>
      <c r="K104">
        <v>-50</v>
      </c>
      <c r="L104">
        <v>-50</v>
      </c>
      <c r="M104">
        <v>0</v>
      </c>
      <c r="N104">
        <v>0.5</v>
      </c>
    </row>
    <row r="105" spans="1:14" x14ac:dyDescent="0.45">
      <c r="A105" s="36">
        <v>183</v>
      </c>
      <c r="B105" t="s">
        <v>498</v>
      </c>
      <c r="G105" s="16"/>
      <c r="H105" t="s">
        <v>49</v>
      </c>
      <c r="I105" t="s">
        <v>43</v>
      </c>
      <c r="J105">
        <v>0</v>
      </c>
      <c r="K105">
        <v>-50</v>
      </c>
      <c r="L105">
        <v>-50</v>
      </c>
      <c r="M105">
        <v>0</v>
      </c>
      <c r="N105">
        <v>0.5</v>
      </c>
    </row>
    <row r="106" spans="1:14" x14ac:dyDescent="0.45">
      <c r="A106" s="36">
        <v>184</v>
      </c>
      <c r="B106" t="s">
        <v>499</v>
      </c>
      <c r="C106" t="s">
        <v>578</v>
      </c>
      <c r="D106">
        <v>4472</v>
      </c>
      <c r="E106">
        <v>750</v>
      </c>
      <c r="F106">
        <v>350</v>
      </c>
      <c r="G106" s="16" t="s">
        <v>206</v>
      </c>
      <c r="H106" t="s">
        <v>43</v>
      </c>
      <c r="I106">
        <v>0</v>
      </c>
      <c r="J106">
        <v>0</v>
      </c>
      <c r="K106">
        <v>-50</v>
      </c>
      <c r="L106">
        <v>-50</v>
      </c>
      <c r="M106">
        <v>0</v>
      </c>
      <c r="N106">
        <v>0.5</v>
      </c>
    </row>
    <row r="107" spans="1:14" x14ac:dyDescent="0.45">
      <c r="A107" s="36">
        <v>185</v>
      </c>
      <c r="B107" t="s">
        <v>500</v>
      </c>
      <c r="G107" s="16"/>
      <c r="H107" t="s">
        <v>47</v>
      </c>
      <c r="I107">
        <v>0</v>
      </c>
      <c r="J107">
        <v>0</v>
      </c>
      <c r="K107">
        <v>-50</v>
      </c>
      <c r="L107">
        <v>-50</v>
      </c>
      <c r="M107">
        <v>0</v>
      </c>
      <c r="N107">
        <v>0.5</v>
      </c>
    </row>
    <row r="108" spans="1:14" x14ac:dyDescent="0.45">
      <c r="A108" s="36">
        <v>186</v>
      </c>
      <c r="B108" t="s">
        <v>502</v>
      </c>
      <c r="C108" t="s">
        <v>580</v>
      </c>
      <c r="D108">
        <v>4477.5</v>
      </c>
      <c r="E108">
        <v>400</v>
      </c>
      <c r="F108">
        <v>525</v>
      </c>
      <c r="G108" s="16" t="s">
        <v>206</v>
      </c>
      <c r="H108" t="s">
        <v>47</v>
      </c>
      <c r="I108">
        <v>0</v>
      </c>
      <c r="J108">
        <v>0</v>
      </c>
      <c r="K108">
        <v>-50</v>
      </c>
      <c r="L108">
        <v>-50</v>
      </c>
      <c r="M108">
        <v>0</v>
      </c>
      <c r="N108">
        <v>0.5</v>
      </c>
    </row>
    <row r="109" spans="1:14" x14ac:dyDescent="0.45">
      <c r="A109" s="36">
        <v>187</v>
      </c>
      <c r="B109" t="s">
        <v>503</v>
      </c>
      <c r="C109" t="s">
        <v>581</v>
      </c>
      <c r="D109">
        <v>4482</v>
      </c>
      <c r="E109">
        <v>700</v>
      </c>
      <c r="F109">
        <v>625</v>
      </c>
      <c r="G109" s="16" t="s">
        <v>208</v>
      </c>
      <c r="H109" t="s">
        <v>49</v>
      </c>
      <c r="I109" t="s">
        <v>30</v>
      </c>
      <c r="J109">
        <v>0</v>
      </c>
      <c r="K109">
        <v>-50</v>
      </c>
      <c r="L109">
        <v>-50</v>
      </c>
      <c r="M109">
        <v>0</v>
      </c>
      <c r="N109">
        <v>0.5</v>
      </c>
    </row>
    <row r="110" spans="1:14" x14ac:dyDescent="0.45">
      <c r="A110" s="36">
        <v>188</v>
      </c>
      <c r="B110" t="s">
        <v>504</v>
      </c>
      <c r="G110" s="16"/>
      <c r="H110" t="s">
        <v>30</v>
      </c>
      <c r="J110">
        <v>0</v>
      </c>
      <c r="K110">
        <v>-50</v>
      </c>
      <c r="L110">
        <v>-50</v>
      </c>
      <c r="M110">
        <v>0</v>
      </c>
      <c r="N110">
        <v>0.5</v>
      </c>
    </row>
    <row r="111" spans="1:14" x14ac:dyDescent="0.45">
      <c r="A111" s="36">
        <v>189</v>
      </c>
      <c r="B111" t="s">
        <v>506</v>
      </c>
      <c r="G111" s="16"/>
      <c r="H111" t="s">
        <v>49</v>
      </c>
      <c r="I111" t="s">
        <v>30</v>
      </c>
      <c r="J111">
        <v>0</v>
      </c>
      <c r="K111">
        <v>-50</v>
      </c>
      <c r="L111">
        <v>-50</v>
      </c>
      <c r="M111">
        <v>0</v>
      </c>
      <c r="N111">
        <v>0.5</v>
      </c>
    </row>
    <row r="112" spans="1:14" x14ac:dyDescent="0.45">
      <c r="A112" s="36">
        <v>190</v>
      </c>
      <c r="B112" t="s">
        <v>507</v>
      </c>
      <c r="C112" t="s">
        <v>582</v>
      </c>
      <c r="D112">
        <v>4504</v>
      </c>
      <c r="E112">
        <v>600</v>
      </c>
      <c r="F112">
        <v>750</v>
      </c>
      <c r="G112" s="16" t="s">
        <v>207</v>
      </c>
      <c r="H112" t="s">
        <v>49</v>
      </c>
      <c r="I112" t="s">
        <v>30</v>
      </c>
      <c r="J112" t="s">
        <v>459</v>
      </c>
      <c r="K112">
        <v>-50</v>
      </c>
      <c r="L112">
        <v>-50</v>
      </c>
      <c r="M112">
        <v>0</v>
      </c>
      <c r="N112">
        <v>0.5</v>
      </c>
    </row>
    <row r="113" spans="1:14" x14ac:dyDescent="0.45">
      <c r="A113" s="36">
        <v>191</v>
      </c>
      <c r="B113" t="s">
        <v>509</v>
      </c>
      <c r="C113" t="s">
        <v>509</v>
      </c>
      <c r="D113">
        <v>4510</v>
      </c>
      <c r="E113">
        <v>725</v>
      </c>
      <c r="F113">
        <v>725</v>
      </c>
      <c r="G113" s="16" t="s">
        <v>206</v>
      </c>
      <c r="H113" t="s">
        <v>49</v>
      </c>
      <c r="I113">
        <v>0</v>
      </c>
      <c r="J113">
        <v>0</v>
      </c>
      <c r="K113">
        <v>-50</v>
      </c>
      <c r="L113">
        <v>-50</v>
      </c>
      <c r="M113">
        <v>0</v>
      </c>
      <c r="N113">
        <v>0.5</v>
      </c>
    </row>
    <row r="114" spans="1:14" x14ac:dyDescent="0.45">
      <c r="A114" s="36">
        <v>192</v>
      </c>
      <c r="B114" t="s">
        <v>510</v>
      </c>
      <c r="C114" t="s">
        <v>583</v>
      </c>
      <c r="D114">
        <v>4537.5</v>
      </c>
      <c r="E114">
        <v>625</v>
      </c>
      <c r="F114">
        <v>850</v>
      </c>
      <c r="G114" s="16" t="s">
        <v>206</v>
      </c>
      <c r="H114" t="s">
        <v>30</v>
      </c>
      <c r="I114" t="s">
        <v>140</v>
      </c>
      <c r="J114" t="s">
        <v>511</v>
      </c>
      <c r="K114">
        <v>-50</v>
      </c>
      <c r="L114">
        <v>-50</v>
      </c>
      <c r="M114">
        <v>0</v>
      </c>
      <c r="N114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6C40-8587-49D3-A752-F37D5FEC51B7}">
  <sheetPr>
    <pageSetUpPr fitToPage="1"/>
  </sheetPr>
  <dimension ref="A1:S376"/>
  <sheetViews>
    <sheetView zoomScale="75" zoomScaleNormal="75" workbookViewId="0">
      <selection activeCell="L48" sqref="L48"/>
    </sheetView>
  </sheetViews>
  <sheetFormatPr defaultRowHeight="14.25" x14ac:dyDescent="0.45"/>
  <cols>
    <col min="1" max="1" width="9.265625" customWidth="1"/>
    <col min="2" max="2" width="23.265625" customWidth="1"/>
    <col min="3" max="3" width="31.265625" customWidth="1"/>
    <col min="4" max="8" width="5.73046875" customWidth="1"/>
    <col min="9" max="9" width="11" style="56" customWidth="1"/>
    <col min="10" max="11" width="13.46484375" customWidth="1"/>
    <col min="12" max="12" width="17.3984375" customWidth="1"/>
    <col min="13" max="13" width="12.1328125" customWidth="1"/>
    <col min="14" max="14" width="10.265625" customWidth="1"/>
    <col min="15" max="15" width="9.86328125" customWidth="1"/>
    <col min="18" max="18" width="76.1328125" style="42" customWidth="1"/>
  </cols>
  <sheetData>
    <row r="1" spans="1:19" x14ac:dyDescent="0.45">
      <c r="A1" t="s">
        <v>597</v>
      </c>
      <c r="B1" t="s">
        <v>602</v>
      </c>
      <c r="C1" t="s">
        <v>603</v>
      </c>
      <c r="D1" t="s">
        <v>173</v>
      </c>
      <c r="E1" s="59" t="s">
        <v>16</v>
      </c>
      <c r="F1" t="s">
        <v>5</v>
      </c>
      <c r="G1" t="s">
        <v>6</v>
      </c>
      <c r="H1" t="s">
        <v>7</v>
      </c>
      <c r="I1" t="s">
        <v>598</v>
      </c>
      <c r="J1" t="s">
        <v>599</v>
      </c>
      <c r="K1" t="s">
        <v>600</v>
      </c>
      <c r="L1" t="s">
        <v>601</v>
      </c>
      <c r="M1" s="58"/>
      <c r="N1" s="58"/>
      <c r="O1" s="58"/>
      <c r="P1" s="58"/>
      <c r="Q1" s="58"/>
    </row>
    <row r="2" spans="1:19" x14ac:dyDescent="0.45">
      <c r="B2" t="s">
        <v>620</v>
      </c>
      <c r="C2" t="s">
        <v>14</v>
      </c>
      <c r="D2" s="58" t="s">
        <v>0</v>
      </c>
      <c r="E2" s="58" t="s">
        <v>2</v>
      </c>
      <c r="F2" s="58" t="s">
        <v>3</v>
      </c>
      <c r="G2" s="58" t="s">
        <v>12</v>
      </c>
      <c r="H2" s="58" t="s">
        <v>13</v>
      </c>
      <c r="I2" s="56" t="s">
        <v>619</v>
      </c>
      <c r="J2" s="58" t="s">
        <v>621</v>
      </c>
      <c r="K2" s="58" t="s">
        <v>622</v>
      </c>
      <c r="L2" s="58" t="s">
        <v>5</v>
      </c>
      <c r="M2" s="58"/>
      <c r="N2" s="58"/>
      <c r="O2" s="58"/>
      <c r="P2" s="58"/>
      <c r="Q2" s="58"/>
    </row>
    <row r="3" spans="1:19" x14ac:dyDescent="0.45">
      <c r="C3" t="s">
        <v>15</v>
      </c>
      <c r="D3" s="58" t="s">
        <v>1</v>
      </c>
      <c r="E3" s="58" t="s">
        <v>1</v>
      </c>
      <c r="F3" s="58" t="s">
        <v>1</v>
      </c>
      <c r="G3" s="58" t="s">
        <v>1</v>
      </c>
      <c r="H3" s="58" t="s">
        <v>1</v>
      </c>
      <c r="J3" s="58"/>
      <c r="K3" s="58"/>
      <c r="L3" s="58"/>
      <c r="M3" s="58"/>
      <c r="N3" s="58"/>
      <c r="O3" s="58"/>
      <c r="P3" s="58"/>
      <c r="Q3" s="58"/>
    </row>
    <row r="4" spans="1:19" x14ac:dyDescent="0.45">
      <c r="D4" s="58"/>
      <c r="E4" s="58"/>
      <c r="F4" s="58"/>
      <c r="G4" s="58"/>
      <c r="H4" s="58"/>
      <c r="J4" s="58"/>
      <c r="K4" s="58"/>
      <c r="L4" s="58"/>
      <c r="M4" s="58"/>
      <c r="N4" s="58"/>
      <c r="O4" s="58"/>
      <c r="P4" s="58"/>
      <c r="Q4" s="58"/>
    </row>
    <row r="5" spans="1:19" x14ac:dyDescent="0.45">
      <c r="A5" t="s">
        <v>122</v>
      </c>
      <c r="B5">
        <v>1</v>
      </c>
      <c r="C5" t="s">
        <v>23</v>
      </c>
      <c r="D5" s="58"/>
      <c r="E5" s="58">
        <v>1</v>
      </c>
      <c r="F5" s="58">
        <v>0</v>
      </c>
      <c r="G5" s="58">
        <v>-99</v>
      </c>
      <c r="H5" s="58">
        <v>-100</v>
      </c>
      <c r="I5" s="56">
        <f>'Folger Line Count'!$N$13+G5</f>
        <v>1</v>
      </c>
      <c r="J5" s="58">
        <v>801</v>
      </c>
      <c r="K5" s="58">
        <v>901</v>
      </c>
      <c r="L5" s="58" t="s">
        <v>608</v>
      </c>
      <c r="M5" s="58" t="s">
        <v>613</v>
      </c>
      <c r="N5" s="58">
        <v>0</v>
      </c>
      <c r="O5" s="58"/>
      <c r="P5" s="58"/>
      <c r="Q5" s="58"/>
      <c r="R5" s="42" t="s">
        <v>23</v>
      </c>
    </row>
    <row r="6" spans="1:19" x14ac:dyDescent="0.45">
      <c r="B6">
        <f>B5+1</f>
        <v>2</v>
      </c>
      <c r="C6" t="s">
        <v>26</v>
      </c>
      <c r="D6" s="58"/>
      <c r="E6" s="58">
        <v>1</v>
      </c>
      <c r="F6" s="58">
        <v>0</v>
      </c>
      <c r="G6" s="58">
        <v>-80</v>
      </c>
      <c r="H6" s="58">
        <v>-85</v>
      </c>
      <c r="I6" s="56">
        <f>'Folger Line Count'!$N$13+G6</f>
        <v>20</v>
      </c>
      <c r="J6" s="58">
        <v>100</v>
      </c>
      <c r="K6" s="58">
        <v>600</v>
      </c>
      <c r="L6" s="58" t="s">
        <v>43</v>
      </c>
      <c r="M6" s="58" t="s">
        <v>50</v>
      </c>
      <c r="N6" s="58">
        <v>0</v>
      </c>
      <c r="O6" s="58"/>
      <c r="P6" s="58"/>
      <c r="Q6" s="58"/>
      <c r="R6" s="42" t="s">
        <v>626</v>
      </c>
    </row>
    <row r="7" spans="1:19" x14ac:dyDescent="0.45">
      <c r="B7">
        <f t="shared" ref="B7:B70" si="0">B6+1</f>
        <v>3</v>
      </c>
      <c r="C7" t="s">
        <v>25</v>
      </c>
      <c r="D7" s="58"/>
      <c r="E7" s="58">
        <v>1</v>
      </c>
      <c r="F7" s="58">
        <v>0</v>
      </c>
      <c r="G7" s="58">
        <v>-75</v>
      </c>
      <c r="H7" s="58">
        <v>-80</v>
      </c>
      <c r="I7" s="56">
        <f>'Folger Line Count'!$N$13+G7</f>
        <v>25</v>
      </c>
      <c r="J7" s="58">
        <v>400</v>
      </c>
      <c r="K7" s="58">
        <v>850</v>
      </c>
      <c r="L7" s="58" t="s">
        <v>43</v>
      </c>
      <c r="M7" s="58" t="s">
        <v>608</v>
      </c>
      <c r="N7" s="58">
        <v>0</v>
      </c>
      <c r="O7" s="58"/>
      <c r="P7" s="58"/>
      <c r="Q7" s="58"/>
      <c r="R7" s="42" t="s">
        <v>627</v>
      </c>
    </row>
    <row r="8" spans="1:19" x14ac:dyDescent="0.45">
      <c r="B8">
        <f t="shared" si="0"/>
        <v>4</v>
      </c>
      <c r="C8" t="s">
        <v>24</v>
      </c>
      <c r="D8" s="58"/>
      <c r="E8" s="58">
        <v>1</v>
      </c>
      <c r="F8" s="58">
        <v>0</v>
      </c>
      <c r="G8" s="58">
        <v>-50</v>
      </c>
      <c r="H8" s="58">
        <v>-55</v>
      </c>
      <c r="I8" s="56">
        <f>'Folger Line Count'!$N$13+G8</f>
        <v>50</v>
      </c>
      <c r="J8" s="58">
        <v>350</v>
      </c>
      <c r="K8" s="58">
        <v>550</v>
      </c>
      <c r="L8" s="58" t="s">
        <v>43</v>
      </c>
      <c r="M8" s="58" t="s">
        <v>50</v>
      </c>
      <c r="N8" s="58">
        <v>0</v>
      </c>
      <c r="O8" s="58"/>
      <c r="P8" s="58"/>
      <c r="Q8" s="58"/>
      <c r="R8" s="42" t="s">
        <v>628</v>
      </c>
      <c r="S8">
        <f>H9-G9</f>
        <v>10</v>
      </c>
    </row>
    <row r="9" spans="1:19" x14ac:dyDescent="0.45">
      <c r="A9" t="s">
        <v>615</v>
      </c>
      <c r="B9">
        <f t="shared" si="0"/>
        <v>5</v>
      </c>
      <c r="C9" t="s">
        <v>27</v>
      </c>
      <c r="D9" s="58"/>
      <c r="E9" s="58">
        <v>1</v>
      </c>
      <c r="F9" s="58">
        <v>1</v>
      </c>
      <c r="G9" s="58">
        <v>36</v>
      </c>
      <c r="H9" s="58">
        <v>46</v>
      </c>
      <c r="I9" s="56">
        <f>'Folger Line Count'!$N$13+G9</f>
        <v>136</v>
      </c>
      <c r="J9" s="58">
        <v>800</v>
      </c>
      <c r="K9" s="58">
        <v>50</v>
      </c>
      <c r="L9" s="58" t="s">
        <v>28</v>
      </c>
      <c r="M9" s="58" t="s">
        <v>29</v>
      </c>
      <c r="N9" s="58" t="s">
        <v>30</v>
      </c>
      <c r="O9" s="58" t="s">
        <v>28</v>
      </c>
      <c r="P9" s="58"/>
      <c r="Q9" s="58"/>
      <c r="R9" s="42" t="s">
        <v>629</v>
      </c>
      <c r="S9">
        <f t="shared" ref="S9:S72" si="1">H10-G10</f>
        <v>15</v>
      </c>
    </row>
    <row r="10" spans="1:19" x14ac:dyDescent="0.45">
      <c r="A10" t="s">
        <v>615</v>
      </c>
      <c r="B10">
        <f t="shared" si="0"/>
        <v>6</v>
      </c>
      <c r="C10" t="s">
        <v>31</v>
      </c>
      <c r="D10" s="58"/>
      <c r="E10" s="58">
        <v>1</v>
      </c>
      <c r="F10" s="58">
        <v>1</v>
      </c>
      <c r="G10" s="58">
        <v>46</v>
      </c>
      <c r="H10" s="58">
        <v>61</v>
      </c>
      <c r="I10" s="56">
        <f>'Folger Line Count'!$N$13+G10</f>
        <v>146</v>
      </c>
      <c r="J10" s="58">
        <v>725</v>
      </c>
      <c r="K10" s="58">
        <v>575</v>
      </c>
      <c r="L10" s="58" t="s">
        <v>32</v>
      </c>
      <c r="M10" s="58" t="s">
        <v>30</v>
      </c>
      <c r="N10" s="58" t="s">
        <v>29</v>
      </c>
      <c r="O10" s="58" t="s">
        <v>28</v>
      </c>
      <c r="P10" s="58"/>
      <c r="Q10" s="58"/>
      <c r="R10" s="42" t="s">
        <v>630</v>
      </c>
      <c r="S10">
        <f t="shared" si="1"/>
        <v>19</v>
      </c>
    </row>
    <row r="11" spans="1:19" x14ac:dyDescent="0.45">
      <c r="A11" t="s">
        <v>615</v>
      </c>
      <c r="B11">
        <f t="shared" si="0"/>
        <v>7</v>
      </c>
      <c r="C11" t="s">
        <v>39</v>
      </c>
      <c r="D11" s="58"/>
      <c r="E11" s="58">
        <v>1</v>
      </c>
      <c r="F11" s="58">
        <v>1</v>
      </c>
      <c r="G11" s="58">
        <v>137</v>
      </c>
      <c r="H11" s="58">
        <v>156</v>
      </c>
      <c r="I11" s="56">
        <f>'Folger Line Count'!$N$13+G11</f>
        <v>237</v>
      </c>
      <c r="J11" s="58">
        <v>750</v>
      </c>
      <c r="K11" s="58">
        <v>630</v>
      </c>
      <c r="L11" s="58" t="s">
        <v>32</v>
      </c>
      <c r="M11" s="58" t="s">
        <v>30</v>
      </c>
      <c r="N11" s="58" t="s">
        <v>29</v>
      </c>
      <c r="O11" s="58"/>
      <c r="P11" s="58"/>
      <c r="Q11" s="58"/>
      <c r="R11" s="42" t="s">
        <v>631</v>
      </c>
      <c r="S11">
        <f t="shared" si="1"/>
        <v>0</v>
      </c>
    </row>
    <row r="12" spans="1:19" x14ac:dyDescent="0.45">
      <c r="A12" t="s">
        <v>615</v>
      </c>
      <c r="B12">
        <f t="shared" si="0"/>
        <v>8</v>
      </c>
      <c r="C12" t="s">
        <v>40</v>
      </c>
      <c r="D12" s="58"/>
      <c r="E12" s="58">
        <v>1</v>
      </c>
      <c r="F12" s="58">
        <v>1</v>
      </c>
      <c r="G12" s="58">
        <v>150</v>
      </c>
      <c r="H12" s="58">
        <v>150</v>
      </c>
      <c r="I12" s="56">
        <f>'Folger Line Count'!$N$13+G12</f>
        <v>250</v>
      </c>
      <c r="J12" s="58">
        <v>650</v>
      </c>
      <c r="K12" s="58">
        <v>495</v>
      </c>
      <c r="L12" s="58" t="s">
        <v>32</v>
      </c>
      <c r="M12" s="58">
        <v>0</v>
      </c>
      <c r="N12" s="58">
        <v>0</v>
      </c>
      <c r="O12" s="58"/>
      <c r="P12" s="58"/>
      <c r="Q12" s="58"/>
      <c r="R12" s="42" t="s">
        <v>632</v>
      </c>
      <c r="S12">
        <f t="shared" si="1"/>
        <v>5</v>
      </c>
    </row>
    <row r="13" spans="1:19" x14ac:dyDescent="0.45">
      <c r="A13" t="s">
        <v>615</v>
      </c>
      <c r="B13">
        <f t="shared" si="0"/>
        <v>9</v>
      </c>
      <c r="C13" t="s">
        <v>41</v>
      </c>
      <c r="D13" s="58"/>
      <c r="E13" s="58">
        <v>1</v>
      </c>
      <c r="F13" s="58">
        <v>1</v>
      </c>
      <c r="G13" s="58">
        <v>185</v>
      </c>
      <c r="H13" s="58">
        <v>190</v>
      </c>
      <c r="I13" s="56">
        <f>'Folger Line Count'!$N$13+G13</f>
        <v>285</v>
      </c>
      <c r="J13" s="58">
        <v>910</v>
      </c>
      <c r="K13" s="58">
        <v>225</v>
      </c>
      <c r="L13" s="58" t="s">
        <v>30</v>
      </c>
      <c r="M13" s="58">
        <v>0</v>
      </c>
      <c r="N13" s="58">
        <v>0</v>
      </c>
      <c r="O13" s="58"/>
      <c r="P13" s="58"/>
      <c r="Q13" s="58"/>
      <c r="R13" s="42" t="s">
        <v>41</v>
      </c>
      <c r="S13">
        <f t="shared" si="1"/>
        <v>7</v>
      </c>
    </row>
    <row r="14" spans="1:19" x14ac:dyDescent="0.45">
      <c r="A14" t="s">
        <v>616</v>
      </c>
      <c r="B14">
        <f t="shared" si="0"/>
        <v>10</v>
      </c>
      <c r="C14" t="s">
        <v>42</v>
      </c>
      <c r="D14" s="58"/>
      <c r="E14" s="58">
        <v>1</v>
      </c>
      <c r="F14" s="58">
        <v>2</v>
      </c>
      <c r="G14" s="58">
        <v>34</v>
      </c>
      <c r="H14" s="58">
        <v>41</v>
      </c>
      <c r="I14" s="56">
        <f>'Folger Line Count'!$N$14+G14</f>
        <v>324</v>
      </c>
      <c r="J14" s="58">
        <v>50</v>
      </c>
      <c r="K14" s="58">
        <v>600</v>
      </c>
      <c r="L14" s="58" t="s">
        <v>43</v>
      </c>
      <c r="M14" s="58" t="s">
        <v>44</v>
      </c>
      <c r="N14" s="58" t="s">
        <v>45</v>
      </c>
      <c r="O14" s="58"/>
      <c r="P14" s="58"/>
      <c r="Q14" s="58"/>
      <c r="R14" s="42" t="s">
        <v>633</v>
      </c>
      <c r="S14">
        <f t="shared" si="1"/>
        <v>13</v>
      </c>
    </row>
    <row r="15" spans="1:19" x14ac:dyDescent="0.45">
      <c r="A15" t="s">
        <v>616</v>
      </c>
      <c r="B15">
        <f t="shared" si="0"/>
        <v>11</v>
      </c>
      <c r="C15" t="s">
        <v>46</v>
      </c>
      <c r="D15" s="58"/>
      <c r="E15" s="58">
        <v>1</v>
      </c>
      <c r="F15" s="58">
        <v>2</v>
      </c>
      <c r="G15" s="58">
        <v>51</v>
      </c>
      <c r="H15" s="58">
        <v>64</v>
      </c>
      <c r="I15" s="56">
        <f>'Folger Line Count'!$N$14+G15</f>
        <v>341</v>
      </c>
      <c r="J15" s="58">
        <v>425</v>
      </c>
      <c r="K15" s="58">
        <v>625</v>
      </c>
      <c r="L15" s="58" t="s">
        <v>43</v>
      </c>
      <c r="M15" s="58" t="s">
        <v>47</v>
      </c>
      <c r="N15" s="58">
        <v>0</v>
      </c>
      <c r="O15" s="58"/>
      <c r="P15" s="58"/>
      <c r="Q15" s="58"/>
      <c r="R15" s="42" t="s">
        <v>634</v>
      </c>
      <c r="S15">
        <f t="shared" si="1"/>
        <v>12</v>
      </c>
    </row>
    <row r="16" spans="1:19" x14ac:dyDescent="0.45">
      <c r="A16" t="s">
        <v>616</v>
      </c>
      <c r="B16">
        <f t="shared" si="0"/>
        <v>12</v>
      </c>
      <c r="C16" t="s">
        <v>48</v>
      </c>
      <c r="D16" s="58"/>
      <c r="E16" s="58">
        <v>1</v>
      </c>
      <c r="F16" s="58">
        <v>2</v>
      </c>
      <c r="G16" s="58">
        <v>115</v>
      </c>
      <c r="H16" s="58">
        <v>127</v>
      </c>
      <c r="I16" s="56">
        <f>'Folger Line Count'!$N$14+G16</f>
        <v>405</v>
      </c>
      <c r="J16" s="58">
        <v>550</v>
      </c>
      <c r="K16" s="58">
        <v>710</v>
      </c>
      <c r="L16" s="58" t="s">
        <v>43</v>
      </c>
      <c r="M16" s="58" t="s">
        <v>49</v>
      </c>
      <c r="N16" s="58" t="s">
        <v>50</v>
      </c>
      <c r="O16" s="58"/>
      <c r="P16" s="58"/>
      <c r="Q16" s="58"/>
      <c r="R16" s="42" t="s">
        <v>635</v>
      </c>
      <c r="S16">
        <f t="shared" si="1"/>
        <v>63</v>
      </c>
    </row>
    <row r="17" spans="1:19" x14ac:dyDescent="0.45">
      <c r="A17" t="s">
        <v>616</v>
      </c>
      <c r="B17">
        <f t="shared" si="0"/>
        <v>13</v>
      </c>
      <c r="C17" t="s">
        <v>51</v>
      </c>
      <c r="D17" s="58"/>
      <c r="E17" s="58">
        <v>1</v>
      </c>
      <c r="F17" s="58">
        <v>2</v>
      </c>
      <c r="G17" s="58">
        <v>197</v>
      </c>
      <c r="H17" s="58">
        <v>260</v>
      </c>
      <c r="I17" s="56">
        <f>'Folger Line Count'!$N$14+G17</f>
        <v>487</v>
      </c>
      <c r="J17" s="58">
        <v>900</v>
      </c>
      <c r="K17" s="58">
        <v>505</v>
      </c>
      <c r="L17" s="58" t="s">
        <v>49</v>
      </c>
      <c r="M17" s="58" t="s">
        <v>30</v>
      </c>
      <c r="N17" s="58">
        <v>0</v>
      </c>
      <c r="O17" s="58"/>
      <c r="P17" s="58"/>
      <c r="Q17" s="58"/>
      <c r="R17" s="42" t="s">
        <v>636</v>
      </c>
      <c r="S17">
        <f t="shared" si="1"/>
        <v>12</v>
      </c>
    </row>
    <row r="18" spans="1:19" x14ac:dyDescent="0.45">
      <c r="A18" t="s">
        <v>616</v>
      </c>
      <c r="B18">
        <f t="shared" si="0"/>
        <v>14</v>
      </c>
      <c r="C18" t="s">
        <v>52</v>
      </c>
      <c r="D18" s="58"/>
      <c r="E18" s="58">
        <v>1</v>
      </c>
      <c r="F18" s="58">
        <v>2</v>
      </c>
      <c r="G18" s="58">
        <v>262</v>
      </c>
      <c r="H18" s="58">
        <v>274</v>
      </c>
      <c r="I18" s="56">
        <f>'Folger Line Count'!$N$14+G18</f>
        <v>552</v>
      </c>
      <c r="J18" s="58">
        <v>850</v>
      </c>
      <c r="K18" s="58">
        <v>600</v>
      </c>
      <c r="L18" s="58" t="s">
        <v>49</v>
      </c>
      <c r="M18" s="58">
        <v>0</v>
      </c>
      <c r="N18" s="58">
        <v>0</v>
      </c>
      <c r="O18" s="58"/>
      <c r="P18" s="58"/>
      <c r="Q18" s="58"/>
      <c r="R18" s="42" t="s">
        <v>52</v>
      </c>
      <c r="S18">
        <f t="shared" si="1"/>
        <v>138</v>
      </c>
    </row>
    <row r="19" spans="1:19" x14ac:dyDescent="0.45">
      <c r="A19" t="s">
        <v>617</v>
      </c>
      <c r="B19">
        <f t="shared" si="0"/>
        <v>15</v>
      </c>
      <c r="C19" t="s">
        <v>53</v>
      </c>
      <c r="D19" s="58"/>
      <c r="E19" s="58">
        <v>1</v>
      </c>
      <c r="F19" s="58">
        <v>3</v>
      </c>
      <c r="G19" s="58">
        <v>6</v>
      </c>
      <c r="H19" s="58">
        <v>144</v>
      </c>
      <c r="I19" s="56">
        <f>'Folger Line Count'!$N$15+G19</f>
        <v>576</v>
      </c>
      <c r="J19" s="58">
        <v>500</v>
      </c>
      <c r="K19" s="58">
        <v>210</v>
      </c>
      <c r="L19" s="58" t="s">
        <v>55</v>
      </c>
      <c r="M19" s="58" t="s">
        <v>47</v>
      </c>
      <c r="N19" s="58" t="s">
        <v>56</v>
      </c>
      <c r="O19" s="58"/>
      <c r="P19" s="58"/>
      <c r="Q19" s="58"/>
      <c r="R19" s="42" t="s">
        <v>637</v>
      </c>
      <c r="S19">
        <f t="shared" si="1"/>
        <v>0</v>
      </c>
    </row>
    <row r="20" spans="1:19" x14ac:dyDescent="0.45">
      <c r="A20" t="s">
        <v>617</v>
      </c>
      <c r="B20">
        <f t="shared" si="0"/>
        <v>16</v>
      </c>
      <c r="C20" t="s">
        <v>54</v>
      </c>
      <c r="D20" s="58"/>
      <c r="E20" s="58">
        <v>1</v>
      </c>
      <c r="F20" s="58">
        <v>3</v>
      </c>
      <c r="G20" s="58">
        <v>145</v>
      </c>
      <c r="H20" s="58">
        <v>145</v>
      </c>
      <c r="I20" s="56">
        <f>'Folger Line Count'!$N$15+G20</f>
        <v>715</v>
      </c>
      <c r="J20" s="58">
        <v>600</v>
      </c>
      <c r="K20" s="58">
        <v>400</v>
      </c>
      <c r="L20" s="58" t="s">
        <v>55</v>
      </c>
      <c r="M20" s="58" t="s">
        <v>56</v>
      </c>
      <c r="N20" s="58">
        <v>0</v>
      </c>
      <c r="O20" s="58"/>
      <c r="P20" s="58"/>
      <c r="Q20" s="58"/>
      <c r="R20" s="42" t="s">
        <v>638</v>
      </c>
      <c r="S20">
        <f t="shared" si="1"/>
        <v>33</v>
      </c>
    </row>
    <row r="21" spans="1:19" x14ac:dyDescent="0.45">
      <c r="A21" t="s">
        <v>618</v>
      </c>
      <c r="B21">
        <f t="shared" si="0"/>
        <v>17</v>
      </c>
      <c r="C21" t="s">
        <v>57</v>
      </c>
      <c r="D21" s="58"/>
      <c r="E21" s="58">
        <v>1</v>
      </c>
      <c r="F21" s="58">
        <v>4</v>
      </c>
      <c r="G21" s="58">
        <v>62</v>
      </c>
      <c r="H21" s="58">
        <v>95</v>
      </c>
      <c r="I21" s="56">
        <f>'Folger Line Count'!$N$16+G21</f>
        <v>777</v>
      </c>
      <c r="J21" s="58">
        <v>850</v>
      </c>
      <c r="K21" s="58">
        <v>800</v>
      </c>
      <c r="L21" s="58" t="s">
        <v>32</v>
      </c>
      <c r="M21" s="58" t="s">
        <v>49</v>
      </c>
      <c r="N21" s="58">
        <v>0</v>
      </c>
      <c r="O21" s="58"/>
      <c r="P21" s="58"/>
      <c r="Q21" s="58"/>
      <c r="R21" s="42" t="s">
        <v>639</v>
      </c>
      <c r="S21">
        <f t="shared" si="1"/>
        <v>0</v>
      </c>
    </row>
    <row r="22" spans="1:19" x14ac:dyDescent="0.45">
      <c r="A22" t="s">
        <v>618</v>
      </c>
      <c r="B22">
        <f t="shared" si="0"/>
        <v>18</v>
      </c>
      <c r="C22" t="s">
        <v>58</v>
      </c>
      <c r="D22" s="58"/>
      <c r="E22" s="58">
        <v>1</v>
      </c>
      <c r="F22" s="58">
        <v>4</v>
      </c>
      <c r="G22" s="58">
        <v>96</v>
      </c>
      <c r="H22" s="58">
        <v>96</v>
      </c>
      <c r="I22" s="56">
        <f>'Folger Line Count'!$N$16+G22</f>
        <v>811</v>
      </c>
      <c r="J22" s="58">
        <v>920</v>
      </c>
      <c r="K22" s="58">
        <v>950</v>
      </c>
      <c r="L22" s="58" t="s">
        <v>32</v>
      </c>
      <c r="M22" s="58" t="s">
        <v>49</v>
      </c>
      <c r="N22" s="58">
        <v>0</v>
      </c>
      <c r="O22" s="58"/>
      <c r="P22" s="58"/>
      <c r="Q22" s="58"/>
      <c r="R22" s="42" t="s">
        <v>58</v>
      </c>
      <c r="S22">
        <f t="shared" si="1"/>
        <v>2</v>
      </c>
    </row>
    <row r="23" spans="1:19" x14ac:dyDescent="0.45">
      <c r="A23" t="s">
        <v>618</v>
      </c>
      <c r="B23">
        <f t="shared" si="0"/>
        <v>19</v>
      </c>
      <c r="C23" t="s">
        <v>59</v>
      </c>
      <c r="D23" s="58"/>
      <c r="E23" s="58">
        <v>1</v>
      </c>
      <c r="F23" s="58">
        <v>4</v>
      </c>
      <c r="G23" s="58">
        <v>100</v>
      </c>
      <c r="H23" s="58">
        <v>102</v>
      </c>
      <c r="I23" s="56">
        <f>'Folger Line Count'!$N$16+G23</f>
        <v>815</v>
      </c>
      <c r="J23" s="58">
        <v>850</v>
      </c>
      <c r="K23" s="58">
        <v>275</v>
      </c>
      <c r="L23" s="58" t="s">
        <v>30</v>
      </c>
      <c r="M23" s="58" t="s">
        <v>29</v>
      </c>
      <c r="N23" s="58">
        <v>0</v>
      </c>
      <c r="O23" s="58"/>
      <c r="P23" s="58"/>
      <c r="Q23" s="58"/>
      <c r="R23" s="42" t="s">
        <v>658</v>
      </c>
      <c r="S23">
        <f t="shared" si="1"/>
        <v>95</v>
      </c>
    </row>
    <row r="24" spans="1:19" x14ac:dyDescent="0.45">
      <c r="B24">
        <f t="shared" si="0"/>
        <v>20</v>
      </c>
      <c r="C24" t="s">
        <v>60</v>
      </c>
      <c r="D24" s="58"/>
      <c r="E24" s="58">
        <v>1</v>
      </c>
      <c r="F24" s="58">
        <v>5</v>
      </c>
      <c r="G24" s="58">
        <v>3</v>
      </c>
      <c r="H24" s="58">
        <v>98</v>
      </c>
      <c r="I24" s="56">
        <f>'Folger Line Count'!$N$17+G24</f>
        <v>820</v>
      </c>
      <c r="J24" s="58">
        <v>780</v>
      </c>
      <c r="K24" s="58">
        <v>850</v>
      </c>
      <c r="L24" s="58" t="s">
        <v>32</v>
      </c>
      <c r="M24" s="58" t="s">
        <v>49</v>
      </c>
      <c r="N24" s="58">
        <v>0</v>
      </c>
      <c r="O24" s="58"/>
      <c r="P24" s="58"/>
      <c r="Q24" s="58"/>
      <c r="R24" s="42" t="s">
        <v>659</v>
      </c>
      <c r="S24">
        <f t="shared" si="1"/>
        <v>27</v>
      </c>
    </row>
    <row r="25" spans="1:19" x14ac:dyDescent="0.45">
      <c r="B25">
        <f t="shared" si="0"/>
        <v>21</v>
      </c>
      <c r="C25" t="s">
        <v>61</v>
      </c>
      <c r="D25" s="58"/>
      <c r="E25" s="58">
        <v>1</v>
      </c>
      <c r="F25" s="58">
        <v>5</v>
      </c>
      <c r="G25" s="58">
        <v>92</v>
      </c>
      <c r="H25" s="58">
        <v>119</v>
      </c>
      <c r="I25" s="56">
        <f>'Folger Line Count'!$N$17+G25</f>
        <v>909</v>
      </c>
      <c r="J25" s="58">
        <v>875</v>
      </c>
      <c r="K25" s="58">
        <v>750</v>
      </c>
      <c r="L25" s="58" t="s">
        <v>49</v>
      </c>
      <c r="M25" s="58" t="s">
        <v>49</v>
      </c>
      <c r="N25" s="58">
        <v>0</v>
      </c>
      <c r="O25" s="58"/>
      <c r="P25" s="58"/>
      <c r="Q25" s="58"/>
      <c r="R25" s="42" t="s">
        <v>61</v>
      </c>
      <c r="S25">
        <f t="shared" si="1"/>
        <v>74</v>
      </c>
    </row>
    <row r="26" spans="1:19" x14ac:dyDescent="0.45">
      <c r="B26">
        <f t="shared" si="0"/>
        <v>22</v>
      </c>
      <c r="C26" t="s">
        <v>62</v>
      </c>
      <c r="D26" s="58"/>
      <c r="E26" s="58">
        <v>1</v>
      </c>
      <c r="F26" s="58">
        <v>5</v>
      </c>
      <c r="G26" s="58">
        <v>135</v>
      </c>
      <c r="H26" s="58">
        <v>209</v>
      </c>
      <c r="I26" s="56">
        <f>'Folger Line Count'!$N$17+G26</f>
        <v>952</v>
      </c>
      <c r="J26" s="58">
        <v>810</v>
      </c>
      <c r="K26" s="58">
        <v>720</v>
      </c>
      <c r="L26" s="58" t="s">
        <v>49</v>
      </c>
      <c r="M26" s="58" t="s">
        <v>30</v>
      </c>
      <c r="N26" s="58" t="s">
        <v>29</v>
      </c>
      <c r="O26" s="58"/>
      <c r="P26" s="58"/>
      <c r="Q26" s="58"/>
      <c r="R26" s="42" t="s">
        <v>660</v>
      </c>
      <c r="S26">
        <f t="shared" si="1"/>
        <v>83</v>
      </c>
    </row>
    <row r="27" spans="1:19" x14ac:dyDescent="0.45">
      <c r="A27" t="s">
        <v>121</v>
      </c>
      <c r="B27">
        <f t="shared" si="0"/>
        <v>23</v>
      </c>
      <c r="C27" t="s">
        <v>657</v>
      </c>
      <c r="D27" s="58"/>
      <c r="E27" s="58">
        <v>2</v>
      </c>
      <c r="F27" s="58">
        <v>1</v>
      </c>
      <c r="G27" s="58">
        <v>1</v>
      </c>
      <c r="H27" s="58">
        <v>84</v>
      </c>
      <c r="I27" s="56">
        <f>'Folger Line Count'!$N$18+G27</f>
        <v>1130</v>
      </c>
      <c r="J27" s="58">
        <v>450</v>
      </c>
      <c r="K27" s="58">
        <v>150</v>
      </c>
      <c r="L27" s="58" t="s">
        <v>56</v>
      </c>
      <c r="M27" s="58" t="s">
        <v>30</v>
      </c>
      <c r="N27" s="58">
        <v>0</v>
      </c>
      <c r="O27" s="58"/>
      <c r="P27" s="58"/>
      <c r="Q27" s="58"/>
      <c r="R27" s="42" t="s">
        <v>65</v>
      </c>
      <c r="S27">
        <f t="shared" si="1"/>
        <v>28</v>
      </c>
    </row>
    <row r="28" spans="1:19" x14ac:dyDescent="0.45">
      <c r="B28">
        <f t="shared" si="0"/>
        <v>24</v>
      </c>
      <c r="C28" t="s">
        <v>661</v>
      </c>
      <c r="D28" s="58"/>
      <c r="E28" s="58">
        <v>2</v>
      </c>
      <c r="F28" s="58">
        <v>1</v>
      </c>
      <c r="G28" s="58">
        <v>84</v>
      </c>
      <c r="H28" s="58">
        <v>112</v>
      </c>
      <c r="I28" s="56">
        <f>'Folger Line Count'!$N$18+G28</f>
        <v>1213</v>
      </c>
      <c r="J28" s="58">
        <v>550</v>
      </c>
      <c r="K28" s="58">
        <v>300</v>
      </c>
      <c r="L28" s="58" t="s">
        <v>67</v>
      </c>
      <c r="M28" s="58" t="s">
        <v>56</v>
      </c>
      <c r="N28" s="58">
        <v>0</v>
      </c>
      <c r="O28" s="58"/>
      <c r="P28" s="58"/>
      <c r="Q28" s="58"/>
      <c r="R28" s="42" t="s">
        <v>68</v>
      </c>
      <c r="S28">
        <f t="shared" si="1"/>
        <v>21</v>
      </c>
    </row>
    <row r="29" spans="1:19" x14ac:dyDescent="0.45">
      <c r="B29">
        <f t="shared" si="0"/>
        <v>25</v>
      </c>
      <c r="C29" t="s">
        <v>69</v>
      </c>
      <c r="D29" s="58"/>
      <c r="E29" s="58">
        <v>2</v>
      </c>
      <c r="F29" s="58">
        <v>1</v>
      </c>
      <c r="G29" s="58">
        <v>113</v>
      </c>
      <c r="H29" s="58">
        <v>134</v>
      </c>
      <c r="I29" s="56">
        <f>'Folger Line Count'!$N$18+G29</f>
        <v>1242</v>
      </c>
      <c r="J29" s="58">
        <v>300</v>
      </c>
      <c r="K29" s="58">
        <v>100</v>
      </c>
      <c r="L29" s="58" t="s">
        <v>56</v>
      </c>
      <c r="M29" s="58" t="s">
        <v>67</v>
      </c>
      <c r="N29" s="58">
        <v>0</v>
      </c>
      <c r="O29" s="58"/>
      <c r="P29" s="58"/>
      <c r="Q29" s="58"/>
      <c r="R29" s="42" t="s">
        <v>70</v>
      </c>
      <c r="S29">
        <f t="shared" si="1"/>
        <v>10</v>
      </c>
    </row>
    <row r="30" spans="1:19" x14ac:dyDescent="0.45">
      <c r="B30">
        <f t="shared" si="0"/>
        <v>26</v>
      </c>
      <c r="C30" t="s">
        <v>71</v>
      </c>
      <c r="D30" s="58"/>
      <c r="E30" s="58">
        <v>2</v>
      </c>
      <c r="F30" s="58">
        <v>0</v>
      </c>
      <c r="G30" s="58">
        <v>-20</v>
      </c>
      <c r="H30" s="58">
        <v>-10</v>
      </c>
      <c r="I30" s="56">
        <f>'Folger Line Count'!$N$18+G30</f>
        <v>1109</v>
      </c>
      <c r="J30" s="58">
        <v>725</v>
      </c>
      <c r="K30" s="58">
        <v>610</v>
      </c>
      <c r="L30" s="58" t="s">
        <v>49</v>
      </c>
      <c r="M30" s="58" t="s">
        <v>67</v>
      </c>
      <c r="N30" s="58">
        <v>0</v>
      </c>
      <c r="O30" s="58"/>
      <c r="P30" s="58"/>
      <c r="Q30" s="58"/>
      <c r="R30" s="42" t="s">
        <v>72</v>
      </c>
      <c r="S30">
        <f t="shared" si="1"/>
        <v>9</v>
      </c>
    </row>
    <row r="31" spans="1:19" x14ac:dyDescent="0.45">
      <c r="B31">
        <f t="shared" si="0"/>
        <v>27</v>
      </c>
      <c r="C31" t="s">
        <v>73</v>
      </c>
      <c r="D31" s="58"/>
      <c r="E31" s="58">
        <v>2</v>
      </c>
      <c r="F31" s="58">
        <v>0</v>
      </c>
      <c r="G31" s="58">
        <v>-9</v>
      </c>
      <c r="H31" s="58">
        <v>0</v>
      </c>
      <c r="I31" s="56">
        <f>'Folger Line Count'!$N$18+G31</f>
        <v>1120</v>
      </c>
      <c r="J31" s="58">
        <v>650</v>
      </c>
      <c r="K31" s="58">
        <v>500</v>
      </c>
      <c r="L31" s="58" t="s">
        <v>49</v>
      </c>
      <c r="M31" s="58" t="s">
        <v>67</v>
      </c>
      <c r="N31" s="58">
        <v>0</v>
      </c>
      <c r="O31" s="58" t="s">
        <v>77</v>
      </c>
      <c r="P31" s="58"/>
      <c r="Q31" s="58"/>
      <c r="R31" s="42" t="s">
        <v>74</v>
      </c>
      <c r="S31">
        <f t="shared" si="1"/>
        <v>25</v>
      </c>
    </row>
    <row r="32" spans="1:19" x14ac:dyDescent="0.45">
      <c r="B32">
        <f t="shared" si="0"/>
        <v>28</v>
      </c>
      <c r="C32" t="s">
        <v>75</v>
      </c>
      <c r="D32" s="58"/>
      <c r="E32" s="58">
        <v>2</v>
      </c>
      <c r="F32" s="58">
        <v>2</v>
      </c>
      <c r="G32" s="58">
        <v>1</v>
      </c>
      <c r="H32" s="58">
        <v>26</v>
      </c>
      <c r="I32" s="56">
        <f>'Folger Line Count'!$N$19+G32</f>
        <v>1263</v>
      </c>
      <c r="J32" s="58">
        <v>330</v>
      </c>
      <c r="K32" s="58">
        <v>700</v>
      </c>
      <c r="L32" s="58" t="s">
        <v>43</v>
      </c>
      <c r="M32" s="58" t="s">
        <v>50</v>
      </c>
      <c r="N32" s="58" t="s">
        <v>76</v>
      </c>
      <c r="O32" s="58" t="s">
        <v>77</v>
      </c>
      <c r="P32" s="58"/>
      <c r="Q32" s="58"/>
      <c r="R32" s="42" t="s">
        <v>78</v>
      </c>
      <c r="S32">
        <f t="shared" si="1"/>
        <v>15</v>
      </c>
    </row>
    <row r="33" spans="2:19" x14ac:dyDescent="0.45">
      <c r="B33">
        <f t="shared" si="0"/>
        <v>29</v>
      </c>
      <c r="C33" t="s">
        <v>79</v>
      </c>
      <c r="D33" s="58"/>
      <c r="E33" s="58">
        <v>2</v>
      </c>
      <c r="F33" s="58">
        <v>2</v>
      </c>
      <c r="G33" s="58">
        <v>27</v>
      </c>
      <c r="H33" s="58">
        <v>42</v>
      </c>
      <c r="I33" s="56">
        <f>'Folger Line Count'!$N$19+G33</f>
        <v>1289</v>
      </c>
      <c r="J33" s="58">
        <v>300</v>
      </c>
      <c r="K33" s="58">
        <v>200</v>
      </c>
      <c r="L33" s="58" t="s">
        <v>76</v>
      </c>
      <c r="M33" s="58" t="s">
        <v>43</v>
      </c>
      <c r="N33" s="58" t="s">
        <v>76</v>
      </c>
      <c r="O33" s="58"/>
      <c r="P33" s="58"/>
      <c r="Q33" s="58"/>
      <c r="R33" s="42" t="s">
        <v>80</v>
      </c>
      <c r="S33">
        <f t="shared" si="1"/>
        <v>13</v>
      </c>
    </row>
    <row r="34" spans="2:19" x14ac:dyDescent="0.45">
      <c r="B34">
        <f t="shared" si="0"/>
        <v>30</v>
      </c>
      <c r="C34" t="s">
        <v>81</v>
      </c>
      <c r="D34" s="58"/>
      <c r="E34" s="58">
        <v>2</v>
      </c>
      <c r="F34" s="58">
        <v>2</v>
      </c>
      <c r="G34" s="58">
        <v>43</v>
      </c>
      <c r="H34" s="58">
        <v>56</v>
      </c>
      <c r="I34" s="56">
        <f>'Folger Line Count'!$N$19+G34</f>
        <v>1305</v>
      </c>
      <c r="J34" s="58">
        <v>610</v>
      </c>
      <c r="K34" s="58">
        <v>150</v>
      </c>
      <c r="L34" s="58" t="s">
        <v>56</v>
      </c>
      <c r="M34" s="58" t="s">
        <v>43</v>
      </c>
      <c r="N34" s="58" t="s">
        <v>50</v>
      </c>
      <c r="O34" s="58" t="s">
        <v>50</v>
      </c>
      <c r="P34" s="58" t="s">
        <v>45</v>
      </c>
      <c r="Q34" s="58"/>
      <c r="R34" s="42" t="s">
        <v>82</v>
      </c>
      <c r="S34">
        <f t="shared" si="1"/>
        <v>30</v>
      </c>
    </row>
    <row r="35" spans="2:19" x14ac:dyDescent="0.45">
      <c r="B35">
        <f t="shared" si="0"/>
        <v>31</v>
      </c>
      <c r="C35" t="s">
        <v>83</v>
      </c>
      <c r="D35" s="58"/>
      <c r="E35" s="58">
        <v>2</v>
      </c>
      <c r="F35" s="58">
        <v>2</v>
      </c>
      <c r="G35" s="58">
        <v>61</v>
      </c>
      <c r="H35" s="58">
        <v>91</v>
      </c>
      <c r="I35" s="56">
        <f>'Folger Line Count'!$N$19+G35</f>
        <v>1323</v>
      </c>
      <c r="J35" s="58">
        <v>110</v>
      </c>
      <c r="K35" s="58">
        <v>300</v>
      </c>
      <c r="L35" s="58" t="s">
        <v>84</v>
      </c>
      <c r="M35" s="58" t="s">
        <v>43</v>
      </c>
      <c r="N35" s="58" t="s">
        <v>56</v>
      </c>
      <c r="O35" s="58" t="s">
        <v>88</v>
      </c>
      <c r="P35" s="58"/>
      <c r="Q35" s="58"/>
      <c r="R35" s="42" t="s">
        <v>85</v>
      </c>
      <c r="S35">
        <f t="shared" si="1"/>
        <v>10</v>
      </c>
    </row>
    <row r="36" spans="2:19" x14ac:dyDescent="0.45">
      <c r="B36">
        <f t="shared" si="0"/>
        <v>32</v>
      </c>
      <c r="C36" t="s">
        <v>86</v>
      </c>
      <c r="D36" s="58"/>
      <c r="E36" s="58">
        <v>2</v>
      </c>
      <c r="F36" s="58">
        <v>0</v>
      </c>
      <c r="G36" s="58">
        <v>-30</v>
      </c>
      <c r="H36" s="58">
        <v>-20</v>
      </c>
      <c r="I36" s="56">
        <f>'Folger Line Count'!$N$18+G36</f>
        <v>1099</v>
      </c>
      <c r="J36" s="58">
        <v>720</v>
      </c>
      <c r="K36" s="58">
        <v>710</v>
      </c>
      <c r="L36" s="58" t="s">
        <v>613</v>
      </c>
      <c r="M36" s="58" t="s">
        <v>88</v>
      </c>
      <c r="N36" s="58" t="s">
        <v>87</v>
      </c>
      <c r="O36" s="58" t="s">
        <v>88</v>
      </c>
      <c r="P36" s="58"/>
      <c r="Q36" s="58"/>
      <c r="R36" s="42" t="s">
        <v>89</v>
      </c>
      <c r="S36">
        <f t="shared" si="1"/>
        <v>9</v>
      </c>
    </row>
    <row r="37" spans="2:19" x14ac:dyDescent="0.45">
      <c r="B37">
        <f t="shared" si="0"/>
        <v>33</v>
      </c>
      <c r="C37" t="s">
        <v>90</v>
      </c>
      <c r="D37" s="58"/>
      <c r="E37" s="58">
        <v>2</v>
      </c>
      <c r="F37" s="58">
        <v>0</v>
      </c>
      <c r="G37" s="58">
        <v>-19</v>
      </c>
      <c r="H37" s="58">
        <v>-10</v>
      </c>
      <c r="I37" s="56">
        <f>'Folger Line Count'!$N$18+G37</f>
        <v>1110</v>
      </c>
      <c r="J37" s="58">
        <v>701</v>
      </c>
      <c r="K37" s="58">
        <v>650</v>
      </c>
      <c r="L37" s="58" t="s">
        <v>613</v>
      </c>
      <c r="M37" s="58" t="s">
        <v>88</v>
      </c>
      <c r="N37" s="58" t="s">
        <v>87</v>
      </c>
      <c r="O37" s="58" t="s">
        <v>88</v>
      </c>
      <c r="P37" s="58"/>
      <c r="Q37" s="58"/>
      <c r="R37" s="42" t="s">
        <v>91</v>
      </c>
      <c r="S37">
        <f t="shared" si="1"/>
        <v>9</v>
      </c>
    </row>
    <row r="38" spans="2:19" x14ac:dyDescent="0.45">
      <c r="B38">
        <f t="shared" si="0"/>
        <v>34</v>
      </c>
      <c r="C38" t="s">
        <v>92</v>
      </c>
      <c r="D38" s="58"/>
      <c r="E38" s="58">
        <v>2</v>
      </c>
      <c r="F38" s="58">
        <v>0</v>
      </c>
      <c r="G38" s="58">
        <v>-9</v>
      </c>
      <c r="H38" s="58">
        <v>0</v>
      </c>
      <c r="I38" s="56">
        <f>'Folger Line Count'!$N$18+G38</f>
        <v>1120</v>
      </c>
      <c r="J38" s="58">
        <v>780</v>
      </c>
      <c r="K38" s="58">
        <v>550</v>
      </c>
      <c r="L38" s="58" t="s">
        <v>613</v>
      </c>
      <c r="M38" s="58" t="s">
        <v>88</v>
      </c>
      <c r="N38" s="58" t="s">
        <v>87</v>
      </c>
      <c r="O38" s="58"/>
      <c r="P38" s="58"/>
      <c r="Q38" s="58"/>
      <c r="R38" s="42" t="s">
        <v>93</v>
      </c>
      <c r="S38">
        <f t="shared" si="1"/>
        <v>44</v>
      </c>
    </row>
    <row r="39" spans="2:19" x14ac:dyDescent="0.45">
      <c r="B39">
        <f t="shared" si="0"/>
        <v>35</v>
      </c>
      <c r="C39" t="s">
        <v>94</v>
      </c>
      <c r="D39" s="58"/>
      <c r="E39" s="58">
        <v>2</v>
      </c>
      <c r="F39" s="58">
        <v>2</v>
      </c>
      <c r="G39" s="58">
        <v>92</v>
      </c>
      <c r="H39" s="58">
        <v>136</v>
      </c>
      <c r="I39" s="56">
        <f>'Folger Line Count'!$N$19+G39</f>
        <v>1354</v>
      </c>
      <c r="J39" s="58">
        <v>600</v>
      </c>
      <c r="K39" s="58">
        <v>100</v>
      </c>
      <c r="L39" s="58" t="s">
        <v>56</v>
      </c>
      <c r="M39" s="58" t="s">
        <v>43</v>
      </c>
      <c r="N39" s="58" t="s">
        <v>50</v>
      </c>
      <c r="O39" s="58"/>
      <c r="P39" s="58"/>
      <c r="Q39" s="58"/>
      <c r="R39" s="42" t="s">
        <v>95</v>
      </c>
      <c r="S39">
        <f t="shared" si="1"/>
        <v>41</v>
      </c>
    </row>
    <row r="40" spans="2:19" x14ac:dyDescent="0.45">
      <c r="B40">
        <f t="shared" si="0"/>
        <v>36</v>
      </c>
      <c r="C40" t="s">
        <v>96</v>
      </c>
      <c r="D40" s="58"/>
      <c r="E40" s="58">
        <v>2</v>
      </c>
      <c r="F40" s="58">
        <v>2</v>
      </c>
      <c r="G40" s="58">
        <v>140</v>
      </c>
      <c r="H40" s="58">
        <v>181</v>
      </c>
      <c r="I40" s="56">
        <f>'Folger Line Count'!$N$19+G40</f>
        <v>1402</v>
      </c>
      <c r="J40" s="58">
        <v>550</v>
      </c>
      <c r="K40" s="58">
        <v>150</v>
      </c>
      <c r="L40" s="58" t="s">
        <v>56</v>
      </c>
      <c r="M40" s="58" t="s">
        <v>43</v>
      </c>
      <c r="N40" s="58" t="s">
        <v>50</v>
      </c>
      <c r="O40" s="58"/>
      <c r="P40" s="58"/>
      <c r="Q40" s="58"/>
      <c r="R40" s="42" t="s">
        <v>97</v>
      </c>
      <c r="S40">
        <f t="shared" si="1"/>
        <v>0</v>
      </c>
    </row>
    <row r="41" spans="2:19" x14ac:dyDescent="0.45">
      <c r="B41">
        <f t="shared" si="0"/>
        <v>37</v>
      </c>
      <c r="C41" t="s">
        <v>98</v>
      </c>
      <c r="D41" s="58"/>
      <c r="E41" s="58">
        <v>2</v>
      </c>
      <c r="F41" s="58">
        <v>2</v>
      </c>
      <c r="G41" s="58">
        <v>182</v>
      </c>
      <c r="H41" s="58">
        <v>182</v>
      </c>
      <c r="I41" s="56">
        <f>'Folger Line Count'!$N$19+G41</f>
        <v>1444</v>
      </c>
      <c r="J41" s="58">
        <v>400</v>
      </c>
      <c r="K41" s="58">
        <v>700</v>
      </c>
      <c r="L41" s="58" t="s">
        <v>43</v>
      </c>
      <c r="M41" s="58" t="s">
        <v>56</v>
      </c>
      <c r="N41" s="58" t="s">
        <v>50</v>
      </c>
      <c r="O41" s="58"/>
      <c r="P41" s="58"/>
      <c r="Q41" s="58"/>
      <c r="R41" s="42" t="s">
        <v>99</v>
      </c>
      <c r="S41">
        <f t="shared" si="1"/>
        <v>9</v>
      </c>
    </row>
    <row r="42" spans="2:19" x14ac:dyDescent="0.45">
      <c r="B42">
        <f t="shared" si="0"/>
        <v>38</v>
      </c>
      <c r="C42" t="s">
        <v>100</v>
      </c>
      <c r="D42" s="58"/>
      <c r="E42" s="58">
        <v>2</v>
      </c>
      <c r="F42" s="58">
        <v>2</v>
      </c>
      <c r="G42" s="58">
        <v>-9</v>
      </c>
      <c r="H42" s="58">
        <v>0</v>
      </c>
      <c r="I42" s="56">
        <f>'Folger Line Count'!$N$18+G42</f>
        <v>1120</v>
      </c>
      <c r="J42" s="58">
        <v>600</v>
      </c>
      <c r="K42" s="58">
        <v>300</v>
      </c>
      <c r="L42" s="58" t="s">
        <v>67</v>
      </c>
      <c r="M42" s="58" t="s">
        <v>56</v>
      </c>
      <c r="N42" s="58">
        <v>0</v>
      </c>
      <c r="O42" s="58"/>
      <c r="P42" s="58"/>
      <c r="Q42" s="58"/>
      <c r="R42" s="42" t="s">
        <v>101</v>
      </c>
      <c r="S42">
        <f t="shared" si="1"/>
        <v>53</v>
      </c>
    </row>
    <row r="43" spans="2:19" x14ac:dyDescent="0.45">
      <c r="B43">
        <f t="shared" si="0"/>
        <v>39</v>
      </c>
      <c r="C43" t="s">
        <v>102</v>
      </c>
      <c r="D43" s="58"/>
      <c r="E43" s="58">
        <v>2</v>
      </c>
      <c r="F43" s="58">
        <v>2</v>
      </c>
      <c r="G43" s="58">
        <v>183</v>
      </c>
      <c r="H43" s="58">
        <v>236</v>
      </c>
      <c r="I43" s="56">
        <f>'Folger Line Count'!$N$19+G43</f>
        <v>1445</v>
      </c>
      <c r="J43" s="58">
        <v>400</v>
      </c>
      <c r="K43" s="58">
        <v>100</v>
      </c>
      <c r="L43" s="58" t="s">
        <v>56</v>
      </c>
      <c r="M43" s="58" t="s">
        <v>49</v>
      </c>
      <c r="N43" s="58">
        <v>0</v>
      </c>
      <c r="O43" s="58"/>
      <c r="P43" s="58"/>
      <c r="Q43" s="58"/>
      <c r="R43" s="42" t="s">
        <v>103</v>
      </c>
      <c r="S43">
        <f t="shared" si="1"/>
        <v>99</v>
      </c>
    </row>
    <row r="44" spans="2:19" x14ac:dyDescent="0.45">
      <c r="B44">
        <f t="shared" si="0"/>
        <v>40</v>
      </c>
      <c r="C44" t="s">
        <v>104</v>
      </c>
      <c r="D44" s="58"/>
      <c r="E44" s="58">
        <v>2</v>
      </c>
      <c r="F44" s="58">
        <v>2</v>
      </c>
      <c r="G44" s="58">
        <v>240</v>
      </c>
      <c r="H44" s="58">
        <v>339</v>
      </c>
      <c r="I44" s="56">
        <f>'Folger Line Count'!$N$19+G44</f>
        <v>1502</v>
      </c>
      <c r="J44" s="58">
        <v>800</v>
      </c>
      <c r="K44" s="58">
        <v>810</v>
      </c>
      <c r="L44" s="58" t="s">
        <v>49</v>
      </c>
      <c r="M44" s="58" t="s">
        <v>76</v>
      </c>
      <c r="N44" s="58" t="s">
        <v>77</v>
      </c>
      <c r="O44" s="58"/>
      <c r="P44" s="58"/>
      <c r="Q44" s="58"/>
      <c r="R44" s="42" t="s">
        <v>105</v>
      </c>
      <c r="S44">
        <f t="shared" si="1"/>
        <v>51</v>
      </c>
    </row>
    <row r="45" spans="2:19" x14ac:dyDescent="0.45">
      <c r="B45">
        <f t="shared" si="0"/>
        <v>41</v>
      </c>
      <c r="C45" t="s">
        <v>106</v>
      </c>
      <c r="D45" s="58"/>
      <c r="E45" s="58">
        <v>2</v>
      </c>
      <c r="F45" s="58">
        <v>2</v>
      </c>
      <c r="G45" s="58">
        <v>340</v>
      </c>
      <c r="H45" s="58">
        <v>391</v>
      </c>
      <c r="I45" s="56">
        <f>'Folger Line Count'!$N$19+G45</f>
        <v>1602</v>
      </c>
      <c r="J45" s="58">
        <v>750</v>
      </c>
      <c r="K45" s="58">
        <v>725</v>
      </c>
      <c r="L45" s="58" t="s">
        <v>49</v>
      </c>
      <c r="M45" s="58" t="s">
        <v>76</v>
      </c>
      <c r="N45" s="58" t="s">
        <v>77</v>
      </c>
      <c r="O45" s="58" t="s">
        <v>56</v>
      </c>
      <c r="P45" s="58"/>
      <c r="Q45" s="58"/>
      <c r="R45" s="42" t="s">
        <v>107</v>
      </c>
      <c r="S45">
        <f t="shared" si="1"/>
        <v>39</v>
      </c>
    </row>
    <row r="46" spans="2:19" x14ac:dyDescent="0.45">
      <c r="B46">
        <f t="shared" si="0"/>
        <v>42</v>
      </c>
      <c r="C46" t="s">
        <v>108</v>
      </c>
      <c r="D46" s="58"/>
      <c r="E46" s="58">
        <v>2</v>
      </c>
      <c r="F46" s="58">
        <v>2</v>
      </c>
      <c r="G46" s="58">
        <v>405</v>
      </c>
      <c r="H46" s="58">
        <v>444</v>
      </c>
      <c r="I46" s="56">
        <f>'Folger Line Count'!$N$19+G46</f>
        <v>1667</v>
      </c>
      <c r="J46" s="58">
        <v>710</v>
      </c>
      <c r="K46" s="58">
        <v>675</v>
      </c>
      <c r="L46" s="58" t="s">
        <v>49</v>
      </c>
      <c r="M46" s="58" t="s">
        <v>76</v>
      </c>
      <c r="N46" s="58" t="s">
        <v>77</v>
      </c>
      <c r="O46" s="58"/>
      <c r="P46" s="58"/>
      <c r="Q46" s="58"/>
      <c r="R46" s="42" t="s">
        <v>109</v>
      </c>
      <c r="S46">
        <f t="shared" si="1"/>
        <v>0</v>
      </c>
    </row>
    <row r="47" spans="2:19" x14ac:dyDescent="0.45">
      <c r="B47">
        <f t="shared" si="0"/>
        <v>43</v>
      </c>
      <c r="C47" t="s">
        <v>110</v>
      </c>
      <c r="D47" s="58"/>
      <c r="E47" s="58">
        <v>2</v>
      </c>
      <c r="F47" s="58">
        <v>2</v>
      </c>
      <c r="G47" s="58">
        <v>444</v>
      </c>
      <c r="H47" s="58">
        <v>444</v>
      </c>
      <c r="I47" s="56">
        <f>'Folger Line Count'!$N$19+G47</f>
        <v>1706</v>
      </c>
      <c r="J47" s="58">
        <v>400</v>
      </c>
      <c r="K47" s="58">
        <v>400</v>
      </c>
      <c r="L47" s="58" t="s">
        <v>720</v>
      </c>
      <c r="M47" s="58" t="s">
        <v>112</v>
      </c>
      <c r="N47" s="58">
        <v>0</v>
      </c>
      <c r="Q47" s="58"/>
      <c r="R47" s="42" t="s">
        <v>642</v>
      </c>
      <c r="S47">
        <f t="shared" si="1"/>
        <v>115</v>
      </c>
    </row>
    <row r="48" spans="2:19" x14ac:dyDescent="0.45">
      <c r="B48">
        <f t="shared" si="0"/>
        <v>44</v>
      </c>
      <c r="C48" t="s">
        <v>113</v>
      </c>
      <c r="D48" s="58"/>
      <c r="E48" s="58">
        <v>2</v>
      </c>
      <c r="F48" s="58">
        <v>2</v>
      </c>
      <c r="G48" s="58">
        <v>445</v>
      </c>
      <c r="H48" s="58">
        <v>560</v>
      </c>
      <c r="I48" s="56">
        <f>'Folger Line Count'!$N$19+G48</f>
        <v>1707</v>
      </c>
      <c r="J48" s="58">
        <v>725</v>
      </c>
      <c r="K48" s="58">
        <v>600</v>
      </c>
      <c r="L48" s="58" t="s">
        <v>49</v>
      </c>
      <c r="M48" s="58" t="s">
        <v>56</v>
      </c>
      <c r="N48" s="58" t="s">
        <v>112</v>
      </c>
      <c r="O48" s="58"/>
      <c r="P48" s="58"/>
      <c r="Q48" s="58"/>
      <c r="R48" s="42" t="s">
        <v>114</v>
      </c>
      <c r="S48">
        <f t="shared" si="1"/>
        <v>9</v>
      </c>
    </row>
    <row r="49" spans="1:19" x14ac:dyDescent="0.45">
      <c r="B49">
        <f t="shared" si="0"/>
        <v>45</v>
      </c>
      <c r="C49" t="s">
        <v>115</v>
      </c>
      <c r="D49" s="58"/>
      <c r="E49" s="58">
        <v>2</v>
      </c>
      <c r="F49" s="58">
        <v>2</v>
      </c>
      <c r="G49" s="58">
        <v>563</v>
      </c>
      <c r="H49" s="58">
        <v>572</v>
      </c>
      <c r="I49" s="56">
        <f>'Folger Line Count'!$N$19+G49</f>
        <v>1825</v>
      </c>
      <c r="J49" s="58">
        <v>700</v>
      </c>
      <c r="K49" s="58">
        <v>650</v>
      </c>
      <c r="L49" s="58" t="s">
        <v>49</v>
      </c>
      <c r="M49" s="58" t="s">
        <v>112</v>
      </c>
      <c r="N49" s="58">
        <v>0</v>
      </c>
      <c r="O49" s="58"/>
      <c r="P49" s="58"/>
      <c r="Q49" s="58"/>
      <c r="R49" s="42" t="s">
        <v>116</v>
      </c>
      <c r="S49">
        <f t="shared" si="1"/>
        <v>40</v>
      </c>
    </row>
    <row r="50" spans="1:19" x14ac:dyDescent="0.45">
      <c r="B50">
        <f t="shared" si="0"/>
        <v>46</v>
      </c>
      <c r="C50" t="s">
        <v>117</v>
      </c>
      <c r="D50" s="58"/>
      <c r="E50" s="58">
        <v>2</v>
      </c>
      <c r="F50" s="58">
        <v>2</v>
      </c>
      <c r="G50" s="58">
        <v>576</v>
      </c>
      <c r="H50" s="58">
        <v>616</v>
      </c>
      <c r="I50" s="56">
        <f>'Folger Line Count'!$N$19+G50</f>
        <v>1838</v>
      </c>
      <c r="J50" s="58">
        <v>900</v>
      </c>
      <c r="K50" s="58">
        <v>900</v>
      </c>
      <c r="L50" s="58" t="s">
        <v>49</v>
      </c>
      <c r="M50" s="58">
        <v>0</v>
      </c>
      <c r="N50" s="58">
        <v>0</v>
      </c>
      <c r="O50" s="58"/>
      <c r="P50" s="58"/>
      <c r="Q50" s="58"/>
      <c r="R50" s="42" t="s">
        <v>118</v>
      </c>
      <c r="S50">
        <f t="shared" si="1"/>
        <v>17</v>
      </c>
    </row>
    <row r="51" spans="1:19" x14ac:dyDescent="0.45">
      <c r="B51">
        <f t="shared" si="0"/>
        <v>47</v>
      </c>
      <c r="C51" t="s">
        <v>119</v>
      </c>
      <c r="D51" s="58"/>
      <c r="E51" s="58">
        <v>2</v>
      </c>
      <c r="F51" s="58">
        <v>2</v>
      </c>
      <c r="G51" s="58">
        <v>617</v>
      </c>
      <c r="H51" s="58">
        <v>634</v>
      </c>
      <c r="I51" s="56">
        <f>'Folger Line Count'!$N$19+G51</f>
        <v>1879</v>
      </c>
      <c r="J51" s="58">
        <v>850</v>
      </c>
      <c r="K51" s="58">
        <v>800</v>
      </c>
      <c r="L51" s="58" t="s">
        <v>49</v>
      </c>
      <c r="M51" s="58">
        <v>0</v>
      </c>
      <c r="N51" s="58">
        <v>0</v>
      </c>
      <c r="O51" s="58" t="s">
        <v>77</v>
      </c>
      <c r="P51" s="58" t="s">
        <v>56</v>
      </c>
      <c r="Q51" s="58"/>
      <c r="R51" s="42" t="s">
        <v>120</v>
      </c>
      <c r="S51">
        <f t="shared" si="1"/>
        <v>29</v>
      </c>
    </row>
    <row r="52" spans="1:19" x14ac:dyDescent="0.45">
      <c r="A52" t="s">
        <v>123</v>
      </c>
      <c r="B52">
        <f t="shared" si="0"/>
        <v>48</v>
      </c>
      <c r="C52" t="s">
        <v>212</v>
      </c>
      <c r="D52" s="58"/>
      <c r="E52" s="58">
        <v>3</v>
      </c>
      <c r="F52" s="58">
        <v>1</v>
      </c>
      <c r="G52" s="58">
        <v>1</v>
      </c>
      <c r="H52" s="58">
        <v>30</v>
      </c>
      <c r="I52" s="56">
        <f>'Folger Line Count'!$N$20+G52</f>
        <v>1897</v>
      </c>
      <c r="J52" s="58">
        <v>150</v>
      </c>
      <c r="K52" s="58">
        <v>700</v>
      </c>
      <c r="L52" s="58" t="s">
        <v>43</v>
      </c>
      <c r="M52" s="58" t="s">
        <v>50</v>
      </c>
      <c r="N52" s="58" t="s">
        <v>76</v>
      </c>
      <c r="O52" s="58"/>
      <c r="P52" s="58"/>
      <c r="Q52" s="58"/>
      <c r="R52" s="44" t="s">
        <v>213</v>
      </c>
      <c r="S52">
        <f t="shared" si="1"/>
        <v>16</v>
      </c>
    </row>
    <row r="53" spans="1:19" x14ac:dyDescent="0.45">
      <c r="B53">
        <f t="shared" si="0"/>
        <v>49</v>
      </c>
      <c r="C53" t="s">
        <v>214</v>
      </c>
      <c r="D53" s="58"/>
      <c r="E53" s="58">
        <v>3</v>
      </c>
      <c r="F53" s="58">
        <v>1</v>
      </c>
      <c r="G53" s="58">
        <v>31</v>
      </c>
      <c r="H53" s="58">
        <v>47</v>
      </c>
      <c r="I53" s="56">
        <f>'Folger Line Count'!$N$20+G53</f>
        <v>1927</v>
      </c>
      <c r="J53" s="58">
        <v>175</v>
      </c>
      <c r="K53" s="58">
        <v>650</v>
      </c>
      <c r="L53" s="58" t="s">
        <v>43</v>
      </c>
      <c r="M53" s="58" t="s">
        <v>50</v>
      </c>
      <c r="N53" s="58" t="s">
        <v>67</v>
      </c>
      <c r="O53" s="58"/>
      <c r="P53" s="58"/>
      <c r="Q53" s="58"/>
      <c r="R53" s="44" t="s">
        <v>215</v>
      </c>
      <c r="S53">
        <f t="shared" si="1"/>
        <v>15</v>
      </c>
    </row>
    <row r="54" spans="1:19" x14ac:dyDescent="0.45">
      <c r="B54">
        <f t="shared" si="0"/>
        <v>50</v>
      </c>
      <c r="C54" t="s">
        <v>216</v>
      </c>
      <c r="D54" s="58"/>
      <c r="E54" s="58">
        <v>3</v>
      </c>
      <c r="F54" s="58">
        <v>1</v>
      </c>
      <c r="G54" s="58">
        <v>48</v>
      </c>
      <c r="H54" s="58">
        <v>63</v>
      </c>
      <c r="I54" s="56">
        <f>'Folger Line Count'!$N$20+G54</f>
        <v>1944</v>
      </c>
      <c r="J54" s="58">
        <v>300</v>
      </c>
      <c r="K54" s="58">
        <v>280</v>
      </c>
      <c r="L54" s="58" t="s">
        <v>56</v>
      </c>
      <c r="M54" s="58" t="s">
        <v>43</v>
      </c>
      <c r="N54" s="58" t="s">
        <v>67</v>
      </c>
      <c r="O54" s="58" t="s">
        <v>56</v>
      </c>
      <c r="P54" s="58"/>
      <c r="Q54" s="58"/>
      <c r="R54" s="44" t="s">
        <v>217</v>
      </c>
      <c r="S54">
        <f t="shared" si="1"/>
        <v>98</v>
      </c>
    </row>
    <row r="55" spans="1:19" x14ac:dyDescent="0.45">
      <c r="B55">
        <f t="shared" si="0"/>
        <v>51</v>
      </c>
      <c r="C55" t="s">
        <v>218</v>
      </c>
      <c r="D55" s="58"/>
      <c r="E55" s="58">
        <v>3</v>
      </c>
      <c r="F55" s="58">
        <v>1</v>
      </c>
      <c r="G55" s="58">
        <v>64</v>
      </c>
      <c r="H55" s="58">
        <v>162</v>
      </c>
      <c r="I55" s="56">
        <f>'Folger Line Count'!$N$20+G55</f>
        <v>1960</v>
      </c>
      <c r="J55" s="58">
        <v>700</v>
      </c>
      <c r="K55" s="58">
        <v>600</v>
      </c>
      <c r="L55" s="58" t="s">
        <v>49</v>
      </c>
      <c r="M55" s="58" t="s">
        <v>67</v>
      </c>
      <c r="N55" s="58" t="s">
        <v>43</v>
      </c>
      <c r="O55" s="58"/>
      <c r="P55" s="58"/>
      <c r="Q55" s="58"/>
      <c r="R55" s="44" t="s">
        <v>219</v>
      </c>
      <c r="S55">
        <f t="shared" si="1"/>
        <v>12</v>
      </c>
    </row>
    <row r="56" spans="1:19" x14ac:dyDescent="0.45">
      <c r="B56">
        <f t="shared" si="0"/>
        <v>52</v>
      </c>
      <c r="C56" t="s">
        <v>220</v>
      </c>
      <c r="D56" s="58"/>
      <c r="E56" s="58">
        <v>3</v>
      </c>
      <c r="F56" s="58">
        <v>1</v>
      </c>
      <c r="G56" s="58">
        <v>163</v>
      </c>
      <c r="H56" s="58">
        <v>175</v>
      </c>
      <c r="I56" s="56">
        <f>'Folger Line Count'!$N$20+G56</f>
        <v>2059</v>
      </c>
      <c r="J56" s="58">
        <v>600</v>
      </c>
      <c r="K56" s="58">
        <v>200</v>
      </c>
      <c r="L56" s="58" t="s">
        <v>67</v>
      </c>
      <c r="M56" s="58">
        <v>0</v>
      </c>
      <c r="N56" s="58">
        <v>0</v>
      </c>
      <c r="O56" s="58"/>
      <c r="P56" s="58"/>
      <c r="Q56" s="58"/>
      <c r="R56" s="44" t="s">
        <v>641</v>
      </c>
      <c r="S56">
        <f t="shared" si="1"/>
        <v>13</v>
      </c>
    </row>
    <row r="57" spans="1:19" x14ac:dyDescent="0.45">
      <c r="B57">
        <f t="shared" si="0"/>
        <v>53</v>
      </c>
      <c r="C57" t="s">
        <v>221</v>
      </c>
      <c r="D57" s="58"/>
      <c r="E57" s="58">
        <v>3</v>
      </c>
      <c r="F57" s="58">
        <v>1</v>
      </c>
      <c r="G57" s="58">
        <v>176</v>
      </c>
      <c r="H57" s="58">
        <v>189</v>
      </c>
      <c r="I57" s="56">
        <f>'Folger Line Count'!$N$20+G57</f>
        <v>2072</v>
      </c>
      <c r="J57" s="58">
        <v>450</v>
      </c>
      <c r="K57" s="58">
        <v>750</v>
      </c>
      <c r="L57" s="58" t="s">
        <v>43</v>
      </c>
      <c r="M57" s="58" t="s">
        <v>56</v>
      </c>
      <c r="N57" s="58">
        <v>0</v>
      </c>
      <c r="O57" s="58"/>
      <c r="P57" s="58"/>
      <c r="Q57" s="58"/>
      <c r="R57" s="44" t="s">
        <v>222</v>
      </c>
      <c r="S57">
        <f t="shared" si="1"/>
        <v>13</v>
      </c>
    </row>
    <row r="58" spans="1:19" x14ac:dyDescent="0.45">
      <c r="B58">
        <f t="shared" si="0"/>
        <v>54</v>
      </c>
      <c r="C58" t="s">
        <v>223</v>
      </c>
      <c r="D58" s="58"/>
      <c r="E58" s="58">
        <v>3</v>
      </c>
      <c r="F58" s="58">
        <v>1</v>
      </c>
      <c r="G58" s="58">
        <v>190</v>
      </c>
      <c r="H58" s="58">
        <v>203</v>
      </c>
      <c r="I58" s="56">
        <f>'Folger Line Count'!$N$20+G58</f>
        <v>2086</v>
      </c>
      <c r="J58" s="58">
        <v>410</v>
      </c>
      <c r="K58" s="58">
        <v>50</v>
      </c>
      <c r="L58" s="58" t="s">
        <v>56</v>
      </c>
      <c r="M58" s="58" t="s">
        <v>43</v>
      </c>
      <c r="N58" s="58" t="s">
        <v>67</v>
      </c>
      <c r="O58" s="58"/>
      <c r="P58" s="58"/>
      <c r="Q58" s="58"/>
      <c r="R58" s="44" t="s">
        <v>224</v>
      </c>
      <c r="S58">
        <f t="shared" si="1"/>
        <v>46</v>
      </c>
    </row>
    <row r="59" spans="1:19" x14ac:dyDescent="0.45">
      <c r="B59">
        <f t="shared" si="0"/>
        <v>55</v>
      </c>
      <c r="C59" t="s">
        <v>225</v>
      </c>
      <c r="D59" s="58"/>
      <c r="E59" s="58">
        <v>3</v>
      </c>
      <c r="F59" s="58">
        <v>2</v>
      </c>
      <c r="G59" s="58">
        <v>1</v>
      </c>
      <c r="H59" s="58">
        <v>47</v>
      </c>
      <c r="I59" s="56">
        <f>'Folger Line Count'!$N$21+G59</f>
        <v>2100</v>
      </c>
      <c r="J59" s="58">
        <v>800</v>
      </c>
      <c r="K59" s="58">
        <v>800</v>
      </c>
      <c r="L59" s="58" t="s">
        <v>49</v>
      </c>
      <c r="M59" s="58" t="s">
        <v>226</v>
      </c>
      <c r="N59" s="58">
        <v>0</v>
      </c>
      <c r="O59" s="58" t="s">
        <v>77</v>
      </c>
      <c r="P59" s="58"/>
      <c r="Q59" s="58"/>
      <c r="R59" s="44" t="s">
        <v>227</v>
      </c>
      <c r="S59">
        <f t="shared" si="1"/>
        <v>5</v>
      </c>
    </row>
    <row r="60" spans="1:19" x14ac:dyDescent="0.45">
      <c r="B60">
        <f t="shared" si="0"/>
        <v>56</v>
      </c>
      <c r="C60" t="s">
        <v>228</v>
      </c>
      <c r="D60" s="58"/>
      <c r="E60" s="58">
        <v>3</v>
      </c>
      <c r="F60" s="58">
        <v>2</v>
      </c>
      <c r="G60" s="58">
        <v>48</v>
      </c>
      <c r="H60" s="58">
        <v>53</v>
      </c>
      <c r="I60" s="56">
        <f>'Folger Line Count'!$N$21+G60</f>
        <v>2147</v>
      </c>
      <c r="J60" s="58">
        <v>750</v>
      </c>
      <c r="K60" s="58">
        <v>775</v>
      </c>
      <c r="L60" s="58" t="s">
        <v>49</v>
      </c>
      <c r="M60" s="58" t="s">
        <v>56</v>
      </c>
      <c r="N60" s="58" t="s">
        <v>76</v>
      </c>
      <c r="O60" s="58"/>
      <c r="P60" s="58"/>
      <c r="Q60" s="58"/>
      <c r="R60" s="44" t="s">
        <v>229</v>
      </c>
      <c r="S60">
        <f t="shared" si="1"/>
        <v>40</v>
      </c>
    </row>
    <row r="61" spans="1:19" x14ac:dyDescent="0.45">
      <c r="B61">
        <f t="shared" si="0"/>
        <v>57</v>
      </c>
      <c r="C61" t="s">
        <v>230</v>
      </c>
      <c r="D61" s="58"/>
      <c r="E61" s="58">
        <v>3</v>
      </c>
      <c r="F61" s="58">
        <v>2</v>
      </c>
      <c r="G61" s="58">
        <v>55</v>
      </c>
      <c r="H61" s="58">
        <v>95</v>
      </c>
      <c r="I61" s="56">
        <f>'Folger Line Count'!$N$21+G61</f>
        <v>2154</v>
      </c>
      <c r="J61" s="58">
        <v>775</v>
      </c>
      <c r="K61" s="58">
        <v>650</v>
      </c>
      <c r="L61" s="58" t="s">
        <v>49</v>
      </c>
      <c r="M61" s="58" t="s">
        <v>30</v>
      </c>
      <c r="N61" s="58">
        <v>0</v>
      </c>
      <c r="O61" s="58" t="s">
        <v>56</v>
      </c>
      <c r="P61" s="58" t="s">
        <v>50</v>
      </c>
      <c r="Q61" s="58"/>
      <c r="R61" s="44" t="s">
        <v>231</v>
      </c>
      <c r="S61">
        <f t="shared" si="1"/>
        <v>39</v>
      </c>
    </row>
    <row r="62" spans="1:19" x14ac:dyDescent="0.45">
      <c r="B62">
        <f t="shared" si="0"/>
        <v>58</v>
      </c>
      <c r="C62" t="s">
        <v>232</v>
      </c>
      <c r="D62" s="58"/>
      <c r="E62" s="58">
        <v>3</v>
      </c>
      <c r="F62" s="58">
        <v>2</v>
      </c>
      <c r="G62" s="58">
        <v>105</v>
      </c>
      <c r="H62" s="58">
        <v>144</v>
      </c>
      <c r="I62" s="56">
        <f>'Folger Line Count'!$N$21+G62</f>
        <v>2204</v>
      </c>
      <c r="J62" s="58">
        <v>625</v>
      </c>
      <c r="K62" s="58">
        <v>750</v>
      </c>
      <c r="L62" s="58" t="s">
        <v>49</v>
      </c>
      <c r="M62" s="58" t="s">
        <v>43</v>
      </c>
      <c r="N62" s="58" t="s">
        <v>67</v>
      </c>
      <c r="O62" s="58"/>
      <c r="P62" s="58"/>
      <c r="Q62" s="58"/>
      <c r="R62" s="44" t="s">
        <v>233</v>
      </c>
      <c r="S62">
        <f t="shared" si="1"/>
        <v>11</v>
      </c>
    </row>
    <row r="63" spans="1:19" x14ac:dyDescent="0.45">
      <c r="B63">
        <f t="shared" si="0"/>
        <v>59</v>
      </c>
      <c r="C63" t="s">
        <v>234</v>
      </c>
      <c r="D63" s="58"/>
      <c r="E63" s="58">
        <v>3</v>
      </c>
      <c r="F63" s="58">
        <v>2</v>
      </c>
      <c r="G63" s="58">
        <v>145</v>
      </c>
      <c r="H63" s="58">
        <v>156</v>
      </c>
      <c r="I63" s="56">
        <f>'Folger Line Count'!$N$21+G63</f>
        <v>2244</v>
      </c>
      <c r="J63" s="58">
        <v>200</v>
      </c>
      <c r="K63" s="58">
        <v>300</v>
      </c>
      <c r="L63" s="58" t="s">
        <v>111</v>
      </c>
      <c r="M63" s="58" t="s">
        <v>49</v>
      </c>
      <c r="N63" s="58" t="s">
        <v>67</v>
      </c>
      <c r="O63" s="58" t="s">
        <v>50</v>
      </c>
      <c r="P63" s="58" t="s">
        <v>67</v>
      </c>
      <c r="Q63" s="58"/>
      <c r="R63" s="44" t="s">
        <v>236</v>
      </c>
      <c r="S63">
        <f t="shared" si="1"/>
        <v>83</v>
      </c>
    </row>
    <row r="64" spans="1:19" x14ac:dyDescent="0.45">
      <c r="B64">
        <f t="shared" si="0"/>
        <v>60</v>
      </c>
      <c r="C64" t="s">
        <v>237</v>
      </c>
      <c r="D64" s="58"/>
      <c r="E64" s="58">
        <v>3</v>
      </c>
      <c r="F64" s="58">
        <v>2</v>
      </c>
      <c r="G64" s="58">
        <v>176</v>
      </c>
      <c r="H64" s="58">
        <v>259</v>
      </c>
      <c r="I64" s="56">
        <f>'Folger Line Count'!$N$21+G64</f>
        <v>2275</v>
      </c>
      <c r="J64" s="58">
        <v>250</v>
      </c>
      <c r="K64" s="58">
        <v>275</v>
      </c>
      <c r="L64" s="58" t="s">
        <v>111</v>
      </c>
      <c r="M64" s="58" t="s">
        <v>49</v>
      </c>
      <c r="N64" s="58" t="s">
        <v>43</v>
      </c>
      <c r="O64" s="58" t="s">
        <v>50</v>
      </c>
      <c r="P64" s="58" t="s">
        <v>67</v>
      </c>
      <c r="Q64" s="58"/>
      <c r="R64" s="44" t="s">
        <v>238</v>
      </c>
      <c r="S64">
        <f t="shared" si="1"/>
        <v>30</v>
      </c>
    </row>
    <row r="65" spans="2:19" x14ac:dyDescent="0.45">
      <c r="B65">
        <f t="shared" si="0"/>
        <v>61</v>
      </c>
      <c r="C65" t="s">
        <v>239</v>
      </c>
      <c r="D65" s="58"/>
      <c r="E65" s="58">
        <v>3</v>
      </c>
      <c r="F65" s="58">
        <v>2</v>
      </c>
      <c r="G65" s="58">
        <v>260</v>
      </c>
      <c r="H65" s="58">
        <v>290</v>
      </c>
      <c r="I65" s="56">
        <f>'Folger Line Count'!$N$21+G65</f>
        <v>2359</v>
      </c>
      <c r="J65" s="58">
        <v>300</v>
      </c>
      <c r="K65" s="58">
        <v>325</v>
      </c>
      <c r="L65" s="58" t="s">
        <v>111</v>
      </c>
      <c r="M65" s="58" t="s">
        <v>49</v>
      </c>
      <c r="N65" s="58" t="s">
        <v>43</v>
      </c>
      <c r="O65" s="58" t="s">
        <v>67</v>
      </c>
      <c r="P65" s="58" t="s">
        <v>49</v>
      </c>
      <c r="Q65" s="58" t="s">
        <v>30</v>
      </c>
      <c r="R65" s="44" t="s">
        <v>240</v>
      </c>
      <c r="S65">
        <f t="shared" si="1"/>
        <v>5</v>
      </c>
    </row>
    <row r="66" spans="2:19" x14ac:dyDescent="0.45">
      <c r="B66">
        <f t="shared" si="0"/>
        <v>62</v>
      </c>
      <c r="C66" t="s">
        <v>241</v>
      </c>
      <c r="D66" s="58"/>
      <c r="E66" s="58">
        <v>3</v>
      </c>
      <c r="F66" s="58">
        <v>2</v>
      </c>
      <c r="G66" s="58">
        <v>291</v>
      </c>
      <c r="H66" s="58">
        <v>296</v>
      </c>
      <c r="I66" s="56">
        <f>'Folger Line Count'!$N$21+G66</f>
        <v>2390</v>
      </c>
      <c r="J66" s="58">
        <v>400</v>
      </c>
      <c r="K66" s="58">
        <v>300</v>
      </c>
      <c r="L66" s="58" t="s">
        <v>43</v>
      </c>
      <c r="M66" s="58" t="s">
        <v>50</v>
      </c>
      <c r="N66" s="58" t="s">
        <v>56</v>
      </c>
      <c r="O66" s="58"/>
      <c r="P66" s="58"/>
      <c r="Q66" s="58"/>
      <c r="R66" s="44" t="s">
        <v>242</v>
      </c>
      <c r="S66">
        <f t="shared" si="1"/>
        <v>23</v>
      </c>
    </row>
    <row r="67" spans="2:19" x14ac:dyDescent="0.45">
      <c r="B67">
        <f t="shared" si="0"/>
        <v>63</v>
      </c>
      <c r="C67" t="s">
        <v>243</v>
      </c>
      <c r="D67" s="58"/>
      <c r="E67" s="58">
        <v>3</v>
      </c>
      <c r="F67" s="58">
        <v>2</v>
      </c>
      <c r="G67" s="58">
        <v>297</v>
      </c>
      <c r="H67" s="58">
        <v>320</v>
      </c>
      <c r="I67" s="56">
        <f>'Folger Line Count'!$N$21+G67</f>
        <v>2396</v>
      </c>
      <c r="J67" s="58">
        <v>800</v>
      </c>
      <c r="K67" s="58">
        <v>100</v>
      </c>
      <c r="L67" s="58" t="s">
        <v>30</v>
      </c>
      <c r="M67" s="58" t="s">
        <v>49</v>
      </c>
      <c r="N67" s="58">
        <v>0</v>
      </c>
      <c r="O67" s="58"/>
      <c r="P67" s="58"/>
      <c r="Q67" s="58"/>
      <c r="R67" s="44" t="s">
        <v>244</v>
      </c>
      <c r="S67">
        <f t="shared" si="1"/>
        <v>51</v>
      </c>
    </row>
    <row r="68" spans="2:19" x14ac:dyDescent="0.45">
      <c r="B68">
        <f t="shared" si="0"/>
        <v>64</v>
      </c>
      <c r="C68" t="s">
        <v>245</v>
      </c>
      <c r="D68" s="58"/>
      <c r="E68" s="58">
        <v>3</v>
      </c>
      <c r="F68" s="58">
        <v>2</v>
      </c>
      <c r="G68" s="58">
        <v>322</v>
      </c>
      <c r="H68" s="58">
        <v>373</v>
      </c>
      <c r="I68" s="56">
        <f>'Folger Line Count'!$N$21+G68</f>
        <v>2421</v>
      </c>
      <c r="J68" s="58">
        <v>350</v>
      </c>
      <c r="K68" s="58">
        <v>50</v>
      </c>
      <c r="L68" s="58" t="s">
        <v>76</v>
      </c>
      <c r="M68" s="58" t="s">
        <v>49</v>
      </c>
      <c r="N68" s="58" t="s">
        <v>77</v>
      </c>
      <c r="O68" s="58"/>
      <c r="P68" s="58"/>
      <c r="Q68" s="58"/>
      <c r="R68" s="44" t="s">
        <v>246</v>
      </c>
      <c r="S68">
        <f t="shared" si="1"/>
        <v>28</v>
      </c>
    </row>
    <row r="69" spans="2:19" x14ac:dyDescent="0.45">
      <c r="B69">
        <f t="shared" si="0"/>
        <v>65</v>
      </c>
      <c r="C69" t="s">
        <v>247</v>
      </c>
      <c r="D69" s="58"/>
      <c r="E69" s="58">
        <v>3</v>
      </c>
      <c r="F69" s="58">
        <v>2</v>
      </c>
      <c r="G69" s="58">
        <v>374</v>
      </c>
      <c r="H69" s="58">
        <v>402</v>
      </c>
      <c r="I69" s="56">
        <f>'Folger Line Count'!$N$21+G69</f>
        <v>2473</v>
      </c>
      <c r="J69" s="58">
        <v>600</v>
      </c>
      <c r="K69" s="58">
        <v>725</v>
      </c>
      <c r="L69" s="58" t="s">
        <v>49</v>
      </c>
      <c r="M69" s="58" t="s">
        <v>77</v>
      </c>
      <c r="N69" s="58" t="s">
        <v>235</v>
      </c>
      <c r="O69" s="58"/>
      <c r="P69" s="58"/>
      <c r="Q69" s="58"/>
      <c r="R69" s="44" t="s">
        <v>248</v>
      </c>
      <c r="S69">
        <f t="shared" si="1"/>
        <v>15</v>
      </c>
    </row>
    <row r="70" spans="2:19" x14ac:dyDescent="0.45">
      <c r="B70">
        <f t="shared" si="0"/>
        <v>66</v>
      </c>
      <c r="C70" t="s">
        <v>249</v>
      </c>
      <c r="D70" s="58"/>
      <c r="E70" s="58">
        <v>3</v>
      </c>
      <c r="F70" s="58">
        <v>2</v>
      </c>
      <c r="G70" s="58">
        <v>403</v>
      </c>
      <c r="H70" s="58">
        <v>418</v>
      </c>
      <c r="I70" s="56">
        <f>'Folger Line Count'!$N$21+G70</f>
        <v>2502</v>
      </c>
      <c r="J70" s="58">
        <v>530</v>
      </c>
      <c r="K70" s="58">
        <v>125</v>
      </c>
      <c r="L70" s="58" t="s">
        <v>56</v>
      </c>
      <c r="M70" s="58" t="s">
        <v>49</v>
      </c>
      <c r="N70" s="58">
        <v>0</v>
      </c>
      <c r="O70" s="58"/>
      <c r="P70" s="58"/>
      <c r="Q70" s="58"/>
      <c r="R70" s="44" t="s">
        <v>250</v>
      </c>
      <c r="S70">
        <f t="shared" si="1"/>
        <v>13</v>
      </c>
    </row>
    <row r="71" spans="2:19" x14ac:dyDescent="0.45">
      <c r="B71">
        <f t="shared" ref="B71:B134" si="2">B70+1</f>
        <v>67</v>
      </c>
      <c r="C71" t="s">
        <v>251</v>
      </c>
      <c r="D71" s="58"/>
      <c r="E71" s="58">
        <v>3</v>
      </c>
      <c r="F71" s="58">
        <v>2</v>
      </c>
      <c r="G71" s="58">
        <v>419</v>
      </c>
      <c r="H71" s="58">
        <v>432</v>
      </c>
      <c r="I71" s="56">
        <f>'Folger Line Count'!$N$21+G71</f>
        <v>2518</v>
      </c>
      <c r="J71" s="58">
        <v>700</v>
      </c>
      <c r="K71" s="58">
        <v>710</v>
      </c>
      <c r="L71" s="58" t="s">
        <v>49</v>
      </c>
      <c r="M71" s="58">
        <v>0</v>
      </c>
      <c r="N71" s="58">
        <v>0</v>
      </c>
      <c r="O71" s="58"/>
      <c r="P71" s="58"/>
      <c r="Q71" s="58"/>
      <c r="R71" s="44" t="s">
        <v>643</v>
      </c>
      <c r="S71">
        <f t="shared" si="1"/>
        <v>27</v>
      </c>
    </row>
    <row r="72" spans="2:19" x14ac:dyDescent="0.45">
      <c r="B72">
        <f t="shared" si="2"/>
        <v>68</v>
      </c>
      <c r="C72" t="s">
        <v>252</v>
      </c>
      <c r="D72" s="58"/>
      <c r="E72" s="58">
        <v>3</v>
      </c>
      <c r="F72" s="58">
        <v>3</v>
      </c>
      <c r="G72" s="58">
        <v>1</v>
      </c>
      <c r="H72" s="58">
        <v>28</v>
      </c>
      <c r="I72" s="56">
        <f>'Folger Line Count'!$N$22+G72</f>
        <v>2532</v>
      </c>
      <c r="J72" s="58">
        <v>325</v>
      </c>
      <c r="K72" s="58">
        <v>755</v>
      </c>
      <c r="L72" s="58" t="s">
        <v>43</v>
      </c>
      <c r="M72" s="58" t="s">
        <v>76</v>
      </c>
      <c r="N72" s="58" t="s">
        <v>77</v>
      </c>
      <c r="O72" s="58"/>
      <c r="P72" s="58"/>
      <c r="Q72" s="58"/>
      <c r="R72" s="44" t="s">
        <v>253</v>
      </c>
      <c r="S72">
        <f t="shared" si="1"/>
        <v>10</v>
      </c>
    </row>
    <row r="73" spans="2:19" x14ac:dyDescent="0.45">
      <c r="B73">
        <f t="shared" si="2"/>
        <v>69</v>
      </c>
      <c r="C73" t="s">
        <v>254</v>
      </c>
      <c r="D73" s="58"/>
      <c r="E73" s="58">
        <v>3</v>
      </c>
      <c r="F73" s="58">
        <v>3</v>
      </c>
      <c r="G73" s="58">
        <v>29</v>
      </c>
      <c r="H73" s="58">
        <v>39</v>
      </c>
      <c r="I73" s="56">
        <f>'Folger Line Count'!$N$22+G73</f>
        <v>2560</v>
      </c>
      <c r="J73" s="58">
        <v>420</v>
      </c>
      <c r="K73" s="58">
        <v>225</v>
      </c>
      <c r="L73" s="58" t="s">
        <v>56</v>
      </c>
      <c r="M73" s="58" t="s">
        <v>43</v>
      </c>
      <c r="N73" s="58">
        <v>0</v>
      </c>
      <c r="O73" s="58"/>
      <c r="P73" s="58"/>
      <c r="Q73" s="58"/>
      <c r="R73" s="44" t="s">
        <v>255</v>
      </c>
      <c r="S73">
        <f t="shared" ref="S73:S135" si="3">H74-G74</f>
        <v>36</v>
      </c>
    </row>
    <row r="74" spans="2:19" x14ac:dyDescent="0.45">
      <c r="B74">
        <f t="shared" si="2"/>
        <v>70</v>
      </c>
      <c r="C74" t="s">
        <v>256</v>
      </c>
      <c r="D74" s="58"/>
      <c r="E74" s="58">
        <v>3</v>
      </c>
      <c r="F74" s="58">
        <v>3</v>
      </c>
      <c r="G74" s="58">
        <v>40</v>
      </c>
      <c r="H74" s="58">
        <v>76</v>
      </c>
      <c r="I74" s="56">
        <f>'Folger Line Count'!$N$22+G74</f>
        <v>2571</v>
      </c>
      <c r="J74" s="58">
        <v>420</v>
      </c>
      <c r="K74" s="58">
        <v>750</v>
      </c>
      <c r="L74" s="58" t="s">
        <v>43</v>
      </c>
      <c r="M74" s="58">
        <v>0</v>
      </c>
      <c r="N74" s="58">
        <v>0</v>
      </c>
      <c r="O74" s="58"/>
      <c r="P74" s="58"/>
      <c r="Q74" s="58"/>
      <c r="R74" s="44" t="s">
        <v>644</v>
      </c>
      <c r="S74">
        <f t="shared" si="3"/>
        <v>24</v>
      </c>
    </row>
    <row r="75" spans="2:19" x14ac:dyDescent="0.45">
      <c r="B75">
        <f t="shared" si="2"/>
        <v>71</v>
      </c>
      <c r="C75" t="s">
        <v>257</v>
      </c>
      <c r="D75" s="58"/>
      <c r="E75" s="58">
        <v>3</v>
      </c>
      <c r="F75" s="58">
        <v>3</v>
      </c>
      <c r="G75" s="58">
        <v>77</v>
      </c>
      <c r="H75" s="58">
        <v>101</v>
      </c>
      <c r="I75" s="56">
        <f>'Folger Line Count'!$N$22+G75</f>
        <v>2608</v>
      </c>
      <c r="J75" s="58">
        <v>625</v>
      </c>
      <c r="K75" s="58">
        <v>725</v>
      </c>
      <c r="L75" s="58" t="s">
        <v>49</v>
      </c>
      <c r="M75" s="58" t="s">
        <v>43</v>
      </c>
      <c r="N75" s="58">
        <v>0</v>
      </c>
      <c r="Q75" s="58"/>
      <c r="R75" s="44" t="s">
        <v>645</v>
      </c>
      <c r="S75">
        <f t="shared" si="3"/>
        <v>1</v>
      </c>
    </row>
    <row r="76" spans="2:19" x14ac:dyDescent="0.45">
      <c r="B76">
        <f t="shared" si="2"/>
        <v>72</v>
      </c>
      <c r="C76" t="s">
        <v>259</v>
      </c>
      <c r="D76" s="58"/>
      <c r="E76" s="58">
        <v>3</v>
      </c>
      <c r="F76" s="58">
        <v>3</v>
      </c>
      <c r="G76" s="58">
        <v>102</v>
      </c>
      <c r="H76" s="58">
        <v>103</v>
      </c>
      <c r="I76" s="56">
        <f>'Folger Line Count'!$N$22+G76</f>
        <v>2633</v>
      </c>
      <c r="J76" s="58">
        <v>400</v>
      </c>
      <c r="K76" s="58">
        <v>800</v>
      </c>
      <c r="L76" s="58" t="s">
        <v>43</v>
      </c>
      <c r="M76" s="58">
        <v>0</v>
      </c>
      <c r="N76" s="58">
        <v>0</v>
      </c>
      <c r="O76" s="58"/>
      <c r="P76" s="58"/>
      <c r="Q76" s="58"/>
      <c r="R76" s="44" t="s">
        <v>646</v>
      </c>
      <c r="S76">
        <f t="shared" si="3"/>
        <v>9</v>
      </c>
    </row>
    <row r="77" spans="2:19" x14ac:dyDescent="0.45">
      <c r="B77">
        <f t="shared" si="2"/>
        <v>73</v>
      </c>
      <c r="C77" t="s">
        <v>261</v>
      </c>
      <c r="D77" s="58"/>
      <c r="E77" s="58">
        <v>3</v>
      </c>
      <c r="F77" s="58">
        <v>4</v>
      </c>
      <c r="G77" s="58">
        <v>1</v>
      </c>
      <c r="H77" s="58">
        <v>10</v>
      </c>
      <c r="I77" s="56">
        <f>'Folger Line Count'!$N$23+G77</f>
        <v>2635</v>
      </c>
      <c r="J77" s="58">
        <v>520</v>
      </c>
      <c r="K77" s="58">
        <v>200</v>
      </c>
      <c r="L77" s="58" t="s">
        <v>56</v>
      </c>
      <c r="M77" s="58" t="s">
        <v>50</v>
      </c>
      <c r="N77" s="58">
        <v>0</v>
      </c>
      <c r="O77" s="58"/>
      <c r="P77" s="58"/>
      <c r="Q77" s="58"/>
      <c r="R77" s="44" t="s">
        <v>647</v>
      </c>
      <c r="S77">
        <f t="shared" si="3"/>
        <v>16</v>
      </c>
    </row>
    <row r="78" spans="2:19" x14ac:dyDescent="0.45">
      <c r="B78">
        <f t="shared" si="2"/>
        <v>74</v>
      </c>
      <c r="C78" t="s">
        <v>262</v>
      </c>
      <c r="D78" s="58"/>
      <c r="E78" s="58">
        <v>3</v>
      </c>
      <c r="F78" s="58">
        <v>4</v>
      </c>
      <c r="G78" s="58">
        <v>11</v>
      </c>
      <c r="H78" s="58">
        <v>27</v>
      </c>
      <c r="I78" s="56">
        <f>'Folger Line Count'!$N$23+G78</f>
        <v>2645</v>
      </c>
      <c r="J78" s="58">
        <v>710</v>
      </c>
      <c r="K78" s="58">
        <v>810</v>
      </c>
      <c r="L78" s="58" t="s">
        <v>49</v>
      </c>
      <c r="M78" s="58" t="s">
        <v>50</v>
      </c>
      <c r="N78" s="58">
        <v>0</v>
      </c>
      <c r="O78" s="58"/>
      <c r="P78" s="58"/>
      <c r="Q78" s="58"/>
      <c r="R78" s="44" t="s">
        <v>263</v>
      </c>
      <c r="S78">
        <f t="shared" si="3"/>
        <v>0</v>
      </c>
    </row>
    <row r="79" spans="2:19" x14ac:dyDescent="0.45">
      <c r="B79">
        <f t="shared" si="2"/>
        <v>75</v>
      </c>
      <c r="C79" t="s">
        <v>264</v>
      </c>
      <c r="D79" s="58"/>
      <c r="E79" s="58">
        <v>3</v>
      </c>
      <c r="F79" s="58">
        <v>4</v>
      </c>
      <c r="G79" s="58">
        <v>28</v>
      </c>
      <c r="H79" s="58">
        <v>28</v>
      </c>
      <c r="I79" s="56">
        <f>'Folger Line Count'!$N$23+G79</f>
        <v>2662</v>
      </c>
      <c r="J79" s="58">
        <v>620</v>
      </c>
      <c r="K79" s="58">
        <v>225</v>
      </c>
      <c r="L79" s="58" t="s">
        <v>56</v>
      </c>
      <c r="M79" s="58">
        <v>0</v>
      </c>
      <c r="N79" s="58">
        <v>0</v>
      </c>
      <c r="O79" s="58"/>
      <c r="P79" s="58"/>
      <c r="Q79" s="58"/>
      <c r="R79" s="44" t="s">
        <v>648</v>
      </c>
      <c r="S79">
        <f t="shared" si="3"/>
        <v>1</v>
      </c>
    </row>
    <row r="80" spans="2:19" x14ac:dyDescent="0.45">
      <c r="B80">
        <f t="shared" si="2"/>
        <v>76</v>
      </c>
      <c r="C80" t="s">
        <v>265</v>
      </c>
      <c r="D80" s="58"/>
      <c r="E80" s="58">
        <v>3</v>
      </c>
      <c r="F80" s="58">
        <v>4</v>
      </c>
      <c r="G80" s="58">
        <v>29</v>
      </c>
      <c r="H80" s="58">
        <v>30</v>
      </c>
      <c r="I80" s="56">
        <f>'Folger Line Count'!$N$23+G80</f>
        <v>2663</v>
      </c>
      <c r="J80" s="58">
        <v>750</v>
      </c>
      <c r="K80" s="58">
        <v>775</v>
      </c>
      <c r="L80" s="58" t="s">
        <v>49</v>
      </c>
      <c r="M80" s="58" t="s">
        <v>56</v>
      </c>
      <c r="N80" s="58">
        <v>0</v>
      </c>
      <c r="O80" s="58"/>
      <c r="P80" s="58"/>
      <c r="Q80" s="58"/>
      <c r="R80" s="44" t="s">
        <v>649</v>
      </c>
      <c r="S80">
        <f t="shared" si="3"/>
        <v>86</v>
      </c>
    </row>
    <row r="81" spans="1:19" x14ac:dyDescent="0.45">
      <c r="B81">
        <f t="shared" si="2"/>
        <v>77</v>
      </c>
      <c r="C81" t="s">
        <v>266</v>
      </c>
      <c r="D81" s="58"/>
      <c r="E81" s="58">
        <v>3</v>
      </c>
      <c r="F81" s="58">
        <v>4</v>
      </c>
      <c r="G81" s="58">
        <v>31</v>
      </c>
      <c r="H81" s="58">
        <v>117</v>
      </c>
      <c r="I81" s="56">
        <f>'Folger Line Count'!$N$23+G81</f>
        <v>2665</v>
      </c>
      <c r="J81" s="58">
        <v>700</v>
      </c>
      <c r="K81" s="58">
        <v>735</v>
      </c>
      <c r="L81" s="58" t="s">
        <v>49</v>
      </c>
      <c r="M81" s="58" t="s">
        <v>50</v>
      </c>
      <c r="N81" s="58">
        <v>0</v>
      </c>
      <c r="O81" s="58"/>
      <c r="P81" s="58"/>
      <c r="Q81" s="58"/>
      <c r="R81" s="44" t="s">
        <v>650</v>
      </c>
      <c r="S81">
        <f t="shared" si="3"/>
        <v>38</v>
      </c>
    </row>
    <row r="82" spans="1:19" x14ac:dyDescent="0.45">
      <c r="B82">
        <f t="shared" si="2"/>
        <v>78</v>
      </c>
      <c r="C82" t="s">
        <v>268</v>
      </c>
      <c r="D82" s="58"/>
      <c r="E82" s="58">
        <v>3</v>
      </c>
      <c r="F82" s="58">
        <v>4</v>
      </c>
      <c r="G82" s="58">
        <v>118</v>
      </c>
      <c r="H82" s="58">
        <v>156</v>
      </c>
      <c r="I82" s="56">
        <f>'Folger Line Count'!$N$23+G82</f>
        <v>2752</v>
      </c>
      <c r="J82" s="58">
        <v>650</v>
      </c>
      <c r="K82" s="58">
        <v>550</v>
      </c>
      <c r="L82" s="58" t="s">
        <v>32</v>
      </c>
      <c r="M82" s="58" t="s">
        <v>50</v>
      </c>
      <c r="N82" s="58" t="s">
        <v>49</v>
      </c>
      <c r="O82" s="58"/>
      <c r="P82" s="58"/>
      <c r="Q82" s="58"/>
      <c r="R82" s="44" t="s">
        <v>651</v>
      </c>
      <c r="S82">
        <f t="shared" si="3"/>
        <v>83</v>
      </c>
    </row>
    <row r="83" spans="1:19" x14ac:dyDescent="0.45">
      <c r="B83">
        <f t="shared" si="2"/>
        <v>79</v>
      </c>
      <c r="C83" t="s">
        <v>270</v>
      </c>
      <c r="D83" s="58"/>
      <c r="E83" s="58">
        <v>3</v>
      </c>
      <c r="F83" s="58">
        <v>4</v>
      </c>
      <c r="G83" s="58">
        <v>157</v>
      </c>
      <c r="H83" s="58">
        <v>240</v>
      </c>
      <c r="I83" s="56">
        <f>'Folger Line Count'!$N$23+G83</f>
        <v>2791</v>
      </c>
      <c r="J83" s="58">
        <v>750</v>
      </c>
      <c r="K83" s="58">
        <v>600</v>
      </c>
      <c r="L83" s="58" t="s">
        <v>49</v>
      </c>
      <c r="M83" s="58" t="s">
        <v>50</v>
      </c>
      <c r="N83" s="58">
        <v>0</v>
      </c>
      <c r="O83" s="58"/>
      <c r="P83" s="58"/>
      <c r="Q83" s="58"/>
      <c r="R83" s="44" t="s">
        <v>271</v>
      </c>
      <c r="S83">
        <f t="shared" si="3"/>
        <v>7</v>
      </c>
    </row>
    <row r="84" spans="1:19" x14ac:dyDescent="0.45">
      <c r="A84" t="s">
        <v>124</v>
      </c>
      <c r="B84">
        <f t="shared" si="2"/>
        <v>80</v>
      </c>
      <c r="C84" t="s">
        <v>360</v>
      </c>
      <c r="D84" s="58"/>
      <c r="E84" s="58">
        <v>4</v>
      </c>
      <c r="F84" s="58">
        <v>1</v>
      </c>
      <c r="G84" s="58">
        <v>5</v>
      </c>
      <c r="H84" s="58">
        <v>12</v>
      </c>
      <c r="I84" s="56">
        <f>'Folger Line Count'!$N$24+G84</f>
        <v>2979</v>
      </c>
      <c r="J84" s="58">
        <v>225</v>
      </c>
      <c r="K84" s="58">
        <v>625</v>
      </c>
      <c r="L84" s="58" t="s">
        <v>50</v>
      </c>
      <c r="M84" s="58" t="s">
        <v>43</v>
      </c>
      <c r="N84" s="58">
        <v>0</v>
      </c>
      <c r="O84" s="58"/>
      <c r="P84" s="58"/>
      <c r="Q84" s="58"/>
      <c r="R84" s="42" t="s">
        <v>652</v>
      </c>
      <c r="S84">
        <f t="shared" si="3"/>
        <v>20</v>
      </c>
    </row>
    <row r="85" spans="1:19" x14ac:dyDescent="0.45">
      <c r="B85">
        <f t="shared" si="2"/>
        <v>81</v>
      </c>
      <c r="C85" t="s">
        <v>362</v>
      </c>
      <c r="D85" s="58"/>
      <c r="E85" s="58">
        <v>4</v>
      </c>
      <c r="F85" s="58">
        <v>1</v>
      </c>
      <c r="G85" s="58">
        <v>13</v>
      </c>
      <c r="H85" s="58">
        <v>33</v>
      </c>
      <c r="I85" s="56">
        <f>'Folger Line Count'!$N$24+G85</f>
        <v>2987</v>
      </c>
      <c r="J85" s="58">
        <v>300</v>
      </c>
      <c r="K85" s="58">
        <v>610</v>
      </c>
      <c r="L85" s="58" t="s">
        <v>43</v>
      </c>
      <c r="M85" s="58" t="s">
        <v>623</v>
      </c>
      <c r="N85" s="58">
        <v>0</v>
      </c>
      <c r="O85" s="58" t="s">
        <v>77</v>
      </c>
      <c r="P85" s="58"/>
      <c r="Q85" s="58"/>
      <c r="R85" s="42" t="s">
        <v>653</v>
      </c>
      <c r="S85">
        <f t="shared" si="3"/>
        <v>4</v>
      </c>
    </row>
    <row r="86" spans="1:19" x14ac:dyDescent="0.45">
      <c r="B86">
        <f t="shared" si="2"/>
        <v>82</v>
      </c>
      <c r="C86" t="s">
        <v>364</v>
      </c>
      <c r="D86" s="58"/>
      <c r="E86" s="58">
        <v>4</v>
      </c>
      <c r="F86" s="58">
        <v>1</v>
      </c>
      <c r="G86" s="58">
        <v>34</v>
      </c>
      <c r="H86" s="58">
        <v>38</v>
      </c>
      <c r="I86" s="56">
        <f>'Folger Line Count'!$N$24+G86</f>
        <v>3008</v>
      </c>
      <c r="J86" s="58">
        <v>250</v>
      </c>
      <c r="K86" s="58">
        <v>700</v>
      </c>
      <c r="L86" s="58" t="s">
        <v>43</v>
      </c>
      <c r="M86" s="58" t="s">
        <v>623</v>
      </c>
      <c r="N86" s="58" t="s">
        <v>76</v>
      </c>
      <c r="O86" s="58"/>
      <c r="P86" s="58"/>
      <c r="Q86" s="58"/>
      <c r="R86" s="42" t="s">
        <v>365</v>
      </c>
      <c r="S86">
        <f t="shared" si="3"/>
        <v>25</v>
      </c>
    </row>
    <row r="87" spans="1:19" x14ac:dyDescent="0.45">
      <c r="B87">
        <f t="shared" si="2"/>
        <v>83</v>
      </c>
      <c r="C87" t="s">
        <v>366</v>
      </c>
      <c r="D87" s="58"/>
      <c r="E87" s="58">
        <v>4</v>
      </c>
      <c r="F87" s="58">
        <v>2</v>
      </c>
      <c r="G87" s="58">
        <v>5</v>
      </c>
      <c r="H87" s="58">
        <v>30</v>
      </c>
      <c r="I87" s="56">
        <f>'Folger Line Count'!$N$25+G87</f>
        <v>3025</v>
      </c>
      <c r="J87" s="58">
        <v>800</v>
      </c>
      <c r="K87" s="58">
        <v>650</v>
      </c>
      <c r="L87" s="58" t="s">
        <v>49</v>
      </c>
      <c r="M87" s="58" t="s">
        <v>77</v>
      </c>
      <c r="N87" s="58" t="s">
        <v>49</v>
      </c>
      <c r="O87" s="58"/>
      <c r="P87" s="58"/>
      <c r="Q87" s="58"/>
      <c r="R87" s="42" t="s">
        <v>367</v>
      </c>
      <c r="S87">
        <f t="shared" si="3"/>
        <v>10</v>
      </c>
    </row>
    <row r="88" spans="1:19" x14ac:dyDescent="0.45">
      <c r="B88">
        <f t="shared" si="2"/>
        <v>84</v>
      </c>
      <c r="C88" t="s">
        <v>368</v>
      </c>
      <c r="D88" s="58"/>
      <c r="E88" s="58">
        <v>4</v>
      </c>
      <c r="F88" s="58">
        <v>3</v>
      </c>
      <c r="G88" s="58">
        <v>1</v>
      </c>
      <c r="H88" s="58">
        <v>11</v>
      </c>
      <c r="I88" s="56">
        <f>'Folger Line Count'!$N$26+G88</f>
        <v>3051</v>
      </c>
      <c r="J88" s="58">
        <v>400</v>
      </c>
      <c r="K88" s="58">
        <v>820</v>
      </c>
      <c r="L88" s="58" t="s">
        <v>43</v>
      </c>
      <c r="M88" s="58">
        <v>0</v>
      </c>
      <c r="N88" s="58">
        <v>0</v>
      </c>
      <c r="O88" s="58" t="s">
        <v>49</v>
      </c>
      <c r="P88" s="58"/>
      <c r="Q88" s="58"/>
      <c r="R88" s="42" t="s">
        <v>369</v>
      </c>
      <c r="S88">
        <f t="shared" si="3"/>
        <v>30</v>
      </c>
    </row>
    <row r="89" spans="1:19" x14ac:dyDescent="0.45">
      <c r="B89">
        <f t="shared" si="2"/>
        <v>85</v>
      </c>
      <c r="C89" t="s">
        <v>370</v>
      </c>
      <c r="D89" s="58"/>
      <c r="E89" s="58">
        <v>4</v>
      </c>
      <c r="F89" s="58">
        <v>3</v>
      </c>
      <c r="G89" s="58">
        <v>13</v>
      </c>
      <c r="H89" s="58">
        <v>43</v>
      </c>
      <c r="I89" s="56">
        <f>'Folger Line Count'!$N$26+G89</f>
        <v>3063</v>
      </c>
      <c r="J89" s="58">
        <v>350</v>
      </c>
      <c r="K89" s="58">
        <v>700</v>
      </c>
      <c r="L89" s="58" t="s">
        <v>43</v>
      </c>
      <c r="M89" s="58" t="s">
        <v>76</v>
      </c>
      <c r="N89" s="58" t="s">
        <v>77</v>
      </c>
      <c r="O89" s="58"/>
      <c r="P89" s="58"/>
      <c r="Q89" s="58"/>
      <c r="R89" s="42" t="s">
        <v>371</v>
      </c>
      <c r="S89">
        <f t="shared" si="3"/>
        <v>18</v>
      </c>
    </row>
    <row r="90" spans="1:19" x14ac:dyDescent="0.45">
      <c r="B90">
        <f t="shared" si="2"/>
        <v>86</v>
      </c>
      <c r="C90" t="s">
        <v>372</v>
      </c>
      <c r="D90" s="58"/>
      <c r="E90" s="58">
        <v>4</v>
      </c>
      <c r="F90" s="58">
        <v>3</v>
      </c>
      <c r="G90" s="58">
        <v>44</v>
      </c>
      <c r="H90" s="58">
        <v>62</v>
      </c>
      <c r="I90" s="56">
        <f>'Folger Line Count'!$N$26+G90</f>
        <v>3094</v>
      </c>
      <c r="J90" s="58">
        <v>500</v>
      </c>
      <c r="K90" s="58">
        <v>825</v>
      </c>
      <c r="L90" s="58" t="s">
        <v>43</v>
      </c>
      <c r="M90" s="58" t="s">
        <v>49</v>
      </c>
      <c r="N90" s="58">
        <v>0</v>
      </c>
      <c r="O90" s="58"/>
      <c r="P90" s="58"/>
      <c r="Q90" s="58"/>
      <c r="R90" s="42" t="s">
        <v>373</v>
      </c>
      <c r="S90">
        <f t="shared" si="3"/>
        <v>10</v>
      </c>
    </row>
    <row r="91" spans="1:19" x14ac:dyDescent="0.45">
      <c r="B91">
        <f t="shared" si="2"/>
        <v>87</v>
      </c>
      <c r="C91" t="s">
        <v>374</v>
      </c>
      <c r="D91" s="58"/>
      <c r="E91" s="58">
        <v>4</v>
      </c>
      <c r="F91" s="58">
        <v>3</v>
      </c>
      <c r="G91" s="58">
        <v>67</v>
      </c>
      <c r="H91" s="58">
        <v>77</v>
      </c>
      <c r="I91" s="56">
        <f>'Folger Line Count'!$N$26+G91</f>
        <v>3117</v>
      </c>
      <c r="J91" s="58">
        <v>600</v>
      </c>
      <c r="K91" s="58">
        <v>700</v>
      </c>
      <c r="L91" s="58" t="s">
        <v>43</v>
      </c>
      <c r="M91" s="58">
        <v>0</v>
      </c>
      <c r="N91" s="58">
        <v>0</v>
      </c>
      <c r="O91" s="58"/>
      <c r="P91" s="58"/>
      <c r="Q91" s="58"/>
      <c r="R91" s="42" t="s">
        <v>654</v>
      </c>
      <c r="S91">
        <f t="shared" si="3"/>
        <v>9</v>
      </c>
    </row>
    <row r="92" spans="1:19" x14ac:dyDescent="0.45">
      <c r="B92">
        <f t="shared" si="2"/>
        <v>88</v>
      </c>
      <c r="C92" t="s">
        <v>376</v>
      </c>
      <c r="D92" s="58"/>
      <c r="E92" s="58">
        <v>4</v>
      </c>
      <c r="F92" s="58">
        <v>3</v>
      </c>
      <c r="G92" s="58">
        <v>-10</v>
      </c>
      <c r="H92" s="58">
        <v>-1</v>
      </c>
      <c r="I92" s="56">
        <f>'Folger Line Count'!$N$26+G92</f>
        <v>3040</v>
      </c>
      <c r="J92" s="58">
        <v>550</v>
      </c>
      <c r="K92" s="58">
        <v>750</v>
      </c>
      <c r="L92" s="58" t="s">
        <v>43</v>
      </c>
      <c r="M92" s="58">
        <v>0</v>
      </c>
      <c r="N92" s="58">
        <v>0</v>
      </c>
      <c r="O92" s="58"/>
      <c r="P92" s="58"/>
      <c r="Q92" s="58"/>
      <c r="R92" s="42" t="s">
        <v>377</v>
      </c>
      <c r="S92">
        <f t="shared" si="3"/>
        <v>8</v>
      </c>
    </row>
    <row r="93" spans="1:19" x14ac:dyDescent="0.45">
      <c r="B93">
        <f t="shared" si="2"/>
        <v>89</v>
      </c>
      <c r="C93" t="s">
        <v>378</v>
      </c>
      <c r="D93" s="58"/>
      <c r="E93" s="58">
        <v>4</v>
      </c>
      <c r="F93" s="58">
        <v>4</v>
      </c>
      <c r="G93" s="58">
        <v>1</v>
      </c>
      <c r="H93" s="58">
        <v>9</v>
      </c>
      <c r="I93" s="56">
        <f>'Folger Line Count'!$N$27+G93</f>
        <v>3128</v>
      </c>
      <c r="J93" s="58">
        <v>800</v>
      </c>
      <c r="K93" s="58">
        <v>100</v>
      </c>
      <c r="L93" s="58" t="s">
        <v>88</v>
      </c>
      <c r="M93" s="58" t="s">
        <v>379</v>
      </c>
      <c r="N93" s="58">
        <v>0</v>
      </c>
      <c r="O93" s="58"/>
      <c r="P93" s="58"/>
      <c r="Q93" s="58"/>
      <c r="R93" s="42" t="s">
        <v>380</v>
      </c>
      <c r="S93">
        <f t="shared" si="3"/>
        <v>21</v>
      </c>
    </row>
    <row r="94" spans="1:19" x14ac:dyDescent="0.45">
      <c r="B94">
        <f t="shared" si="2"/>
        <v>90</v>
      </c>
      <c r="C94" t="s">
        <v>381</v>
      </c>
      <c r="D94" s="58"/>
      <c r="E94" s="58">
        <v>4</v>
      </c>
      <c r="F94" s="58">
        <v>4</v>
      </c>
      <c r="G94" s="58">
        <v>10</v>
      </c>
      <c r="H94" s="58">
        <v>31</v>
      </c>
      <c r="I94" s="56">
        <f>'Folger Line Count'!$N$27+G94</f>
        <v>3137</v>
      </c>
      <c r="J94" s="58">
        <v>850</v>
      </c>
      <c r="K94" s="58">
        <v>550</v>
      </c>
      <c r="L94" s="58" t="s">
        <v>379</v>
      </c>
      <c r="M94" s="58" t="s">
        <v>49</v>
      </c>
      <c r="N94" s="58">
        <v>0</v>
      </c>
      <c r="O94" s="58"/>
      <c r="P94" s="58"/>
      <c r="Q94" s="58"/>
      <c r="R94" s="42" t="s">
        <v>382</v>
      </c>
      <c r="S94">
        <f t="shared" si="3"/>
        <v>35</v>
      </c>
    </row>
    <row r="95" spans="1:19" x14ac:dyDescent="0.45">
      <c r="B95">
        <f t="shared" si="2"/>
        <v>91</v>
      </c>
      <c r="C95" t="s">
        <v>383</v>
      </c>
      <c r="D95" s="58"/>
      <c r="E95" s="58">
        <v>4</v>
      </c>
      <c r="F95" s="58">
        <v>4</v>
      </c>
      <c r="G95" s="58">
        <v>34</v>
      </c>
      <c r="H95" s="58">
        <v>69</v>
      </c>
      <c r="I95" s="56">
        <f>'Folger Line Count'!$N$27+G95</f>
        <v>3161</v>
      </c>
      <c r="J95" s="58">
        <v>800</v>
      </c>
      <c r="K95" s="58">
        <v>650</v>
      </c>
      <c r="L95" s="58" t="s">
        <v>49</v>
      </c>
      <c r="M95" s="58">
        <v>0</v>
      </c>
      <c r="N95" s="58">
        <v>0</v>
      </c>
      <c r="O95" s="58"/>
      <c r="P95" s="58"/>
      <c r="Q95" s="58"/>
      <c r="R95" s="42" t="s">
        <v>384</v>
      </c>
      <c r="S95">
        <f t="shared" si="3"/>
        <v>49</v>
      </c>
    </row>
    <row r="96" spans="1:19" x14ac:dyDescent="0.45">
      <c r="B96">
        <f t="shared" si="2"/>
        <v>92</v>
      </c>
      <c r="C96" t="s">
        <v>385</v>
      </c>
      <c r="D96" s="58"/>
      <c r="E96" s="58">
        <v>4</v>
      </c>
      <c r="F96" s="58">
        <v>4</v>
      </c>
      <c r="G96" s="58">
        <v>-50</v>
      </c>
      <c r="H96" s="58">
        <v>-1</v>
      </c>
      <c r="I96" s="56">
        <f>'Folger Line Count'!$N$27+G96</f>
        <v>3077</v>
      </c>
      <c r="J96" s="58">
        <v>800</v>
      </c>
      <c r="K96" s="58">
        <v>150</v>
      </c>
      <c r="L96" s="58" t="s">
        <v>88</v>
      </c>
      <c r="M96" s="58">
        <v>0</v>
      </c>
      <c r="N96" s="58">
        <v>0</v>
      </c>
      <c r="O96" s="58"/>
      <c r="P96" s="58"/>
      <c r="Q96" s="58"/>
      <c r="R96" s="42" t="s">
        <v>386</v>
      </c>
      <c r="S96">
        <f t="shared" si="3"/>
        <v>20</v>
      </c>
    </row>
    <row r="97" spans="2:19" x14ac:dyDescent="0.45">
      <c r="B97">
        <f t="shared" si="2"/>
        <v>93</v>
      </c>
      <c r="C97" t="s">
        <v>387</v>
      </c>
      <c r="D97" s="58"/>
      <c r="E97" s="58">
        <v>4</v>
      </c>
      <c r="F97" s="58">
        <v>5</v>
      </c>
      <c r="G97" s="58">
        <v>1</v>
      </c>
      <c r="H97" s="58">
        <v>21</v>
      </c>
      <c r="I97" s="56">
        <f>'Folger Line Count'!$N$28+G97</f>
        <v>3197</v>
      </c>
      <c r="J97" s="58">
        <v>215</v>
      </c>
      <c r="K97" s="58">
        <v>700</v>
      </c>
      <c r="L97" s="58" t="s">
        <v>50</v>
      </c>
      <c r="M97" s="58" t="s">
        <v>30</v>
      </c>
      <c r="N97" s="58" t="s">
        <v>388</v>
      </c>
      <c r="O97" s="58" t="s">
        <v>43</v>
      </c>
      <c r="P97" s="58"/>
      <c r="Q97" s="58"/>
      <c r="R97" s="42" t="s">
        <v>389</v>
      </c>
      <c r="S97">
        <f t="shared" si="3"/>
        <v>52</v>
      </c>
    </row>
    <row r="98" spans="2:19" x14ac:dyDescent="0.45">
      <c r="B98">
        <f t="shared" si="2"/>
        <v>94</v>
      </c>
      <c r="C98" t="s">
        <v>390</v>
      </c>
      <c r="D98" s="58"/>
      <c r="E98" s="58">
        <v>4</v>
      </c>
      <c r="F98" s="58">
        <v>5</v>
      </c>
      <c r="G98" s="58">
        <v>26</v>
      </c>
      <c r="H98" s="58">
        <v>78</v>
      </c>
      <c r="I98" s="56">
        <f>'Folger Line Count'!$N$28+G98</f>
        <v>3222</v>
      </c>
      <c r="J98" s="58">
        <v>500</v>
      </c>
      <c r="K98" s="58">
        <v>250</v>
      </c>
      <c r="L98" s="58" t="s">
        <v>50</v>
      </c>
      <c r="M98" s="58" t="s">
        <v>30</v>
      </c>
      <c r="N98" s="58" t="s">
        <v>67</v>
      </c>
      <c r="O98" s="58"/>
      <c r="P98" s="58"/>
      <c r="Q98" s="58"/>
      <c r="R98" s="42" t="s">
        <v>391</v>
      </c>
      <c r="S98">
        <f t="shared" si="3"/>
        <v>23</v>
      </c>
    </row>
    <row r="99" spans="2:19" x14ac:dyDescent="0.45">
      <c r="B99">
        <f t="shared" si="2"/>
        <v>95</v>
      </c>
      <c r="C99" t="s">
        <v>392</v>
      </c>
      <c r="D99" s="58"/>
      <c r="E99" s="58">
        <v>4</v>
      </c>
      <c r="F99" s="58">
        <v>5</v>
      </c>
      <c r="G99" s="58">
        <v>80</v>
      </c>
      <c r="H99" s="58">
        <v>103</v>
      </c>
      <c r="I99" s="56">
        <f>'Folger Line Count'!$N$28+G99</f>
        <v>3276</v>
      </c>
      <c r="J99" s="58">
        <v>350</v>
      </c>
      <c r="K99" s="58">
        <v>675</v>
      </c>
      <c r="L99" s="58" t="s">
        <v>43</v>
      </c>
      <c r="M99" s="58" t="s">
        <v>50</v>
      </c>
      <c r="N99" s="58">
        <v>0</v>
      </c>
      <c r="O99" s="58"/>
      <c r="P99" s="58"/>
      <c r="Q99" s="58"/>
      <c r="R99" s="42" t="s">
        <v>393</v>
      </c>
      <c r="S99">
        <f t="shared" si="3"/>
        <v>13</v>
      </c>
    </row>
    <row r="100" spans="2:19" x14ac:dyDescent="0.45">
      <c r="B100">
        <f t="shared" si="2"/>
        <v>96</v>
      </c>
      <c r="C100" t="s">
        <v>394</v>
      </c>
      <c r="D100" s="58"/>
      <c r="E100" s="58">
        <v>4</v>
      </c>
      <c r="F100" s="58">
        <v>5</v>
      </c>
      <c r="G100" s="58">
        <v>108</v>
      </c>
      <c r="H100" s="58">
        <v>121</v>
      </c>
      <c r="I100" s="56">
        <f>'Folger Line Count'!$N$28+G100</f>
        <v>3304</v>
      </c>
      <c r="J100" s="58">
        <v>500</v>
      </c>
      <c r="K100" s="58">
        <v>725</v>
      </c>
      <c r="L100" s="58" t="s">
        <v>43</v>
      </c>
      <c r="M100" s="58" t="s">
        <v>43</v>
      </c>
      <c r="N100" s="58" t="s">
        <v>395</v>
      </c>
      <c r="O100" s="58"/>
      <c r="P100" s="58"/>
      <c r="Q100" s="58"/>
      <c r="R100" s="42" t="s">
        <v>655</v>
      </c>
      <c r="S100">
        <f t="shared" si="3"/>
        <v>36</v>
      </c>
    </row>
    <row r="101" spans="2:19" x14ac:dyDescent="0.45">
      <c r="B101">
        <f t="shared" si="2"/>
        <v>97</v>
      </c>
      <c r="C101" t="s">
        <v>397</v>
      </c>
      <c r="D101" s="58"/>
      <c r="E101" s="58">
        <v>4</v>
      </c>
      <c r="F101" s="58">
        <v>5</v>
      </c>
      <c r="G101" s="58">
        <v>122</v>
      </c>
      <c r="H101" s="58">
        <v>158</v>
      </c>
      <c r="I101" s="56">
        <f>'Folger Line Count'!$N$28+G101</f>
        <v>3318</v>
      </c>
      <c r="J101" s="58">
        <v>500</v>
      </c>
      <c r="K101" s="58">
        <v>200</v>
      </c>
      <c r="L101" s="58" t="s">
        <v>47</v>
      </c>
      <c r="M101" s="58" t="s">
        <v>43</v>
      </c>
      <c r="N101" s="58" t="s">
        <v>47</v>
      </c>
      <c r="O101" s="58"/>
      <c r="P101" s="58"/>
      <c r="Q101" s="58"/>
      <c r="R101" s="42" t="s">
        <v>398</v>
      </c>
      <c r="S101">
        <f t="shared" si="3"/>
        <v>16</v>
      </c>
    </row>
    <row r="102" spans="2:19" x14ac:dyDescent="0.45">
      <c r="B102">
        <f t="shared" si="2"/>
        <v>98</v>
      </c>
      <c r="C102" t="s">
        <v>399</v>
      </c>
      <c r="D102" s="58"/>
      <c r="E102" s="58">
        <v>4</v>
      </c>
      <c r="F102" s="58">
        <v>5</v>
      </c>
      <c r="G102" s="58">
        <v>159</v>
      </c>
      <c r="H102" s="58">
        <v>175</v>
      </c>
      <c r="I102" s="56">
        <f>'Folger Line Count'!$N$28+G102</f>
        <v>3355</v>
      </c>
      <c r="J102" s="58">
        <v>375</v>
      </c>
      <c r="K102" s="58">
        <v>645</v>
      </c>
      <c r="L102" s="58" t="s">
        <v>43</v>
      </c>
      <c r="M102" s="58" t="s">
        <v>47</v>
      </c>
      <c r="N102" s="58" t="s">
        <v>50</v>
      </c>
      <c r="O102" s="58"/>
      <c r="P102" s="58"/>
      <c r="Q102" s="58"/>
      <c r="R102" s="42" t="s">
        <v>400</v>
      </c>
      <c r="S102">
        <f t="shared" si="3"/>
        <v>47</v>
      </c>
    </row>
    <row r="103" spans="2:19" x14ac:dyDescent="0.45">
      <c r="B103">
        <f t="shared" si="2"/>
        <v>99</v>
      </c>
      <c r="C103" t="s">
        <v>401</v>
      </c>
      <c r="D103" s="58"/>
      <c r="E103" s="58">
        <v>4</v>
      </c>
      <c r="F103" s="58">
        <v>5</v>
      </c>
      <c r="G103" s="58">
        <v>178</v>
      </c>
      <c r="H103" s="58">
        <v>225</v>
      </c>
      <c r="I103" s="56">
        <f>'Folger Line Count'!$N$28+G103</f>
        <v>3374</v>
      </c>
      <c r="J103" s="58">
        <v>505</v>
      </c>
      <c r="K103" s="58">
        <v>260</v>
      </c>
      <c r="L103" s="58" t="s">
        <v>67</v>
      </c>
      <c r="M103" s="58" t="s">
        <v>47</v>
      </c>
      <c r="N103" s="58">
        <v>0</v>
      </c>
      <c r="O103" s="58"/>
      <c r="P103" s="58"/>
      <c r="Q103" s="58"/>
      <c r="R103" s="42" t="s">
        <v>402</v>
      </c>
      <c r="S103">
        <f t="shared" si="3"/>
        <v>19</v>
      </c>
    </row>
    <row r="104" spans="2:19" x14ac:dyDescent="0.45">
      <c r="B104">
        <f t="shared" si="2"/>
        <v>100</v>
      </c>
      <c r="C104" t="s">
        <v>403</v>
      </c>
      <c r="D104" s="58"/>
      <c r="E104" s="58">
        <v>4</v>
      </c>
      <c r="F104" s="58">
        <v>5</v>
      </c>
      <c r="G104" s="58">
        <v>226</v>
      </c>
      <c r="H104" s="58">
        <v>245</v>
      </c>
      <c r="I104" s="56">
        <f>'Folger Line Count'!$N$28+G104</f>
        <v>3422</v>
      </c>
      <c r="J104" s="58">
        <v>460</v>
      </c>
      <c r="K104" s="58">
        <v>675</v>
      </c>
      <c r="L104" s="58" t="s">
        <v>43</v>
      </c>
      <c r="M104" s="58" t="s">
        <v>47</v>
      </c>
      <c r="N104" s="58">
        <v>0</v>
      </c>
      <c r="O104" s="58"/>
      <c r="P104" s="58"/>
      <c r="Q104" s="58"/>
      <c r="R104" s="42" t="s">
        <v>404</v>
      </c>
      <c r="S104">
        <f t="shared" si="3"/>
        <v>9</v>
      </c>
    </row>
    <row r="105" spans="2:19" x14ac:dyDescent="0.45">
      <c r="B105">
        <f t="shared" si="2"/>
        <v>101</v>
      </c>
      <c r="C105" t="s">
        <v>405</v>
      </c>
      <c r="D105" s="58"/>
      <c r="E105" s="58">
        <v>4</v>
      </c>
      <c r="F105" s="58">
        <v>5</v>
      </c>
      <c r="G105" s="58">
        <v>-10</v>
      </c>
      <c r="H105" s="58">
        <v>-1</v>
      </c>
      <c r="I105" s="56">
        <f>'Folger Line Count'!$N$28+G105</f>
        <v>3186</v>
      </c>
      <c r="J105" s="58">
        <v>395</v>
      </c>
      <c r="K105" s="58">
        <v>50</v>
      </c>
      <c r="L105" s="58" t="s">
        <v>47</v>
      </c>
      <c r="M105" s="58">
        <v>0</v>
      </c>
      <c r="N105" s="58">
        <v>0</v>
      </c>
      <c r="O105" s="58"/>
      <c r="P105" s="58"/>
      <c r="Q105" s="58"/>
      <c r="R105" s="42" t="s">
        <v>656</v>
      </c>
      <c r="S105">
        <f t="shared" si="3"/>
        <v>29</v>
      </c>
    </row>
    <row r="106" spans="2:19" x14ac:dyDescent="0.45">
      <c r="B106">
        <f t="shared" si="2"/>
        <v>102</v>
      </c>
      <c r="C106" t="s">
        <v>406</v>
      </c>
      <c r="D106" s="58"/>
      <c r="E106" s="58">
        <v>4</v>
      </c>
      <c r="F106" s="58">
        <v>6</v>
      </c>
      <c r="G106" s="58">
        <v>1</v>
      </c>
      <c r="H106" s="58">
        <v>30</v>
      </c>
      <c r="I106" s="56">
        <f>'Folger Line Count'!$N$29+G106</f>
        <v>3442</v>
      </c>
      <c r="J106" s="58">
        <v>750</v>
      </c>
      <c r="K106" s="58">
        <v>200</v>
      </c>
      <c r="L106" s="58" t="s">
        <v>30</v>
      </c>
      <c r="M106" s="58" t="s">
        <v>407</v>
      </c>
      <c r="N106" s="58">
        <v>0</v>
      </c>
      <c r="O106" s="58"/>
      <c r="P106" s="58"/>
      <c r="Q106" s="58"/>
      <c r="R106" s="42" t="s">
        <v>408</v>
      </c>
      <c r="S106">
        <f t="shared" si="3"/>
        <v>2</v>
      </c>
    </row>
    <row r="107" spans="2:19" x14ac:dyDescent="0.45">
      <c r="B107">
        <f t="shared" si="2"/>
        <v>103</v>
      </c>
      <c r="C107" t="s">
        <v>409</v>
      </c>
      <c r="D107" s="58"/>
      <c r="E107" s="58">
        <v>4</v>
      </c>
      <c r="F107" s="58">
        <v>6</v>
      </c>
      <c r="G107" s="58">
        <v>31</v>
      </c>
      <c r="H107" s="58">
        <v>33</v>
      </c>
      <c r="I107" s="56">
        <f>'Folger Line Count'!$N$29+G107</f>
        <v>3472</v>
      </c>
      <c r="J107" s="58">
        <v>700</v>
      </c>
      <c r="K107" s="58">
        <v>250</v>
      </c>
      <c r="L107" s="58" t="s">
        <v>30</v>
      </c>
      <c r="M107" s="58" t="s">
        <v>407</v>
      </c>
      <c r="N107" s="58">
        <v>0</v>
      </c>
      <c r="O107" s="58"/>
      <c r="P107" s="58"/>
      <c r="Q107" s="58"/>
      <c r="R107" s="42" t="s">
        <v>410</v>
      </c>
      <c r="S107">
        <f t="shared" si="3"/>
        <v>2</v>
      </c>
    </row>
    <row r="108" spans="2:19" x14ac:dyDescent="0.45">
      <c r="B108">
        <f t="shared" si="2"/>
        <v>104</v>
      </c>
      <c r="C108" t="s">
        <v>411</v>
      </c>
      <c r="D108" s="58"/>
      <c r="E108" s="58">
        <v>4</v>
      </c>
      <c r="F108" s="58">
        <v>0</v>
      </c>
      <c r="G108" s="58">
        <v>-35</v>
      </c>
      <c r="H108" s="58">
        <v>-33</v>
      </c>
      <c r="I108" s="56">
        <f>'Folger Line Count'!$N$27+G108</f>
        <v>3092</v>
      </c>
      <c r="J108" s="58">
        <v>645</v>
      </c>
      <c r="K108" s="58">
        <v>855</v>
      </c>
      <c r="L108" s="58" t="s">
        <v>49</v>
      </c>
      <c r="M108" s="58" t="s">
        <v>76</v>
      </c>
      <c r="N108" s="58" t="s">
        <v>77</v>
      </c>
      <c r="O108" s="58"/>
      <c r="P108" s="58"/>
      <c r="Q108" s="58"/>
      <c r="R108" s="42" t="s">
        <v>662</v>
      </c>
      <c r="S108">
        <f t="shared" si="3"/>
        <v>1</v>
      </c>
    </row>
    <row r="109" spans="2:19" x14ac:dyDescent="0.45">
      <c r="B109">
        <f t="shared" si="2"/>
        <v>105</v>
      </c>
      <c r="C109" t="s">
        <v>412</v>
      </c>
      <c r="D109" s="58"/>
      <c r="E109" s="58">
        <v>4</v>
      </c>
      <c r="F109" s="58">
        <v>0</v>
      </c>
      <c r="G109" s="58">
        <v>-32</v>
      </c>
      <c r="H109" s="58">
        <v>-31</v>
      </c>
      <c r="I109" s="56">
        <f>'Folger Line Count'!$N$27+G109</f>
        <v>3095</v>
      </c>
      <c r="J109" s="58">
        <v>685</v>
      </c>
      <c r="K109" s="58">
        <v>900</v>
      </c>
      <c r="L109" s="58" t="s">
        <v>49</v>
      </c>
      <c r="M109" s="58">
        <v>0</v>
      </c>
      <c r="N109" s="58">
        <v>0</v>
      </c>
      <c r="O109" s="58"/>
      <c r="P109" s="58"/>
      <c r="Q109" s="58"/>
      <c r="R109" s="42" t="s">
        <v>663</v>
      </c>
      <c r="S109">
        <f t="shared" si="3"/>
        <v>5</v>
      </c>
    </row>
    <row r="110" spans="2:19" x14ac:dyDescent="0.45">
      <c r="B110">
        <f t="shared" si="2"/>
        <v>106</v>
      </c>
      <c r="C110" t="s">
        <v>413</v>
      </c>
      <c r="D110" s="58"/>
      <c r="E110" s="58">
        <v>4</v>
      </c>
      <c r="F110" s="58">
        <v>0</v>
      </c>
      <c r="G110" s="58">
        <v>-30</v>
      </c>
      <c r="H110" s="58">
        <v>-25</v>
      </c>
      <c r="I110" s="56">
        <f>'Folger Line Count'!$N$27+G110</f>
        <v>3097</v>
      </c>
      <c r="J110" s="58">
        <v>610</v>
      </c>
      <c r="K110" s="58">
        <v>950</v>
      </c>
      <c r="L110" s="58" t="s">
        <v>49</v>
      </c>
      <c r="M110" s="58">
        <v>0</v>
      </c>
      <c r="N110" s="58">
        <v>0</v>
      </c>
      <c r="O110" s="58"/>
      <c r="P110" s="58"/>
      <c r="Q110" s="58"/>
      <c r="R110" s="42" t="s">
        <v>664</v>
      </c>
      <c r="S110">
        <f t="shared" si="3"/>
        <v>1</v>
      </c>
    </row>
    <row r="111" spans="2:19" x14ac:dyDescent="0.45">
      <c r="B111">
        <f t="shared" si="2"/>
        <v>107</v>
      </c>
      <c r="C111" t="s">
        <v>414</v>
      </c>
      <c r="D111" s="58"/>
      <c r="E111" s="58">
        <v>4</v>
      </c>
      <c r="F111" s="58">
        <v>0</v>
      </c>
      <c r="G111" s="58">
        <v>-24</v>
      </c>
      <c r="H111" s="58">
        <v>-23</v>
      </c>
      <c r="I111" s="56">
        <f>'Folger Line Count'!$N$27+G111</f>
        <v>3103</v>
      </c>
      <c r="J111" s="58">
        <v>650</v>
      </c>
      <c r="K111" s="58">
        <v>900</v>
      </c>
      <c r="L111" s="58" t="s">
        <v>49</v>
      </c>
      <c r="M111" s="58">
        <v>0</v>
      </c>
      <c r="N111" s="58">
        <v>0</v>
      </c>
      <c r="O111" s="58"/>
      <c r="P111" s="58"/>
      <c r="Q111" s="58"/>
      <c r="R111" s="42" t="s">
        <v>665</v>
      </c>
      <c r="S111" t="e">
        <f>#REF!-#REF!</f>
        <v>#REF!</v>
      </c>
    </row>
    <row r="112" spans="2:19" x14ac:dyDescent="0.45">
      <c r="B112">
        <f t="shared" si="2"/>
        <v>108</v>
      </c>
      <c r="C112" t="s">
        <v>416</v>
      </c>
      <c r="D112" s="58"/>
      <c r="E112" s="58">
        <v>4</v>
      </c>
      <c r="F112" s="58">
        <v>0</v>
      </c>
      <c r="G112" s="58">
        <v>-20</v>
      </c>
      <c r="H112" s="58">
        <v>-10</v>
      </c>
      <c r="I112" s="56">
        <f>'Folger Line Count'!$N$27+G112</f>
        <v>3107</v>
      </c>
      <c r="J112" s="58">
        <v>685</v>
      </c>
      <c r="K112" s="58">
        <v>810</v>
      </c>
      <c r="L112" s="58" t="s">
        <v>49</v>
      </c>
      <c r="M112" s="58" t="s">
        <v>76</v>
      </c>
      <c r="N112" s="58" t="s">
        <v>77</v>
      </c>
      <c r="O112" s="58"/>
      <c r="P112" s="58"/>
      <c r="Q112" s="58"/>
      <c r="R112" s="42" t="s">
        <v>666</v>
      </c>
      <c r="S112">
        <f t="shared" si="3"/>
        <v>10</v>
      </c>
    </row>
    <row r="113" spans="1:19" x14ac:dyDescent="0.45">
      <c r="B113">
        <f t="shared" si="2"/>
        <v>109</v>
      </c>
      <c r="C113" t="s">
        <v>417</v>
      </c>
      <c r="D113" s="58"/>
      <c r="E113" s="58">
        <v>4</v>
      </c>
      <c r="F113" s="58">
        <v>0</v>
      </c>
      <c r="G113" s="58">
        <v>-20</v>
      </c>
      <c r="H113" s="58">
        <v>-10</v>
      </c>
      <c r="I113" s="56">
        <f>'Folger Line Count'!$N$27+G113</f>
        <v>3107</v>
      </c>
      <c r="J113" s="58">
        <v>350</v>
      </c>
      <c r="K113" s="58">
        <v>300</v>
      </c>
      <c r="L113" s="58" t="s">
        <v>76</v>
      </c>
      <c r="M113" s="58" t="s">
        <v>77</v>
      </c>
      <c r="N113" s="58">
        <v>0</v>
      </c>
      <c r="O113" s="58"/>
      <c r="P113" s="58"/>
      <c r="Q113" s="58"/>
      <c r="R113" s="42" t="s">
        <v>667</v>
      </c>
      <c r="S113">
        <f t="shared" si="3"/>
        <v>10</v>
      </c>
    </row>
    <row r="114" spans="1:19" x14ac:dyDescent="0.45">
      <c r="B114">
        <f t="shared" si="2"/>
        <v>110</v>
      </c>
      <c r="C114" t="s">
        <v>418</v>
      </c>
      <c r="D114" s="58"/>
      <c r="E114" s="58">
        <v>4</v>
      </c>
      <c r="F114" s="58">
        <v>0</v>
      </c>
      <c r="G114" s="58">
        <v>-20</v>
      </c>
      <c r="H114" s="58">
        <v>-10</v>
      </c>
      <c r="I114" s="56">
        <f>'Folger Line Count'!$N$27+G114</f>
        <v>3107</v>
      </c>
      <c r="J114" s="58">
        <v>700</v>
      </c>
      <c r="K114" s="58">
        <v>800</v>
      </c>
      <c r="L114" s="58" t="s">
        <v>49</v>
      </c>
      <c r="M114" s="58">
        <v>0</v>
      </c>
      <c r="N114" s="58">
        <v>0</v>
      </c>
      <c r="O114" s="58"/>
      <c r="P114" s="58"/>
      <c r="Q114" s="58"/>
      <c r="R114" s="42" t="s">
        <v>668</v>
      </c>
      <c r="S114">
        <f t="shared" si="3"/>
        <v>9</v>
      </c>
    </row>
    <row r="115" spans="1:19" x14ac:dyDescent="0.45">
      <c r="B115">
        <f t="shared" si="2"/>
        <v>111</v>
      </c>
      <c r="C115" t="s">
        <v>419</v>
      </c>
      <c r="D115" s="58"/>
      <c r="E115" s="58">
        <v>4</v>
      </c>
      <c r="F115" s="58">
        <v>0</v>
      </c>
      <c r="G115" s="58">
        <v>-10</v>
      </c>
      <c r="H115" s="58">
        <v>-1</v>
      </c>
      <c r="I115" s="56">
        <f>'Folger Line Count'!$N$27+G115</f>
        <v>3117</v>
      </c>
      <c r="J115" s="58">
        <v>720</v>
      </c>
      <c r="K115" s="58">
        <v>720</v>
      </c>
      <c r="L115" s="58" t="s">
        <v>49</v>
      </c>
      <c r="M115" s="58" t="s">
        <v>407</v>
      </c>
      <c r="N115" s="58">
        <v>0</v>
      </c>
      <c r="O115" s="58"/>
      <c r="P115" s="58"/>
      <c r="Q115" s="58"/>
      <c r="R115" s="42" t="s">
        <v>669</v>
      </c>
      <c r="S115">
        <f t="shared" si="3"/>
        <v>36</v>
      </c>
    </row>
    <row r="116" spans="1:19" x14ac:dyDescent="0.45">
      <c r="B116">
        <f t="shared" si="2"/>
        <v>112</v>
      </c>
      <c r="C116" t="s">
        <v>420</v>
      </c>
      <c r="D116" s="58"/>
      <c r="E116" s="58">
        <v>4</v>
      </c>
      <c r="F116" s="58">
        <v>7</v>
      </c>
      <c r="G116" s="58">
        <v>1</v>
      </c>
      <c r="H116" s="58">
        <v>37</v>
      </c>
      <c r="I116" s="56">
        <f>'Folger Line Count'!$N$30+G116</f>
        <v>3475</v>
      </c>
      <c r="J116" s="58">
        <v>500</v>
      </c>
      <c r="K116" s="58">
        <v>300</v>
      </c>
      <c r="L116" s="58" t="s">
        <v>47</v>
      </c>
      <c r="M116" s="58" t="s">
        <v>43</v>
      </c>
      <c r="N116" s="58">
        <v>0</v>
      </c>
      <c r="O116" s="58"/>
      <c r="P116" s="58"/>
      <c r="Q116" s="58"/>
      <c r="R116" s="42" t="s">
        <v>421</v>
      </c>
      <c r="S116">
        <f t="shared" si="3"/>
        <v>6</v>
      </c>
    </row>
    <row r="117" spans="1:19" x14ac:dyDescent="0.45">
      <c r="B117">
        <f t="shared" si="2"/>
        <v>113</v>
      </c>
      <c r="C117" t="s">
        <v>422</v>
      </c>
      <c r="D117" s="58"/>
      <c r="E117" s="58">
        <v>4</v>
      </c>
      <c r="F117" s="58">
        <v>7</v>
      </c>
      <c r="G117" s="58">
        <v>39</v>
      </c>
      <c r="H117" s="58">
        <v>45</v>
      </c>
      <c r="I117" s="56">
        <f>'Folger Line Count'!$N$30+G117</f>
        <v>3513</v>
      </c>
      <c r="J117" s="58">
        <v>420</v>
      </c>
      <c r="K117" s="58">
        <v>625</v>
      </c>
      <c r="L117" s="58" t="s">
        <v>43</v>
      </c>
      <c r="M117" s="58" t="s">
        <v>395</v>
      </c>
      <c r="N117" s="58">
        <v>0</v>
      </c>
      <c r="O117" s="58"/>
      <c r="P117" s="58"/>
      <c r="Q117" s="58"/>
      <c r="R117" s="42" t="s">
        <v>423</v>
      </c>
      <c r="S117">
        <f t="shared" si="3"/>
        <v>112</v>
      </c>
    </row>
    <row r="118" spans="1:19" x14ac:dyDescent="0.45">
      <c r="B118">
        <f t="shared" si="2"/>
        <v>114</v>
      </c>
      <c r="C118" t="s">
        <v>424</v>
      </c>
      <c r="D118" s="58"/>
      <c r="E118" s="58">
        <v>4</v>
      </c>
      <c r="F118" s="58">
        <v>7</v>
      </c>
      <c r="G118" s="58">
        <v>46</v>
      </c>
      <c r="H118" s="58">
        <v>158</v>
      </c>
      <c r="I118" s="56">
        <f>'Folger Line Count'!$N$30+G118</f>
        <v>3520</v>
      </c>
      <c r="J118" s="58">
        <v>300</v>
      </c>
      <c r="K118" s="58">
        <v>600</v>
      </c>
      <c r="L118" s="58" t="s">
        <v>43</v>
      </c>
      <c r="M118" s="58" t="s">
        <v>47</v>
      </c>
      <c r="N118" s="58">
        <v>0</v>
      </c>
      <c r="O118" s="58"/>
      <c r="P118" s="58"/>
      <c r="Q118" s="58"/>
      <c r="R118" s="42" t="s">
        <v>425</v>
      </c>
      <c r="S118">
        <f t="shared" si="3"/>
        <v>9</v>
      </c>
    </row>
    <row r="119" spans="1:19" x14ac:dyDescent="0.45">
      <c r="B119">
        <f t="shared" si="2"/>
        <v>115</v>
      </c>
      <c r="C119" t="s">
        <v>426</v>
      </c>
      <c r="D119" s="58"/>
      <c r="E119" s="58">
        <v>4</v>
      </c>
      <c r="F119" s="58">
        <v>7</v>
      </c>
      <c r="G119" s="58">
        <v>159</v>
      </c>
      <c r="H119" s="58">
        <v>168</v>
      </c>
      <c r="I119" s="56">
        <f>'Folger Line Count'!$N$30+G119</f>
        <v>3633</v>
      </c>
      <c r="J119" s="58">
        <v>520</v>
      </c>
      <c r="K119" s="58">
        <v>385</v>
      </c>
      <c r="L119" s="58" t="s">
        <v>47</v>
      </c>
      <c r="M119" s="58" t="s">
        <v>43</v>
      </c>
      <c r="N119" s="58">
        <v>0</v>
      </c>
      <c r="O119" s="58"/>
      <c r="P119" s="58"/>
      <c r="Q119" s="58"/>
      <c r="R119" s="42" t="s">
        <v>426</v>
      </c>
      <c r="S119">
        <f t="shared" si="3"/>
        <v>17</v>
      </c>
    </row>
    <row r="120" spans="1:19" x14ac:dyDescent="0.45">
      <c r="B120">
        <f t="shared" si="2"/>
        <v>116</v>
      </c>
      <c r="C120" t="s">
        <v>427</v>
      </c>
      <c r="D120" s="58"/>
      <c r="E120" s="58">
        <v>4</v>
      </c>
      <c r="F120" s="58">
        <v>7</v>
      </c>
      <c r="G120" s="58">
        <v>169</v>
      </c>
      <c r="H120" s="58">
        <v>186</v>
      </c>
      <c r="I120" s="56">
        <f>'Folger Line Count'!$N$30+G120</f>
        <v>3643</v>
      </c>
      <c r="J120" s="58">
        <v>480</v>
      </c>
      <c r="K120" s="58">
        <v>590</v>
      </c>
      <c r="L120" s="58" t="s">
        <v>43</v>
      </c>
      <c r="M120" s="58" t="s">
        <v>47</v>
      </c>
      <c r="N120" s="58">
        <v>0</v>
      </c>
      <c r="O120" s="58"/>
      <c r="P120" s="58"/>
      <c r="Q120" s="58"/>
      <c r="R120" s="42" t="s">
        <v>428</v>
      </c>
      <c r="S120">
        <f t="shared" si="3"/>
        <v>34</v>
      </c>
    </row>
    <row r="121" spans="1:19" x14ac:dyDescent="0.45">
      <c r="B121">
        <f t="shared" si="2"/>
        <v>117</v>
      </c>
      <c r="C121" t="s">
        <v>429</v>
      </c>
      <c r="D121" s="58"/>
      <c r="E121" s="58">
        <v>4</v>
      </c>
      <c r="F121" s="58">
        <v>7</v>
      </c>
      <c r="G121" s="58">
        <v>187</v>
      </c>
      <c r="H121" s="58">
        <v>221</v>
      </c>
      <c r="I121" s="56">
        <f>'Folger Line Count'!$N$30+G121</f>
        <v>3661</v>
      </c>
      <c r="J121" s="58">
        <v>320</v>
      </c>
      <c r="K121" s="58">
        <v>785</v>
      </c>
      <c r="L121" s="58" t="s">
        <v>50</v>
      </c>
      <c r="M121" s="58" t="s">
        <v>47</v>
      </c>
      <c r="N121" s="58" t="s">
        <v>43</v>
      </c>
      <c r="O121" s="58"/>
      <c r="P121" s="58"/>
      <c r="Q121" s="58"/>
      <c r="R121" s="42" t="s">
        <v>430</v>
      </c>
      <c r="S121">
        <f t="shared" si="3"/>
        <v>4</v>
      </c>
    </row>
    <row r="122" spans="1:19" x14ac:dyDescent="0.45">
      <c r="B122">
        <f t="shared" si="2"/>
        <v>118</v>
      </c>
      <c r="C122" t="s">
        <v>431</v>
      </c>
      <c r="D122" s="58"/>
      <c r="E122" s="58">
        <v>4</v>
      </c>
      <c r="F122" s="58">
        <v>0</v>
      </c>
      <c r="G122" s="58">
        <v>-25</v>
      </c>
      <c r="H122" s="58">
        <v>-21</v>
      </c>
      <c r="I122" s="56">
        <f>'Folger Line Count'!$N$29+G122</f>
        <v>3416</v>
      </c>
      <c r="J122" s="58">
        <v>450</v>
      </c>
      <c r="K122" s="58">
        <v>325</v>
      </c>
      <c r="L122" s="58" t="s">
        <v>67</v>
      </c>
      <c r="M122" s="58">
        <v>0</v>
      </c>
      <c r="N122" s="58">
        <v>0</v>
      </c>
      <c r="O122" s="58"/>
      <c r="P122" s="58"/>
      <c r="Q122" s="58"/>
      <c r="R122" s="42" t="s">
        <v>432</v>
      </c>
      <c r="S122">
        <f t="shared" si="3"/>
        <v>4</v>
      </c>
    </row>
    <row r="123" spans="1:19" x14ac:dyDescent="0.45">
      <c r="B123">
        <f t="shared" si="2"/>
        <v>119</v>
      </c>
      <c r="C123" t="s">
        <v>433</v>
      </c>
      <c r="D123" s="58"/>
      <c r="E123" s="58">
        <v>4</v>
      </c>
      <c r="F123" s="58">
        <v>0</v>
      </c>
      <c r="G123" s="58">
        <v>-20</v>
      </c>
      <c r="H123" s="58">
        <v>-16</v>
      </c>
      <c r="I123" s="56">
        <f>'Folger Line Count'!$N$29+G123</f>
        <v>3421</v>
      </c>
      <c r="J123" s="58">
        <v>425</v>
      </c>
      <c r="K123" s="58">
        <v>400</v>
      </c>
      <c r="L123" s="58" t="s">
        <v>67</v>
      </c>
      <c r="M123" s="58">
        <v>0</v>
      </c>
      <c r="N123" s="58">
        <v>0</v>
      </c>
      <c r="O123" s="58"/>
      <c r="P123" s="58"/>
      <c r="Q123" s="58"/>
      <c r="R123" s="42" t="s">
        <v>434</v>
      </c>
      <c r="S123">
        <f t="shared" si="3"/>
        <v>4</v>
      </c>
    </row>
    <row r="124" spans="1:19" x14ac:dyDescent="0.45">
      <c r="B124">
        <f t="shared" si="2"/>
        <v>120</v>
      </c>
      <c r="C124" t="s">
        <v>435</v>
      </c>
      <c r="D124" s="58"/>
      <c r="E124" s="58">
        <v>4</v>
      </c>
      <c r="F124" s="58">
        <v>0</v>
      </c>
      <c r="G124" s="58">
        <v>-15</v>
      </c>
      <c r="H124" s="58">
        <v>-11</v>
      </c>
      <c r="I124" s="56">
        <f>'Folger Line Count'!$N$29+G124</f>
        <v>3426</v>
      </c>
      <c r="J124" s="58">
        <v>475</v>
      </c>
      <c r="K124" s="58">
        <v>350</v>
      </c>
      <c r="L124" s="58" t="s">
        <v>67</v>
      </c>
      <c r="M124" s="58">
        <v>0</v>
      </c>
      <c r="N124" s="58">
        <v>0</v>
      </c>
      <c r="O124" s="58"/>
      <c r="P124" s="58"/>
      <c r="Q124" s="58"/>
      <c r="R124" s="42" t="s">
        <v>436</v>
      </c>
      <c r="S124">
        <f t="shared" si="3"/>
        <v>9</v>
      </c>
    </row>
    <row r="125" spans="1:19" x14ac:dyDescent="0.45">
      <c r="B125">
        <f t="shared" si="2"/>
        <v>121</v>
      </c>
      <c r="C125" t="s">
        <v>437</v>
      </c>
      <c r="D125" s="58"/>
      <c r="E125" s="58">
        <v>4</v>
      </c>
      <c r="F125" s="58">
        <v>0</v>
      </c>
      <c r="G125" s="58">
        <v>-10</v>
      </c>
      <c r="H125" s="58">
        <v>-1</v>
      </c>
      <c r="I125" s="56">
        <f>'Folger Line Count'!$N$29+G125</f>
        <v>3431</v>
      </c>
      <c r="J125" s="58">
        <v>400</v>
      </c>
      <c r="K125" s="58">
        <v>200</v>
      </c>
      <c r="L125" s="58" t="s">
        <v>67</v>
      </c>
      <c r="M125" s="58">
        <v>0</v>
      </c>
      <c r="N125" s="58">
        <v>0</v>
      </c>
      <c r="O125" s="58"/>
      <c r="P125" s="58"/>
      <c r="Q125" s="58"/>
      <c r="R125" s="42" t="s">
        <v>438</v>
      </c>
      <c r="S125">
        <f t="shared" si="3"/>
        <v>222</v>
      </c>
    </row>
    <row r="126" spans="1:19" x14ac:dyDescent="0.45">
      <c r="A126" t="s">
        <v>125</v>
      </c>
      <c r="B126">
        <f t="shared" si="2"/>
        <v>122</v>
      </c>
      <c r="C126" t="s">
        <v>439</v>
      </c>
      <c r="D126" s="58"/>
      <c r="E126" s="58">
        <v>5</v>
      </c>
      <c r="F126" s="58">
        <v>1</v>
      </c>
      <c r="G126" s="58">
        <v>1</v>
      </c>
      <c r="H126" s="58">
        <v>223</v>
      </c>
      <c r="I126" s="56">
        <f>'Folger Line Count'!$N$31+G126</f>
        <v>3796</v>
      </c>
      <c r="J126" s="58">
        <v>790</v>
      </c>
      <c r="K126" s="58">
        <v>600</v>
      </c>
      <c r="L126" s="58" t="s">
        <v>49</v>
      </c>
      <c r="M126" s="58" t="s">
        <v>30</v>
      </c>
      <c r="N126" s="58" t="s">
        <v>440</v>
      </c>
      <c r="O126" s="58" t="s">
        <v>43</v>
      </c>
      <c r="P126" s="58" t="s">
        <v>50</v>
      </c>
      <c r="Q126" s="58"/>
      <c r="R126" s="42" t="s">
        <v>441</v>
      </c>
      <c r="S126">
        <f t="shared" si="3"/>
        <v>29</v>
      </c>
    </row>
    <row r="127" spans="1:19" x14ac:dyDescent="0.45">
      <c r="B127">
        <f t="shared" si="2"/>
        <v>123</v>
      </c>
      <c r="C127" t="s">
        <v>442</v>
      </c>
      <c r="D127" s="58"/>
      <c r="E127" s="58">
        <v>5</v>
      </c>
      <c r="F127" s="58">
        <v>1</v>
      </c>
      <c r="G127" s="58">
        <v>224</v>
      </c>
      <c r="H127" s="58">
        <v>253</v>
      </c>
      <c r="I127" s="56">
        <f>'Folger Line Count'!$N$31+G127</f>
        <v>4019</v>
      </c>
      <c r="J127" s="58">
        <v>820</v>
      </c>
      <c r="K127" s="58">
        <v>685</v>
      </c>
      <c r="L127" s="58" t="s">
        <v>49</v>
      </c>
      <c r="M127" s="58" t="s">
        <v>30</v>
      </c>
      <c r="N127" s="58" t="s">
        <v>47</v>
      </c>
      <c r="O127" s="58" t="s">
        <v>43</v>
      </c>
      <c r="P127" s="58" t="s">
        <v>50</v>
      </c>
      <c r="Q127" s="58"/>
      <c r="R127" s="42" t="s">
        <v>443</v>
      </c>
      <c r="S127">
        <f t="shared" si="3"/>
        <v>27</v>
      </c>
    </row>
    <row r="128" spans="1:19" x14ac:dyDescent="0.45">
      <c r="B128">
        <f t="shared" si="2"/>
        <v>124</v>
      </c>
      <c r="C128" t="s">
        <v>444</v>
      </c>
      <c r="D128" s="58"/>
      <c r="E128" s="58">
        <v>5</v>
      </c>
      <c r="F128" s="58">
        <v>1</v>
      </c>
      <c r="G128" s="58">
        <v>254</v>
      </c>
      <c r="H128" s="58">
        <v>281</v>
      </c>
      <c r="I128" s="56">
        <f>'Folger Line Count'!$N$31+G128</f>
        <v>4049</v>
      </c>
      <c r="J128" s="58">
        <v>700</v>
      </c>
      <c r="K128" s="58">
        <v>650</v>
      </c>
      <c r="L128" s="58" t="s">
        <v>49</v>
      </c>
      <c r="M128" s="58" t="s">
        <v>30</v>
      </c>
      <c r="N128" s="58" t="s">
        <v>47</v>
      </c>
      <c r="O128" s="58"/>
      <c r="P128" s="58"/>
      <c r="Q128" s="58"/>
      <c r="R128" s="42" t="s">
        <v>445</v>
      </c>
      <c r="S128">
        <f t="shared" si="3"/>
        <v>29</v>
      </c>
    </row>
    <row r="129" spans="2:19" x14ac:dyDescent="0.45">
      <c r="B129">
        <f t="shared" si="2"/>
        <v>125</v>
      </c>
      <c r="C129" t="s">
        <v>446</v>
      </c>
      <c r="D129" s="58"/>
      <c r="E129" s="58">
        <v>5</v>
      </c>
      <c r="F129" s="58">
        <v>1</v>
      </c>
      <c r="G129" s="58">
        <v>282</v>
      </c>
      <c r="H129" s="58">
        <v>311</v>
      </c>
      <c r="I129" s="56">
        <f>'Folger Line Count'!$N$31+G129</f>
        <v>4077</v>
      </c>
      <c r="J129" s="58">
        <v>750</v>
      </c>
      <c r="K129" s="58">
        <v>650</v>
      </c>
      <c r="L129" s="58" t="s">
        <v>49</v>
      </c>
      <c r="M129" s="58" t="s">
        <v>43</v>
      </c>
      <c r="N129" s="58" t="s">
        <v>50</v>
      </c>
      <c r="O129" s="58" t="s">
        <v>47</v>
      </c>
      <c r="P129" s="58"/>
      <c r="Q129" s="58"/>
      <c r="R129" s="42" t="s">
        <v>447</v>
      </c>
      <c r="S129">
        <f t="shared" si="3"/>
        <v>7</v>
      </c>
    </row>
    <row r="130" spans="2:19" x14ac:dyDescent="0.45">
      <c r="B130">
        <f t="shared" si="2"/>
        <v>126</v>
      </c>
      <c r="C130" t="s">
        <v>448</v>
      </c>
      <c r="D130" s="58"/>
      <c r="E130" s="58">
        <v>5</v>
      </c>
      <c r="F130" s="58">
        <v>1</v>
      </c>
      <c r="G130" s="58">
        <v>312</v>
      </c>
      <c r="H130" s="58">
        <v>319</v>
      </c>
      <c r="I130" s="56">
        <f>'Folger Line Count'!$N$31+G130</f>
        <v>4107</v>
      </c>
      <c r="J130" s="58">
        <v>410</v>
      </c>
      <c r="K130" s="58">
        <v>700</v>
      </c>
      <c r="L130" s="58" t="s">
        <v>43</v>
      </c>
      <c r="M130" s="58" t="s">
        <v>50</v>
      </c>
      <c r="N130" s="58" t="s">
        <v>30</v>
      </c>
      <c r="O130" s="58"/>
      <c r="P130" s="58"/>
      <c r="Q130" s="58"/>
      <c r="R130" s="42" t="s">
        <v>449</v>
      </c>
      <c r="S130">
        <f t="shared" si="3"/>
        <v>29</v>
      </c>
    </row>
    <row r="131" spans="2:19" x14ac:dyDescent="0.45">
      <c r="B131">
        <f t="shared" si="2"/>
        <v>127</v>
      </c>
      <c r="C131" t="s">
        <v>625</v>
      </c>
      <c r="D131" s="58"/>
      <c r="E131" s="58">
        <v>5</v>
      </c>
      <c r="F131" s="58">
        <v>2</v>
      </c>
      <c r="G131" s="58">
        <v>1</v>
      </c>
      <c r="H131" s="58">
        <v>30</v>
      </c>
      <c r="I131" s="56">
        <f>'Folger Line Count'!$N$32+G131</f>
        <v>4115</v>
      </c>
      <c r="J131" s="58">
        <v>900</v>
      </c>
      <c r="K131" s="58">
        <v>710</v>
      </c>
      <c r="L131" s="58" t="s">
        <v>49</v>
      </c>
      <c r="M131" s="58" t="s">
        <v>30</v>
      </c>
      <c r="N131" s="58">
        <v>0</v>
      </c>
      <c r="O131" s="58"/>
      <c r="P131" s="58"/>
      <c r="Q131" s="58"/>
      <c r="R131" s="42" t="s">
        <v>451</v>
      </c>
      <c r="S131">
        <f t="shared" si="3"/>
        <v>19</v>
      </c>
    </row>
    <row r="132" spans="2:19" x14ac:dyDescent="0.45">
      <c r="B132">
        <f t="shared" si="2"/>
        <v>128</v>
      </c>
      <c r="C132" t="s">
        <v>624</v>
      </c>
      <c r="D132" s="58"/>
      <c r="E132" s="58">
        <v>5</v>
      </c>
      <c r="F132" s="58">
        <v>2</v>
      </c>
      <c r="G132" s="58">
        <v>33</v>
      </c>
      <c r="H132" s="58">
        <v>52</v>
      </c>
      <c r="I132" s="56">
        <f>'Folger Line Count'!$N$32+G132</f>
        <v>4147</v>
      </c>
      <c r="J132" s="58">
        <v>875</v>
      </c>
      <c r="K132" s="58">
        <v>750</v>
      </c>
      <c r="L132" s="58" t="s">
        <v>49</v>
      </c>
      <c r="M132" s="58" t="s">
        <v>30</v>
      </c>
      <c r="N132" s="58">
        <v>0</v>
      </c>
      <c r="O132" s="58"/>
      <c r="P132" s="58"/>
      <c r="Q132" s="58"/>
      <c r="R132" s="42" t="s">
        <v>453</v>
      </c>
      <c r="S132">
        <f t="shared" si="3"/>
        <v>27</v>
      </c>
    </row>
    <row r="133" spans="2:19" x14ac:dyDescent="0.45">
      <c r="B133">
        <f t="shared" si="2"/>
        <v>129</v>
      </c>
      <c r="C133" t="s">
        <v>456</v>
      </c>
      <c r="D133" s="58"/>
      <c r="E133" s="58">
        <v>5</v>
      </c>
      <c r="F133" s="58">
        <v>2</v>
      </c>
      <c r="G133" s="58">
        <v>64</v>
      </c>
      <c r="H133" s="58">
        <v>91</v>
      </c>
      <c r="I133" s="56">
        <f>'Folger Line Count'!$N$32+G133</f>
        <v>4178</v>
      </c>
      <c r="J133" s="58">
        <v>850</v>
      </c>
      <c r="K133" s="58">
        <v>800</v>
      </c>
      <c r="L133" s="58" t="s">
        <v>49</v>
      </c>
      <c r="M133" s="58" t="s">
        <v>30</v>
      </c>
      <c r="N133" s="58">
        <v>0</v>
      </c>
      <c r="O133" s="58"/>
      <c r="P133" s="58"/>
      <c r="Q133" s="58"/>
      <c r="R133" s="42" t="s">
        <v>457</v>
      </c>
      <c r="S133">
        <f t="shared" si="3"/>
        <v>103</v>
      </c>
    </row>
    <row r="134" spans="2:19" x14ac:dyDescent="0.45">
      <c r="B134">
        <f t="shared" si="2"/>
        <v>130</v>
      </c>
      <c r="C134" t="s">
        <v>458</v>
      </c>
      <c r="D134" s="58"/>
      <c r="E134" s="58">
        <v>5</v>
      </c>
      <c r="F134" s="58">
        <v>2</v>
      </c>
      <c r="G134" s="58">
        <v>92</v>
      </c>
      <c r="H134" s="58">
        <v>195</v>
      </c>
      <c r="I134" s="56">
        <f>'Folger Line Count'!$N$32+G134</f>
        <v>4206</v>
      </c>
      <c r="J134" s="58">
        <v>720</v>
      </c>
      <c r="K134" s="58">
        <v>550</v>
      </c>
      <c r="L134" s="58" t="s">
        <v>49</v>
      </c>
      <c r="M134" s="58" t="s">
        <v>30</v>
      </c>
      <c r="N134" s="58" t="s">
        <v>459</v>
      </c>
      <c r="O134" s="58" t="s">
        <v>50</v>
      </c>
      <c r="P134" s="58" t="s">
        <v>30</v>
      </c>
      <c r="Q134" s="58" t="s">
        <v>459</v>
      </c>
      <c r="R134" s="42" t="s">
        <v>460</v>
      </c>
      <c r="S134">
        <f t="shared" si="3"/>
        <v>27</v>
      </c>
    </row>
    <row r="135" spans="2:19" x14ac:dyDescent="0.45">
      <c r="B135">
        <f t="shared" ref="B135:B165" si="4">B134+1</f>
        <v>131</v>
      </c>
      <c r="C135" t="s">
        <v>461</v>
      </c>
      <c r="D135" s="58"/>
      <c r="E135" s="58">
        <v>5</v>
      </c>
      <c r="F135" s="58">
        <v>2</v>
      </c>
      <c r="G135" s="58">
        <v>240</v>
      </c>
      <c r="H135" s="58">
        <v>267</v>
      </c>
      <c r="I135" s="56">
        <f>'Folger Line Count'!$N$32+G135</f>
        <v>4354</v>
      </c>
      <c r="J135" s="58">
        <v>590</v>
      </c>
      <c r="K135" s="58">
        <v>700</v>
      </c>
      <c r="L135" s="58" t="s">
        <v>49</v>
      </c>
      <c r="M135" s="58" t="s">
        <v>47</v>
      </c>
      <c r="N135" s="58" t="s">
        <v>43</v>
      </c>
      <c r="O135" s="58"/>
      <c r="P135" s="58"/>
      <c r="Q135" s="58"/>
      <c r="R135" s="42" t="s">
        <v>462</v>
      </c>
      <c r="S135">
        <f t="shared" si="3"/>
        <v>0</v>
      </c>
    </row>
    <row r="136" spans="2:19" x14ac:dyDescent="0.45">
      <c r="B136">
        <f t="shared" si="4"/>
        <v>132</v>
      </c>
      <c r="C136" t="s">
        <v>463</v>
      </c>
      <c r="D136" s="58"/>
      <c r="E136" s="58">
        <v>5</v>
      </c>
      <c r="F136" s="58">
        <v>2</v>
      </c>
      <c r="G136" s="58">
        <v>283</v>
      </c>
      <c r="H136" s="58">
        <v>283</v>
      </c>
      <c r="I136" s="56">
        <f>'Folger Line Count'!$N$32+G136</f>
        <v>4397</v>
      </c>
      <c r="J136" s="58">
        <v>600</v>
      </c>
      <c r="K136" s="58">
        <v>150</v>
      </c>
      <c r="L136" s="58" t="s">
        <v>47</v>
      </c>
      <c r="M136" s="58">
        <v>0</v>
      </c>
      <c r="N136" s="58">
        <v>0</v>
      </c>
      <c r="O136" s="58"/>
      <c r="P136" s="58"/>
      <c r="Q136" s="58"/>
      <c r="R136" s="42" t="s">
        <v>464</v>
      </c>
      <c r="S136">
        <f t="shared" ref="S136:S164" si="5">H137-G137</f>
        <v>0</v>
      </c>
    </row>
    <row r="137" spans="2:19" x14ac:dyDescent="0.45">
      <c r="B137">
        <f t="shared" si="4"/>
        <v>133</v>
      </c>
      <c r="C137" t="s">
        <v>465</v>
      </c>
      <c r="D137" s="58"/>
      <c r="E137" s="58">
        <v>5</v>
      </c>
      <c r="F137" s="58">
        <v>2</v>
      </c>
      <c r="G137" s="58">
        <v>284</v>
      </c>
      <c r="H137" s="58">
        <v>284</v>
      </c>
      <c r="I137" s="56">
        <f>'Folger Line Count'!$N$32+G137</f>
        <v>4398</v>
      </c>
      <c r="J137" s="58">
        <v>800</v>
      </c>
      <c r="K137" s="58">
        <v>550</v>
      </c>
      <c r="L137" s="58" t="s">
        <v>49</v>
      </c>
      <c r="M137" s="58">
        <v>0</v>
      </c>
      <c r="N137" s="58">
        <v>0</v>
      </c>
      <c r="O137" s="58"/>
      <c r="P137" s="58"/>
      <c r="Q137" s="58"/>
      <c r="R137" s="42" t="s">
        <v>466</v>
      </c>
      <c r="S137">
        <f t="shared" si="5"/>
        <v>12</v>
      </c>
    </row>
    <row r="138" spans="2:19" x14ac:dyDescent="0.45">
      <c r="B138">
        <f t="shared" si="4"/>
        <v>134</v>
      </c>
      <c r="C138" t="s">
        <v>467</v>
      </c>
      <c r="D138" s="58"/>
      <c r="E138" s="58">
        <v>5</v>
      </c>
      <c r="F138" s="58">
        <v>2</v>
      </c>
      <c r="G138" s="58">
        <v>286</v>
      </c>
      <c r="H138" s="58">
        <v>298</v>
      </c>
      <c r="I138" s="56">
        <f>'Folger Line Count'!$N$32+G138</f>
        <v>4400</v>
      </c>
      <c r="J138" s="58">
        <v>350</v>
      </c>
      <c r="K138" s="58">
        <v>655</v>
      </c>
      <c r="L138" s="58" t="s">
        <v>43</v>
      </c>
      <c r="M138" s="58">
        <v>0</v>
      </c>
      <c r="N138" s="58">
        <v>0</v>
      </c>
      <c r="O138" s="58"/>
      <c r="P138" s="58"/>
      <c r="Q138" s="58"/>
      <c r="R138" s="42" t="s">
        <v>468</v>
      </c>
      <c r="S138">
        <f t="shared" si="5"/>
        <v>6</v>
      </c>
    </row>
    <row r="139" spans="2:19" x14ac:dyDescent="0.45">
      <c r="B139">
        <f t="shared" si="4"/>
        <v>135</v>
      </c>
      <c r="C139" t="s">
        <v>469</v>
      </c>
      <c r="D139" s="58"/>
      <c r="E139" s="58">
        <v>5</v>
      </c>
      <c r="F139" s="58">
        <v>2</v>
      </c>
      <c r="G139" s="58">
        <v>299</v>
      </c>
      <c r="H139" s="58">
        <v>305</v>
      </c>
      <c r="I139" s="56">
        <f>'Folger Line Count'!$N$32+G139</f>
        <v>4413</v>
      </c>
      <c r="J139" s="58">
        <v>655</v>
      </c>
      <c r="K139" s="58">
        <v>755</v>
      </c>
      <c r="L139" s="58" t="s">
        <v>49</v>
      </c>
      <c r="M139" s="58" t="s">
        <v>47</v>
      </c>
      <c r="N139" s="58">
        <v>0</v>
      </c>
      <c r="O139" s="58"/>
      <c r="P139" s="58"/>
      <c r="Q139" s="58"/>
      <c r="R139" s="42" t="s">
        <v>470</v>
      </c>
      <c r="S139">
        <f t="shared" si="5"/>
        <v>2</v>
      </c>
    </row>
    <row r="140" spans="2:19" x14ac:dyDescent="0.45">
      <c r="B140">
        <f t="shared" si="4"/>
        <v>136</v>
      </c>
      <c r="C140" t="s">
        <v>471</v>
      </c>
      <c r="D140" s="58"/>
      <c r="E140" s="58">
        <v>5</v>
      </c>
      <c r="F140" s="58">
        <v>2</v>
      </c>
      <c r="G140" s="58">
        <v>306</v>
      </c>
      <c r="H140" s="58">
        <v>308</v>
      </c>
      <c r="I140" s="56">
        <f>'Folger Line Count'!$N$32+G140</f>
        <v>4420</v>
      </c>
      <c r="J140" s="58">
        <v>375</v>
      </c>
      <c r="K140" s="58">
        <v>700</v>
      </c>
      <c r="L140" s="58" t="s">
        <v>43</v>
      </c>
      <c r="M140" s="58" t="s">
        <v>49</v>
      </c>
      <c r="N140" s="58">
        <v>0</v>
      </c>
      <c r="O140" s="58"/>
      <c r="P140" s="58"/>
      <c r="Q140" s="58"/>
      <c r="R140" s="42" t="s">
        <v>472</v>
      </c>
      <c r="S140">
        <f t="shared" si="5"/>
        <v>0</v>
      </c>
    </row>
    <row r="141" spans="2:19" x14ac:dyDescent="0.45">
      <c r="B141">
        <f t="shared" si="4"/>
        <v>137</v>
      </c>
      <c r="C141" t="s">
        <v>473</v>
      </c>
      <c r="D141" s="58"/>
      <c r="E141" s="58">
        <v>5</v>
      </c>
      <c r="F141" s="58">
        <v>2</v>
      </c>
      <c r="G141" s="58">
        <v>309</v>
      </c>
      <c r="H141" s="58">
        <v>309</v>
      </c>
      <c r="I141" s="56">
        <f>'Folger Line Count'!$N$32+G141</f>
        <v>4423</v>
      </c>
      <c r="J141" s="58">
        <v>800</v>
      </c>
      <c r="K141" s="58">
        <v>690</v>
      </c>
      <c r="L141" s="58" t="s">
        <v>49</v>
      </c>
      <c r="M141" s="58" t="s">
        <v>43</v>
      </c>
      <c r="N141" s="58">
        <v>0</v>
      </c>
      <c r="O141" s="58"/>
      <c r="P141" s="58"/>
      <c r="Q141" s="58"/>
      <c r="R141" s="42" t="s">
        <v>474</v>
      </c>
      <c r="S141">
        <f t="shared" si="5"/>
        <v>1</v>
      </c>
    </row>
    <row r="142" spans="2:19" x14ac:dyDescent="0.45">
      <c r="B142">
        <f t="shared" si="4"/>
        <v>138</v>
      </c>
      <c r="C142" t="s">
        <v>475</v>
      </c>
      <c r="D142" s="58"/>
      <c r="E142" s="58">
        <v>5</v>
      </c>
      <c r="F142" s="58">
        <v>2</v>
      </c>
      <c r="G142" s="58">
        <v>310</v>
      </c>
      <c r="H142" s="58">
        <v>311</v>
      </c>
      <c r="I142" s="56">
        <f>'Folger Line Count'!$N$32+G142</f>
        <v>4424</v>
      </c>
      <c r="J142" s="58">
        <v>450</v>
      </c>
      <c r="K142" s="58">
        <v>800</v>
      </c>
      <c r="L142" s="58" t="s">
        <v>49</v>
      </c>
      <c r="M142" s="58" t="s">
        <v>47</v>
      </c>
      <c r="N142" s="58">
        <v>0</v>
      </c>
      <c r="O142" s="58"/>
      <c r="P142" s="58"/>
      <c r="Q142" s="58"/>
      <c r="R142" s="42" t="s">
        <v>476</v>
      </c>
      <c r="S142">
        <f t="shared" si="5"/>
        <v>5</v>
      </c>
    </row>
    <row r="143" spans="2:19" x14ac:dyDescent="0.45">
      <c r="B143">
        <f t="shared" si="4"/>
        <v>139</v>
      </c>
      <c r="C143" t="s">
        <v>477</v>
      </c>
      <c r="D143" s="58"/>
      <c r="E143" s="58">
        <v>5</v>
      </c>
      <c r="F143" s="58">
        <v>2</v>
      </c>
      <c r="G143" s="58">
        <v>313</v>
      </c>
      <c r="H143" s="58">
        <v>318</v>
      </c>
      <c r="I143" s="56">
        <f>'Folger Line Count'!$N$32+G143</f>
        <v>4427</v>
      </c>
      <c r="J143" s="58">
        <v>300</v>
      </c>
      <c r="K143" s="58">
        <v>725</v>
      </c>
      <c r="L143" s="58" t="s">
        <v>50</v>
      </c>
      <c r="M143" s="58">
        <v>0</v>
      </c>
      <c r="N143" s="58">
        <v>0</v>
      </c>
      <c r="O143" s="58"/>
      <c r="P143" s="58"/>
      <c r="Q143" s="58"/>
      <c r="R143" s="42" t="s">
        <v>478</v>
      </c>
      <c r="S143">
        <f t="shared" si="5"/>
        <v>0</v>
      </c>
    </row>
    <row r="144" spans="2:19" x14ac:dyDescent="0.45">
      <c r="B144">
        <f t="shared" si="4"/>
        <v>140</v>
      </c>
      <c r="C144" t="s">
        <v>473</v>
      </c>
      <c r="D144" s="58"/>
      <c r="E144" s="58">
        <v>5</v>
      </c>
      <c r="F144" s="58">
        <v>2</v>
      </c>
      <c r="G144" s="58">
        <v>320</v>
      </c>
      <c r="H144" s="58">
        <v>320</v>
      </c>
      <c r="I144" s="56">
        <f>'Folger Line Count'!$N$32+G144</f>
        <v>4434</v>
      </c>
      <c r="J144" s="58">
        <v>775</v>
      </c>
      <c r="K144" s="58">
        <v>810</v>
      </c>
      <c r="L144" s="58" t="s">
        <v>49</v>
      </c>
      <c r="M144" s="58">
        <v>0</v>
      </c>
      <c r="N144" s="58">
        <v>0</v>
      </c>
      <c r="O144" s="58"/>
      <c r="P144" s="58"/>
      <c r="Q144" s="58"/>
      <c r="R144" s="42" t="s">
        <v>479</v>
      </c>
      <c r="S144">
        <f t="shared" si="5"/>
        <v>0</v>
      </c>
    </row>
    <row r="145" spans="2:19" x14ac:dyDescent="0.45">
      <c r="B145">
        <f t="shared" si="4"/>
        <v>141</v>
      </c>
      <c r="C145" t="s">
        <v>480</v>
      </c>
      <c r="D145" s="58"/>
      <c r="E145" s="58">
        <v>5</v>
      </c>
      <c r="F145" s="58">
        <v>2</v>
      </c>
      <c r="G145" s="58">
        <v>324</v>
      </c>
      <c r="H145" s="58">
        <v>324</v>
      </c>
      <c r="I145" s="56">
        <f>'Folger Line Count'!$N$32+G145</f>
        <v>4438</v>
      </c>
      <c r="J145" s="58">
        <v>625</v>
      </c>
      <c r="K145" s="58">
        <v>310</v>
      </c>
      <c r="L145" s="58" t="s">
        <v>47</v>
      </c>
      <c r="M145" s="58">
        <v>0</v>
      </c>
      <c r="N145" s="58">
        <v>0</v>
      </c>
      <c r="O145" s="58"/>
      <c r="P145" s="58"/>
      <c r="Q145" s="58"/>
      <c r="R145" s="42" t="s">
        <v>481</v>
      </c>
      <c r="S145">
        <f t="shared" si="5"/>
        <v>0.30000000000001137</v>
      </c>
    </row>
    <row r="146" spans="2:19" x14ac:dyDescent="0.45">
      <c r="B146">
        <f t="shared" si="4"/>
        <v>142</v>
      </c>
      <c r="C146" t="s">
        <v>484</v>
      </c>
      <c r="D146" s="58"/>
      <c r="E146" s="58">
        <v>5</v>
      </c>
      <c r="F146" s="58">
        <v>2</v>
      </c>
      <c r="G146" s="58">
        <v>330</v>
      </c>
      <c r="H146" s="58">
        <v>330.3</v>
      </c>
      <c r="I146" s="56">
        <f>'Folger Line Count'!$N$32+G146</f>
        <v>4444</v>
      </c>
      <c r="J146" s="58">
        <v>650</v>
      </c>
      <c r="K146" s="58">
        <v>360</v>
      </c>
      <c r="L146" s="58" t="s">
        <v>49</v>
      </c>
      <c r="M146" s="58" t="s">
        <v>47</v>
      </c>
      <c r="N146" s="58">
        <v>0</v>
      </c>
      <c r="O146" s="58"/>
      <c r="P146" s="58"/>
      <c r="Q146" s="58"/>
      <c r="R146" s="42" t="s">
        <v>484</v>
      </c>
      <c r="S146">
        <f t="shared" si="5"/>
        <v>0.20000000000004547</v>
      </c>
    </row>
    <row r="147" spans="2:19" x14ac:dyDescent="0.45">
      <c r="B147">
        <f t="shared" si="4"/>
        <v>143</v>
      </c>
      <c r="C147" t="s">
        <v>485</v>
      </c>
      <c r="D147" s="58"/>
      <c r="E147" s="58">
        <v>5</v>
      </c>
      <c r="F147" s="58">
        <v>2</v>
      </c>
      <c r="G147" s="58">
        <v>330.4</v>
      </c>
      <c r="H147" s="58">
        <v>330.6</v>
      </c>
      <c r="I147" s="56">
        <f>'Folger Line Count'!$N$32+G147</f>
        <v>4444.3999999999996</v>
      </c>
      <c r="J147" s="58">
        <v>690</v>
      </c>
      <c r="K147" s="58">
        <v>510</v>
      </c>
      <c r="L147" s="58" t="s">
        <v>49</v>
      </c>
      <c r="M147" s="58" t="s">
        <v>47</v>
      </c>
      <c r="N147" s="58">
        <v>0</v>
      </c>
      <c r="O147" s="58"/>
      <c r="P147" s="58"/>
      <c r="Q147" s="58"/>
      <c r="R147" s="42" t="s">
        <v>671</v>
      </c>
      <c r="S147">
        <f t="shared" si="5"/>
        <v>0.19999999999998863</v>
      </c>
    </row>
    <row r="148" spans="2:19" x14ac:dyDescent="0.45">
      <c r="B148">
        <f t="shared" si="4"/>
        <v>144</v>
      </c>
      <c r="C148" t="s">
        <v>486</v>
      </c>
      <c r="D148" s="58"/>
      <c r="E148" s="58">
        <v>5</v>
      </c>
      <c r="F148" s="58">
        <v>2</v>
      </c>
      <c r="G148" s="58">
        <v>330.7</v>
      </c>
      <c r="H148" s="58">
        <v>330.9</v>
      </c>
      <c r="I148" s="56">
        <f>'Folger Line Count'!$N$32+G148</f>
        <v>4444.7</v>
      </c>
      <c r="J148" s="58">
        <v>755</v>
      </c>
      <c r="K148" s="58">
        <v>580</v>
      </c>
      <c r="L148" s="58" t="s">
        <v>49</v>
      </c>
      <c r="M148" s="58" t="s">
        <v>47</v>
      </c>
      <c r="N148" s="58">
        <v>0</v>
      </c>
      <c r="O148" s="58"/>
      <c r="P148" s="58"/>
      <c r="Q148" s="58"/>
      <c r="R148" s="42" t="s">
        <v>670</v>
      </c>
      <c r="S148">
        <f t="shared" si="5"/>
        <v>1</v>
      </c>
    </row>
    <row r="149" spans="2:19" x14ac:dyDescent="0.45">
      <c r="B149">
        <f t="shared" si="4"/>
        <v>145</v>
      </c>
      <c r="C149" t="s">
        <v>487</v>
      </c>
      <c r="D149" s="58"/>
      <c r="E149" s="58">
        <v>5</v>
      </c>
      <c r="F149" s="58">
        <v>2</v>
      </c>
      <c r="G149" s="58">
        <v>332</v>
      </c>
      <c r="H149" s="58">
        <v>333</v>
      </c>
      <c r="I149" s="56">
        <f>'Folger Line Count'!$N$32+G149</f>
        <v>4446</v>
      </c>
      <c r="J149" s="58">
        <v>410</v>
      </c>
      <c r="K149" s="58">
        <v>700</v>
      </c>
      <c r="L149" s="58" t="s">
        <v>50</v>
      </c>
      <c r="M149" s="58">
        <v>0</v>
      </c>
      <c r="N149" s="58">
        <v>0</v>
      </c>
      <c r="O149" s="58"/>
      <c r="P149" s="58"/>
      <c r="Q149" s="58"/>
      <c r="R149" s="42" t="s">
        <v>672</v>
      </c>
      <c r="S149">
        <f t="shared" si="5"/>
        <v>0</v>
      </c>
    </row>
    <row r="150" spans="2:19" x14ac:dyDescent="0.45">
      <c r="B150">
        <f t="shared" si="4"/>
        <v>146</v>
      </c>
      <c r="C150" t="s">
        <v>488</v>
      </c>
      <c r="D150" s="58"/>
      <c r="E150" s="58">
        <v>5</v>
      </c>
      <c r="F150" s="58">
        <v>2</v>
      </c>
      <c r="G150" s="58">
        <v>334</v>
      </c>
      <c r="H150" s="58">
        <v>334</v>
      </c>
      <c r="I150" s="56">
        <f>'Folger Line Count'!$N$32+G150</f>
        <v>4448</v>
      </c>
      <c r="J150" s="58">
        <v>810</v>
      </c>
      <c r="K150" s="58">
        <v>300</v>
      </c>
      <c r="L150" s="58" t="s">
        <v>30</v>
      </c>
      <c r="M150" s="58" t="s">
        <v>43</v>
      </c>
      <c r="N150" s="58" t="s">
        <v>459</v>
      </c>
      <c r="O150" s="58"/>
      <c r="P150" s="58"/>
      <c r="Q150" s="58"/>
      <c r="R150" s="42" t="s">
        <v>674</v>
      </c>
      <c r="S150">
        <f t="shared" si="5"/>
        <v>1</v>
      </c>
    </row>
    <row r="151" spans="2:19" x14ac:dyDescent="0.45">
      <c r="B151">
        <f t="shared" si="4"/>
        <v>147</v>
      </c>
      <c r="C151" t="s">
        <v>489</v>
      </c>
      <c r="D151" s="58"/>
      <c r="E151" s="58">
        <v>5</v>
      </c>
      <c r="F151" s="58">
        <v>2</v>
      </c>
      <c r="G151" s="58">
        <v>336</v>
      </c>
      <c r="H151" s="58">
        <v>337</v>
      </c>
      <c r="I151" s="56">
        <f>'Folger Line Count'!$N$32+G151</f>
        <v>4450</v>
      </c>
      <c r="J151" s="58">
        <v>620</v>
      </c>
      <c r="K151" s="58">
        <v>255</v>
      </c>
      <c r="L151" s="58" t="s">
        <v>47</v>
      </c>
      <c r="M151" s="58">
        <v>0</v>
      </c>
      <c r="N151" s="58">
        <v>0</v>
      </c>
      <c r="O151" s="58"/>
      <c r="P151" s="58"/>
      <c r="Q151" s="58"/>
      <c r="R151" s="42" t="s">
        <v>675</v>
      </c>
      <c r="S151">
        <f t="shared" si="5"/>
        <v>3</v>
      </c>
    </row>
    <row r="152" spans="2:19" x14ac:dyDescent="0.45">
      <c r="B152">
        <f t="shared" si="4"/>
        <v>148</v>
      </c>
      <c r="C152" t="s">
        <v>490</v>
      </c>
      <c r="D152" s="58"/>
      <c r="E152" s="58">
        <v>5</v>
      </c>
      <c r="F152" s="58">
        <v>2</v>
      </c>
      <c r="G152" s="58">
        <v>338</v>
      </c>
      <c r="H152" s="58">
        <v>341</v>
      </c>
      <c r="I152" s="56">
        <f>'Folger Line Count'!$N$32+G152</f>
        <v>4452</v>
      </c>
      <c r="J152" s="58">
        <v>715</v>
      </c>
      <c r="K152" s="58">
        <v>720</v>
      </c>
      <c r="L152" s="58" t="s">
        <v>49</v>
      </c>
      <c r="M152" s="58" t="s">
        <v>43</v>
      </c>
      <c r="N152" s="58" t="s">
        <v>50</v>
      </c>
      <c r="O152" s="58"/>
      <c r="P152" s="58"/>
      <c r="Q152" s="58"/>
      <c r="R152" s="42" t="s">
        <v>491</v>
      </c>
      <c r="S152">
        <f t="shared" si="5"/>
        <v>0</v>
      </c>
    </row>
    <row r="153" spans="2:19" x14ac:dyDescent="0.45">
      <c r="B153">
        <f t="shared" si="4"/>
        <v>149</v>
      </c>
      <c r="C153" t="s">
        <v>492</v>
      </c>
      <c r="D153" s="58"/>
      <c r="E153" s="58">
        <v>5</v>
      </c>
      <c r="F153" s="58">
        <v>2</v>
      </c>
      <c r="G153" s="58">
        <v>341</v>
      </c>
      <c r="H153" s="58">
        <v>341</v>
      </c>
      <c r="I153" s="56">
        <f>'Folger Line Count'!$N$32+G153</f>
        <v>4455</v>
      </c>
      <c r="J153" s="58">
        <v>405</v>
      </c>
      <c r="K153" s="58">
        <v>780</v>
      </c>
      <c r="L153" s="58" t="s">
        <v>50</v>
      </c>
      <c r="M153" s="58">
        <v>0</v>
      </c>
      <c r="N153" s="58">
        <v>0</v>
      </c>
      <c r="O153" s="58"/>
      <c r="P153" s="58"/>
      <c r="Q153" s="58"/>
      <c r="R153" s="42" t="s">
        <v>673</v>
      </c>
      <c r="S153">
        <f t="shared" si="5"/>
        <v>9</v>
      </c>
    </row>
    <row r="154" spans="2:19" x14ac:dyDescent="0.45">
      <c r="B154">
        <f t="shared" si="4"/>
        <v>150</v>
      </c>
      <c r="C154" t="s">
        <v>493</v>
      </c>
      <c r="D154" s="58"/>
      <c r="E154" s="58">
        <v>5</v>
      </c>
      <c r="F154" s="58">
        <v>2</v>
      </c>
      <c r="G154" s="58">
        <v>342</v>
      </c>
      <c r="H154" s="58">
        <v>351</v>
      </c>
      <c r="I154" s="56">
        <f>'Folger Line Count'!$N$32+G154</f>
        <v>4456</v>
      </c>
      <c r="J154" s="58">
        <v>760</v>
      </c>
      <c r="K154" s="58">
        <v>575</v>
      </c>
      <c r="L154" s="58" t="s">
        <v>49</v>
      </c>
      <c r="M154" s="58" t="s">
        <v>47</v>
      </c>
      <c r="N154" s="58" t="s">
        <v>43</v>
      </c>
      <c r="O154" s="58"/>
      <c r="P154" s="58"/>
      <c r="Q154" s="58"/>
      <c r="R154" s="42" t="s">
        <v>494</v>
      </c>
      <c r="S154">
        <f t="shared" si="5"/>
        <v>1</v>
      </c>
    </row>
    <row r="155" spans="2:19" x14ac:dyDescent="0.45">
      <c r="B155">
        <f t="shared" si="4"/>
        <v>151</v>
      </c>
      <c r="C155" t="s">
        <v>495</v>
      </c>
      <c r="D155" s="58"/>
      <c r="E155" s="58">
        <v>5</v>
      </c>
      <c r="F155" s="58">
        <v>2</v>
      </c>
      <c r="G155" s="58">
        <v>352</v>
      </c>
      <c r="H155" s="58">
        <v>353</v>
      </c>
      <c r="I155" s="56">
        <f>'Folger Line Count'!$N$32+G155</f>
        <v>4466</v>
      </c>
      <c r="J155" s="58">
        <v>665</v>
      </c>
      <c r="K155" s="58">
        <v>700</v>
      </c>
      <c r="L155" s="58" t="s">
        <v>49</v>
      </c>
      <c r="M155" s="58" t="s">
        <v>43</v>
      </c>
      <c r="N155" s="58">
        <v>0</v>
      </c>
      <c r="O155" s="58"/>
      <c r="P155" s="58"/>
      <c r="Q155" s="58"/>
      <c r="R155" s="42" t="s">
        <v>670</v>
      </c>
      <c r="S155">
        <f t="shared" si="5"/>
        <v>1</v>
      </c>
    </row>
    <row r="156" spans="2:19" x14ac:dyDescent="0.45">
      <c r="B156">
        <f t="shared" si="4"/>
        <v>152</v>
      </c>
      <c r="C156" t="s">
        <v>498</v>
      </c>
      <c r="D156" s="58"/>
      <c r="E156" s="58">
        <v>5</v>
      </c>
      <c r="F156" s="58">
        <v>2</v>
      </c>
      <c r="G156" s="58">
        <v>356</v>
      </c>
      <c r="H156" s="58">
        <v>357</v>
      </c>
      <c r="I156" s="56">
        <f>'Folger Line Count'!$N$32+G156</f>
        <v>4470</v>
      </c>
      <c r="J156" s="58">
        <v>550</v>
      </c>
      <c r="K156" s="58">
        <v>625</v>
      </c>
      <c r="L156" s="58" t="s">
        <v>49</v>
      </c>
      <c r="M156" s="58" t="s">
        <v>43</v>
      </c>
      <c r="N156" s="58">
        <v>0</v>
      </c>
      <c r="O156" s="58"/>
      <c r="P156" s="58"/>
      <c r="Q156" s="58"/>
      <c r="R156" s="42" t="s">
        <v>676</v>
      </c>
      <c r="S156">
        <f t="shared" si="5"/>
        <v>0</v>
      </c>
    </row>
    <row r="157" spans="2:19" x14ac:dyDescent="0.45">
      <c r="B157">
        <f t="shared" si="4"/>
        <v>153</v>
      </c>
      <c r="C157" t="s">
        <v>499</v>
      </c>
      <c r="D157" s="58"/>
      <c r="E157" s="58">
        <v>5</v>
      </c>
      <c r="F157" s="58">
        <v>2</v>
      </c>
      <c r="G157" s="58">
        <v>358</v>
      </c>
      <c r="H157" s="58">
        <v>358</v>
      </c>
      <c r="I157" s="56">
        <f>'Folger Line Count'!$N$32+G157</f>
        <v>4472</v>
      </c>
      <c r="J157" s="58">
        <v>305</v>
      </c>
      <c r="K157" s="58">
        <v>695</v>
      </c>
      <c r="L157" s="58" t="s">
        <v>43</v>
      </c>
      <c r="M157" s="58">
        <v>0</v>
      </c>
      <c r="N157" s="58">
        <v>0</v>
      </c>
      <c r="O157" s="58"/>
      <c r="P157" s="58"/>
      <c r="Q157" s="58"/>
      <c r="R157" s="42" t="s">
        <v>578</v>
      </c>
      <c r="S157">
        <f t="shared" si="5"/>
        <v>4</v>
      </c>
    </row>
    <row r="158" spans="2:19" x14ac:dyDescent="0.45">
      <c r="B158">
        <f t="shared" si="4"/>
        <v>154</v>
      </c>
      <c r="C158" t="s">
        <v>500</v>
      </c>
      <c r="D158" s="58"/>
      <c r="E158" s="58">
        <v>5</v>
      </c>
      <c r="F158" s="58">
        <v>2</v>
      </c>
      <c r="G158" s="58">
        <v>359</v>
      </c>
      <c r="H158" s="58">
        <v>363</v>
      </c>
      <c r="I158" s="56">
        <f>'Folger Line Count'!$N$32+G158</f>
        <v>4473</v>
      </c>
      <c r="J158" s="58">
        <v>450</v>
      </c>
      <c r="K158" s="58">
        <v>200</v>
      </c>
      <c r="L158" s="58" t="s">
        <v>47</v>
      </c>
      <c r="M158" s="58">
        <v>0</v>
      </c>
      <c r="N158" s="58">
        <v>0</v>
      </c>
      <c r="O158" s="58"/>
      <c r="P158" s="58"/>
      <c r="Q158" s="58"/>
      <c r="R158" s="42" t="s">
        <v>501</v>
      </c>
      <c r="S158">
        <f t="shared" si="5"/>
        <v>0</v>
      </c>
    </row>
    <row r="159" spans="2:19" x14ac:dyDescent="0.45">
      <c r="B159">
        <f t="shared" si="4"/>
        <v>155</v>
      </c>
      <c r="C159" t="s">
        <v>502</v>
      </c>
      <c r="D159" s="58"/>
      <c r="E159" s="58">
        <v>5</v>
      </c>
      <c r="F159" s="58">
        <v>2</v>
      </c>
      <c r="G159" s="58">
        <v>363.5</v>
      </c>
      <c r="H159" s="58">
        <v>363.5</v>
      </c>
      <c r="I159" s="56">
        <f>'Folger Line Count'!$N$32+G159</f>
        <v>4477.5</v>
      </c>
      <c r="J159" s="58">
        <v>520</v>
      </c>
      <c r="K159" s="58">
        <v>320</v>
      </c>
      <c r="L159" s="58" t="s">
        <v>47</v>
      </c>
      <c r="M159" s="58">
        <v>0</v>
      </c>
      <c r="N159" s="58">
        <v>0</v>
      </c>
      <c r="O159" s="58"/>
      <c r="P159" s="58"/>
      <c r="Q159" s="58"/>
      <c r="R159" s="42" t="s">
        <v>677</v>
      </c>
      <c r="S159">
        <f t="shared" si="5"/>
        <v>8</v>
      </c>
    </row>
    <row r="160" spans="2:19" x14ac:dyDescent="0.45">
      <c r="B160">
        <f t="shared" si="4"/>
        <v>156</v>
      </c>
      <c r="C160" t="s">
        <v>503</v>
      </c>
      <c r="D160" s="58"/>
      <c r="E160" s="58">
        <v>5</v>
      </c>
      <c r="F160" s="58">
        <v>2</v>
      </c>
      <c r="G160" s="58">
        <v>364</v>
      </c>
      <c r="H160" s="58">
        <v>372</v>
      </c>
      <c r="I160" s="56">
        <f>'Folger Line Count'!$N$32+G160</f>
        <v>4478</v>
      </c>
      <c r="J160" s="58">
        <v>850</v>
      </c>
      <c r="K160" s="58">
        <v>800</v>
      </c>
      <c r="L160" s="58" t="s">
        <v>49</v>
      </c>
      <c r="M160" s="58" t="s">
        <v>30</v>
      </c>
      <c r="N160" s="58">
        <v>0</v>
      </c>
      <c r="O160" s="58"/>
      <c r="P160" s="58"/>
      <c r="Q160" s="58"/>
      <c r="R160" s="42" t="s">
        <v>679</v>
      </c>
      <c r="S160">
        <f t="shared" si="5"/>
        <v>2</v>
      </c>
    </row>
    <row r="161" spans="2:19" x14ac:dyDescent="0.45">
      <c r="B161">
        <f t="shared" si="4"/>
        <v>157</v>
      </c>
      <c r="C161" t="s">
        <v>504</v>
      </c>
      <c r="D161" s="58"/>
      <c r="E161" s="58">
        <v>5</v>
      </c>
      <c r="F161" s="58">
        <v>2</v>
      </c>
      <c r="G161" s="58">
        <v>373</v>
      </c>
      <c r="H161" s="58">
        <v>375</v>
      </c>
      <c r="I161" s="56">
        <f>'Folger Line Count'!$N$32+G161</f>
        <v>4487</v>
      </c>
      <c r="J161" s="58">
        <v>810</v>
      </c>
      <c r="K161" s="58">
        <v>290</v>
      </c>
      <c r="L161" s="58" t="s">
        <v>30</v>
      </c>
      <c r="M161" s="58">
        <v>0</v>
      </c>
      <c r="N161" s="58">
        <v>0</v>
      </c>
      <c r="O161" s="58"/>
      <c r="P161" s="58"/>
      <c r="Q161" s="58"/>
      <c r="R161" s="42" t="s">
        <v>505</v>
      </c>
      <c r="S161">
        <f t="shared" si="5"/>
        <v>8</v>
      </c>
    </row>
    <row r="162" spans="2:19" x14ac:dyDescent="0.45">
      <c r="B162">
        <f t="shared" si="4"/>
        <v>158</v>
      </c>
      <c r="C162" t="s">
        <v>506</v>
      </c>
      <c r="D162" s="58"/>
      <c r="E162" s="58">
        <v>5</v>
      </c>
      <c r="F162" s="58">
        <v>2</v>
      </c>
      <c r="G162" s="58">
        <v>376</v>
      </c>
      <c r="H162" s="58">
        <v>384</v>
      </c>
      <c r="I162" s="56">
        <f>'Folger Line Count'!$N$32+G162</f>
        <v>4490</v>
      </c>
      <c r="J162" s="58">
        <v>800</v>
      </c>
      <c r="K162" s="58">
        <v>605</v>
      </c>
      <c r="L162" s="58" t="s">
        <v>49</v>
      </c>
      <c r="M162" s="58" t="s">
        <v>30</v>
      </c>
      <c r="N162" s="58">
        <v>0</v>
      </c>
      <c r="O162" s="58"/>
      <c r="P162" s="58"/>
      <c r="Q162" s="58"/>
      <c r="R162" s="42" t="s">
        <v>680</v>
      </c>
      <c r="S162">
        <f t="shared" si="5"/>
        <v>10</v>
      </c>
    </row>
    <row r="163" spans="2:19" x14ac:dyDescent="0.45">
      <c r="B163">
        <f t="shared" si="4"/>
        <v>159</v>
      </c>
      <c r="C163" t="s">
        <v>507</v>
      </c>
      <c r="D163" s="58"/>
      <c r="E163" s="58">
        <v>5</v>
      </c>
      <c r="F163" s="58">
        <v>2</v>
      </c>
      <c r="G163" s="58">
        <v>385</v>
      </c>
      <c r="H163" s="58">
        <v>395</v>
      </c>
      <c r="I163" s="56">
        <f>'Folger Line Count'!$N$32+G163</f>
        <v>4499</v>
      </c>
      <c r="J163" s="58">
        <v>900</v>
      </c>
      <c r="K163" s="58">
        <v>650</v>
      </c>
      <c r="L163" s="58" t="s">
        <v>49</v>
      </c>
      <c r="M163" s="58" t="s">
        <v>30</v>
      </c>
      <c r="N163" s="58" t="s">
        <v>459</v>
      </c>
      <c r="O163" s="58"/>
      <c r="P163" s="58"/>
      <c r="Q163" s="58"/>
      <c r="R163" s="42" t="s">
        <v>508</v>
      </c>
      <c r="S163">
        <f t="shared" si="5"/>
        <v>0</v>
      </c>
    </row>
    <row r="164" spans="2:19" x14ac:dyDescent="0.45">
      <c r="B164">
        <f t="shared" si="4"/>
        <v>160</v>
      </c>
      <c r="C164" t="s">
        <v>509</v>
      </c>
      <c r="D164" s="58"/>
      <c r="E164" s="58">
        <v>5</v>
      </c>
      <c r="F164" s="58">
        <v>2</v>
      </c>
      <c r="G164" s="58">
        <v>396</v>
      </c>
      <c r="H164" s="58">
        <v>396</v>
      </c>
      <c r="I164" s="56">
        <f>'Folger Line Count'!$N$32+G164</f>
        <v>4510</v>
      </c>
      <c r="J164" s="58">
        <v>935</v>
      </c>
      <c r="K164" s="58">
        <v>810</v>
      </c>
      <c r="L164" s="58" t="s">
        <v>49</v>
      </c>
      <c r="M164" s="58">
        <v>0</v>
      </c>
      <c r="N164" s="58">
        <v>0</v>
      </c>
      <c r="O164" s="58"/>
      <c r="P164" s="58"/>
      <c r="Q164" s="58"/>
      <c r="R164" s="42" t="s">
        <v>678</v>
      </c>
      <c r="S164">
        <f t="shared" si="5"/>
        <v>51</v>
      </c>
    </row>
    <row r="165" spans="2:19" x14ac:dyDescent="0.45">
      <c r="B165">
        <f t="shared" si="4"/>
        <v>161</v>
      </c>
      <c r="C165" t="s">
        <v>510</v>
      </c>
      <c r="D165" s="58"/>
      <c r="E165" s="58">
        <v>5</v>
      </c>
      <c r="F165" s="58">
        <v>2</v>
      </c>
      <c r="G165" s="58">
        <v>398</v>
      </c>
      <c r="H165" s="58">
        <v>449</v>
      </c>
      <c r="I165" s="56">
        <f>'Folger Line Count'!$N$32+G165</f>
        <v>4512</v>
      </c>
      <c r="J165" s="58">
        <v>920</v>
      </c>
      <c r="K165" s="58">
        <v>410</v>
      </c>
      <c r="L165" s="58" t="s">
        <v>88</v>
      </c>
      <c r="M165" s="58" t="s">
        <v>30</v>
      </c>
      <c r="N165" s="58" t="s">
        <v>511</v>
      </c>
      <c r="O165" s="58"/>
      <c r="P165" s="58"/>
      <c r="Q165" s="58"/>
      <c r="R165" s="42" t="s">
        <v>681</v>
      </c>
    </row>
    <row r="166" spans="2:19" x14ac:dyDescent="0.45">
      <c r="D166" s="58"/>
      <c r="E166" s="58"/>
      <c r="F166" s="58"/>
      <c r="G166" s="58"/>
      <c r="H166" s="58"/>
      <c r="J166" s="58"/>
      <c r="K166" s="58"/>
      <c r="L166" s="58"/>
      <c r="M166" s="58"/>
      <c r="N166" s="58"/>
      <c r="O166" s="58"/>
      <c r="P166" s="58"/>
      <c r="Q166" s="58"/>
    </row>
    <row r="167" spans="2:19" x14ac:dyDescent="0.45">
      <c r="D167" s="58"/>
      <c r="E167" s="58"/>
      <c r="F167" s="58"/>
      <c r="G167" s="58"/>
      <c r="H167" s="58"/>
      <c r="J167" s="58"/>
      <c r="K167" s="58"/>
      <c r="L167" s="58"/>
      <c r="M167" s="58"/>
      <c r="N167" s="58"/>
      <c r="O167" s="58"/>
      <c r="P167" s="58"/>
      <c r="Q167" s="58"/>
    </row>
    <row r="168" spans="2:19" x14ac:dyDescent="0.45">
      <c r="D168" s="58"/>
      <c r="E168" s="58"/>
      <c r="F168" s="58"/>
      <c r="G168" s="58"/>
      <c r="H168" s="58"/>
      <c r="J168" s="58"/>
      <c r="K168" s="58"/>
      <c r="L168" s="58"/>
      <c r="M168" s="58"/>
      <c r="N168" s="58"/>
      <c r="O168" s="58"/>
      <c r="P168" s="58"/>
      <c r="Q168" s="58"/>
    </row>
    <row r="169" spans="2:19" x14ac:dyDescent="0.45">
      <c r="D169" s="58"/>
      <c r="E169" s="58"/>
      <c r="F169" s="58"/>
      <c r="G169" s="58"/>
      <c r="H169" s="58"/>
      <c r="J169" s="58"/>
      <c r="K169" s="58"/>
      <c r="L169" s="58"/>
      <c r="M169" s="58"/>
      <c r="N169" s="58"/>
      <c r="O169" s="58"/>
      <c r="P169" s="58"/>
      <c r="Q169" s="58"/>
    </row>
    <row r="170" spans="2:19" x14ac:dyDescent="0.45">
      <c r="D170" s="58"/>
      <c r="E170" s="58"/>
      <c r="F170" s="58"/>
      <c r="G170" s="58"/>
      <c r="H170" s="58"/>
      <c r="J170" s="58"/>
      <c r="K170" s="58"/>
      <c r="L170" s="58"/>
      <c r="M170" s="58"/>
      <c r="N170" s="58"/>
      <c r="O170" s="58"/>
      <c r="P170" s="58"/>
      <c r="Q170" s="58"/>
    </row>
    <row r="171" spans="2:19" x14ac:dyDescent="0.45">
      <c r="D171" s="58"/>
      <c r="E171" s="58"/>
      <c r="F171" s="58"/>
      <c r="G171" s="58"/>
      <c r="H171" s="58"/>
      <c r="J171" s="58"/>
      <c r="K171" s="58"/>
      <c r="L171" s="58"/>
      <c r="M171" s="58"/>
      <c r="N171" s="58"/>
      <c r="O171" s="58"/>
      <c r="P171" s="58"/>
      <c r="Q171" s="58"/>
    </row>
    <row r="172" spans="2:19" x14ac:dyDescent="0.45">
      <c r="D172" s="58"/>
      <c r="E172" s="58"/>
      <c r="F172" s="58"/>
      <c r="G172" s="58"/>
      <c r="H172" s="58"/>
      <c r="J172" s="58"/>
      <c r="K172" s="58"/>
      <c r="L172" s="58"/>
      <c r="M172" s="58"/>
      <c r="N172" s="58"/>
      <c r="O172" s="58"/>
      <c r="P172" s="58"/>
      <c r="Q172" s="58"/>
    </row>
    <row r="173" spans="2:19" x14ac:dyDescent="0.45">
      <c r="D173" s="58"/>
      <c r="E173" s="58"/>
      <c r="F173" s="58"/>
      <c r="G173" s="58"/>
      <c r="H173" s="58"/>
      <c r="J173" s="58"/>
      <c r="K173" s="58"/>
      <c r="L173" s="58"/>
      <c r="M173" s="58"/>
      <c r="N173" s="58"/>
      <c r="O173" s="58"/>
      <c r="P173" s="58"/>
      <c r="Q173" s="58"/>
    </row>
    <row r="174" spans="2:19" x14ac:dyDescent="0.45">
      <c r="D174" s="58"/>
      <c r="E174" s="58"/>
      <c r="F174" s="58"/>
      <c r="G174" s="58"/>
      <c r="H174" s="58"/>
      <c r="J174" s="58"/>
      <c r="K174" s="58"/>
      <c r="L174" s="58"/>
      <c r="M174" s="58"/>
      <c r="N174" s="58"/>
      <c r="O174" s="58"/>
      <c r="P174" s="58"/>
      <c r="Q174" s="58"/>
    </row>
    <row r="175" spans="2:19" x14ac:dyDescent="0.45">
      <c r="D175" s="58"/>
      <c r="E175" s="58"/>
      <c r="F175" s="58"/>
      <c r="G175" s="58"/>
      <c r="H175" s="58"/>
      <c r="J175" s="58"/>
      <c r="K175" s="58"/>
      <c r="L175" s="58"/>
      <c r="M175" s="58"/>
      <c r="N175" s="58"/>
      <c r="O175" s="58"/>
      <c r="P175" s="58"/>
      <c r="Q175" s="58"/>
    </row>
    <row r="176" spans="2:19" x14ac:dyDescent="0.45">
      <c r="D176" s="58"/>
      <c r="E176" s="58"/>
      <c r="F176" s="58"/>
      <c r="G176" s="58"/>
      <c r="H176" s="58"/>
      <c r="J176" s="58"/>
      <c r="K176" s="58"/>
      <c r="L176" s="58"/>
      <c r="M176" s="58"/>
      <c r="N176" s="58"/>
      <c r="O176" s="58"/>
      <c r="P176" s="58"/>
      <c r="Q176" s="58"/>
    </row>
    <row r="177" spans="4:17" x14ac:dyDescent="0.45">
      <c r="D177" s="58"/>
      <c r="E177" s="58"/>
      <c r="F177" s="58"/>
      <c r="G177" s="58"/>
      <c r="H177" s="58"/>
      <c r="J177" s="58"/>
      <c r="K177" s="58"/>
      <c r="L177" s="58"/>
      <c r="M177" s="58"/>
      <c r="N177" s="58"/>
      <c r="O177" s="58"/>
      <c r="P177" s="58"/>
      <c r="Q177" s="58"/>
    </row>
    <row r="178" spans="4:17" x14ac:dyDescent="0.45">
      <c r="D178" s="58"/>
      <c r="E178" s="58"/>
      <c r="F178" s="58"/>
      <c r="G178" s="58"/>
      <c r="H178" s="58"/>
      <c r="J178" s="58"/>
      <c r="K178" s="58"/>
      <c r="L178" s="58"/>
      <c r="M178" s="58"/>
      <c r="N178" s="58"/>
      <c r="O178" s="58"/>
      <c r="P178" s="58"/>
      <c r="Q178" s="58"/>
    </row>
    <row r="179" spans="4:17" x14ac:dyDescent="0.45">
      <c r="D179" s="58"/>
      <c r="E179" s="58"/>
      <c r="F179" s="58"/>
      <c r="G179" s="58"/>
      <c r="H179" s="58"/>
      <c r="J179" s="58"/>
      <c r="K179" s="58"/>
      <c r="L179" s="58"/>
      <c r="M179" s="58"/>
      <c r="N179" s="58"/>
      <c r="O179" s="58"/>
      <c r="P179" s="58"/>
      <c r="Q179" s="58"/>
    </row>
    <row r="180" spans="4:17" x14ac:dyDescent="0.45">
      <c r="D180" s="58"/>
      <c r="E180" s="58"/>
      <c r="F180" s="58"/>
      <c r="G180" s="58"/>
      <c r="H180" s="58"/>
      <c r="J180" s="58"/>
      <c r="K180" s="58"/>
      <c r="L180" s="58"/>
      <c r="M180" s="58"/>
      <c r="N180" s="58"/>
      <c r="O180" s="58"/>
      <c r="P180" s="58"/>
      <c r="Q180" s="58"/>
    </row>
    <row r="181" spans="4:17" x14ac:dyDescent="0.45">
      <c r="D181" s="58"/>
      <c r="E181" s="58"/>
      <c r="F181" s="58"/>
      <c r="G181" s="58"/>
      <c r="H181" s="58"/>
      <c r="J181" s="58"/>
      <c r="K181" s="58"/>
      <c r="L181" s="58"/>
      <c r="M181" s="58"/>
      <c r="N181" s="58"/>
      <c r="O181" s="58"/>
      <c r="P181" s="58"/>
      <c r="Q181" s="58"/>
    </row>
    <row r="182" spans="4:17" x14ac:dyDescent="0.45">
      <c r="D182" s="58"/>
      <c r="E182" s="58"/>
      <c r="F182" s="58"/>
      <c r="G182" s="58"/>
      <c r="H182" s="58"/>
      <c r="J182" s="58"/>
      <c r="K182" s="58"/>
      <c r="L182" s="58"/>
      <c r="M182" s="58"/>
      <c r="N182" s="58"/>
      <c r="O182" s="58"/>
      <c r="P182" s="58"/>
      <c r="Q182" s="58"/>
    </row>
    <row r="183" spans="4:17" x14ac:dyDescent="0.45">
      <c r="D183" s="58"/>
      <c r="E183" s="58"/>
      <c r="F183" s="58"/>
      <c r="G183" s="58"/>
      <c r="H183" s="58"/>
      <c r="J183" s="58"/>
      <c r="K183" s="58"/>
      <c r="L183" s="58"/>
      <c r="M183" s="58"/>
      <c r="N183" s="58"/>
      <c r="O183" s="58"/>
      <c r="P183" s="58"/>
      <c r="Q183" s="58"/>
    </row>
    <row r="184" spans="4:17" x14ac:dyDescent="0.45">
      <c r="D184" s="58"/>
      <c r="E184" s="58"/>
      <c r="F184" s="58"/>
      <c r="G184" s="58"/>
      <c r="H184" s="58"/>
      <c r="J184" s="58"/>
      <c r="K184" s="58"/>
      <c r="L184" s="58"/>
      <c r="M184" s="58"/>
      <c r="N184" s="58"/>
      <c r="O184" s="58"/>
      <c r="P184" s="58"/>
      <c r="Q184" s="58"/>
    </row>
    <row r="185" spans="4:17" x14ac:dyDescent="0.45">
      <c r="D185" s="58"/>
      <c r="E185" s="58"/>
      <c r="F185" s="58"/>
      <c r="G185" s="58"/>
      <c r="H185" s="58"/>
      <c r="J185" s="58"/>
      <c r="K185" s="58"/>
      <c r="L185" s="58"/>
      <c r="M185" s="58"/>
      <c r="N185" s="58"/>
      <c r="O185" s="58"/>
      <c r="P185" s="58"/>
      <c r="Q185" s="58"/>
    </row>
    <row r="186" spans="4:17" x14ac:dyDescent="0.45">
      <c r="D186" s="58"/>
      <c r="E186" s="58"/>
      <c r="F186" s="58"/>
      <c r="G186" s="58"/>
      <c r="H186" s="58"/>
      <c r="J186" s="58"/>
      <c r="K186" s="58"/>
      <c r="L186" s="58"/>
      <c r="M186" s="58"/>
      <c r="N186" s="58"/>
      <c r="O186" s="58"/>
      <c r="P186" s="58"/>
      <c r="Q186" s="58"/>
    </row>
    <row r="187" spans="4:17" x14ac:dyDescent="0.45">
      <c r="D187" s="58"/>
      <c r="E187" s="58"/>
      <c r="F187" s="58"/>
      <c r="G187" s="58"/>
      <c r="H187" s="58"/>
      <c r="J187" s="58"/>
      <c r="K187" s="58"/>
      <c r="L187" s="58"/>
      <c r="M187" s="58"/>
      <c r="N187" s="58"/>
      <c r="O187" s="58"/>
      <c r="P187" s="58"/>
      <c r="Q187" s="58"/>
    </row>
    <row r="188" spans="4:17" x14ac:dyDescent="0.45">
      <c r="D188" s="58"/>
      <c r="E188" s="58"/>
      <c r="F188" s="58"/>
      <c r="G188" s="58"/>
      <c r="H188" s="58"/>
      <c r="J188" s="58"/>
      <c r="K188" s="58"/>
      <c r="L188" s="58"/>
      <c r="M188" s="58"/>
      <c r="N188" s="58"/>
      <c r="O188" s="58"/>
      <c r="P188" s="58"/>
      <c r="Q188" s="58"/>
    </row>
    <row r="189" spans="4:17" x14ac:dyDescent="0.45">
      <c r="D189" s="58"/>
      <c r="E189" s="58"/>
      <c r="F189" s="58"/>
      <c r="G189" s="58"/>
      <c r="H189" s="58"/>
      <c r="J189" s="58"/>
      <c r="K189" s="58"/>
      <c r="L189" s="58"/>
      <c r="M189" s="58"/>
      <c r="N189" s="58"/>
      <c r="O189" s="58"/>
      <c r="P189" s="58"/>
      <c r="Q189" s="58"/>
    </row>
    <row r="190" spans="4:17" x14ac:dyDescent="0.45">
      <c r="D190" s="58"/>
      <c r="E190" s="58"/>
      <c r="F190" s="58"/>
      <c r="G190" s="58"/>
      <c r="H190" s="58"/>
      <c r="J190" s="58"/>
      <c r="K190" s="58"/>
      <c r="L190" s="58"/>
      <c r="M190" s="58"/>
      <c r="N190" s="58"/>
      <c r="O190" s="58"/>
      <c r="P190" s="58"/>
      <c r="Q190" s="58"/>
    </row>
    <row r="191" spans="4:17" x14ac:dyDescent="0.45">
      <c r="D191" s="58"/>
      <c r="E191" s="58"/>
      <c r="F191" s="58"/>
      <c r="G191" s="58"/>
      <c r="H191" s="58"/>
      <c r="J191" s="58"/>
      <c r="K191" s="58"/>
      <c r="L191" s="58"/>
      <c r="M191" s="58"/>
      <c r="N191" s="58"/>
      <c r="O191" s="58"/>
      <c r="P191" s="58"/>
      <c r="Q191" s="58"/>
    </row>
    <row r="192" spans="4:17" x14ac:dyDescent="0.45">
      <c r="D192" s="58"/>
      <c r="E192" s="58"/>
      <c r="F192" s="58"/>
      <c r="G192" s="58"/>
      <c r="H192" s="58"/>
      <c r="J192" s="58"/>
      <c r="K192" s="58"/>
      <c r="L192" s="58"/>
      <c r="M192" s="58"/>
      <c r="N192" s="58"/>
      <c r="O192" s="58"/>
      <c r="P192" s="58"/>
      <c r="Q192" s="58"/>
    </row>
    <row r="193" spans="4:17" x14ac:dyDescent="0.45">
      <c r="D193" s="58"/>
      <c r="E193" s="58"/>
      <c r="F193" s="58"/>
      <c r="G193" s="58"/>
      <c r="H193" s="58"/>
      <c r="J193" s="58"/>
      <c r="K193" s="58"/>
      <c r="L193" s="58"/>
      <c r="M193" s="58"/>
      <c r="N193" s="58"/>
      <c r="O193" s="58"/>
      <c r="P193" s="58"/>
      <c r="Q193" s="58"/>
    </row>
    <row r="194" spans="4:17" x14ac:dyDescent="0.45">
      <c r="D194" s="58"/>
      <c r="E194" s="58"/>
      <c r="F194" s="58"/>
      <c r="G194" s="58"/>
      <c r="H194" s="58"/>
      <c r="J194" s="58"/>
      <c r="K194" s="58"/>
      <c r="L194" s="58"/>
      <c r="M194" s="58"/>
      <c r="N194" s="58"/>
      <c r="O194" s="58"/>
      <c r="P194" s="58"/>
      <c r="Q194" s="58"/>
    </row>
    <row r="195" spans="4:17" x14ac:dyDescent="0.45">
      <c r="D195" s="58"/>
      <c r="E195" s="58"/>
      <c r="F195" s="58"/>
      <c r="G195" s="58"/>
      <c r="H195" s="58"/>
      <c r="J195" s="58"/>
      <c r="K195" s="58"/>
      <c r="L195" s="58"/>
      <c r="M195" s="58"/>
      <c r="N195" s="58"/>
      <c r="O195" s="58"/>
      <c r="P195" s="58"/>
      <c r="Q195" s="58"/>
    </row>
    <row r="196" spans="4:17" x14ac:dyDescent="0.45">
      <c r="D196" s="58"/>
      <c r="E196" s="58"/>
      <c r="F196" s="58"/>
      <c r="G196" s="58"/>
      <c r="H196" s="58"/>
      <c r="J196" s="58"/>
      <c r="K196" s="58"/>
      <c r="L196" s="58"/>
      <c r="M196" s="58"/>
      <c r="N196" s="58"/>
      <c r="O196" s="58"/>
      <c r="P196" s="58"/>
      <c r="Q196" s="58"/>
    </row>
    <row r="197" spans="4:17" x14ac:dyDescent="0.45">
      <c r="D197" s="58"/>
      <c r="E197" s="58"/>
      <c r="F197" s="58"/>
      <c r="G197" s="58"/>
      <c r="H197" s="58"/>
      <c r="J197" s="58"/>
      <c r="K197" s="58"/>
      <c r="L197" s="58"/>
      <c r="M197" s="58"/>
      <c r="N197" s="58"/>
      <c r="O197" s="58"/>
      <c r="P197" s="58"/>
      <c r="Q197" s="58"/>
    </row>
    <row r="198" spans="4:17" x14ac:dyDescent="0.45">
      <c r="D198" s="58"/>
      <c r="E198" s="58"/>
      <c r="F198" s="58"/>
      <c r="G198" s="58"/>
      <c r="H198" s="58"/>
      <c r="J198" s="58"/>
      <c r="K198" s="58"/>
      <c r="L198" s="58"/>
      <c r="M198" s="58"/>
      <c r="N198" s="58"/>
      <c r="O198" s="58"/>
      <c r="P198" s="58"/>
      <c r="Q198" s="58"/>
    </row>
    <row r="199" spans="4:17" x14ac:dyDescent="0.45">
      <c r="D199" s="58"/>
      <c r="E199" s="58"/>
      <c r="F199" s="58"/>
      <c r="G199" s="58"/>
      <c r="H199" s="58"/>
      <c r="J199" s="58"/>
      <c r="K199" s="58"/>
      <c r="L199" s="58"/>
      <c r="M199" s="58"/>
      <c r="N199" s="58"/>
      <c r="O199" s="58"/>
      <c r="P199" s="58"/>
      <c r="Q199" s="58"/>
    </row>
    <row r="200" spans="4:17" x14ac:dyDescent="0.45">
      <c r="D200" s="58"/>
      <c r="E200" s="58"/>
      <c r="F200" s="58"/>
      <c r="G200" s="58"/>
      <c r="H200" s="58"/>
      <c r="J200" s="58"/>
      <c r="K200" s="58"/>
      <c r="L200" s="58"/>
      <c r="M200" s="58"/>
      <c r="N200" s="58"/>
      <c r="O200" s="58"/>
      <c r="P200" s="58"/>
      <c r="Q200" s="58"/>
    </row>
    <row r="201" spans="4:17" x14ac:dyDescent="0.45">
      <c r="D201" s="58"/>
      <c r="E201" s="58"/>
      <c r="F201" s="58"/>
      <c r="G201" s="58"/>
      <c r="H201" s="58"/>
      <c r="J201" s="58"/>
      <c r="K201" s="58"/>
      <c r="L201" s="58"/>
      <c r="M201" s="58"/>
      <c r="N201" s="58"/>
      <c r="O201" s="58"/>
      <c r="P201" s="58"/>
      <c r="Q201" s="58"/>
    </row>
    <row r="202" spans="4:17" x14ac:dyDescent="0.45">
      <c r="D202" s="58"/>
      <c r="E202" s="58"/>
      <c r="F202" s="58"/>
      <c r="G202" s="58"/>
      <c r="H202" s="58"/>
      <c r="J202" s="58"/>
      <c r="K202" s="58"/>
      <c r="L202" s="58"/>
      <c r="M202" s="58"/>
      <c r="N202" s="58"/>
      <c r="O202" s="58"/>
      <c r="P202" s="58"/>
      <c r="Q202" s="58"/>
    </row>
    <row r="203" spans="4:17" x14ac:dyDescent="0.45">
      <c r="D203" s="58"/>
      <c r="E203" s="58"/>
      <c r="F203" s="58"/>
      <c r="G203" s="58"/>
      <c r="H203" s="58"/>
      <c r="J203" s="58"/>
      <c r="K203" s="58"/>
      <c r="L203" s="58"/>
      <c r="M203" s="58"/>
      <c r="N203" s="58"/>
      <c r="O203" s="58"/>
      <c r="P203" s="58"/>
      <c r="Q203" s="58"/>
    </row>
    <row r="204" spans="4:17" x14ac:dyDescent="0.45">
      <c r="D204" s="58"/>
      <c r="E204" s="58"/>
      <c r="F204" s="58"/>
      <c r="G204" s="58"/>
      <c r="H204" s="58"/>
      <c r="J204" s="58"/>
      <c r="K204" s="58"/>
      <c r="L204" s="58"/>
      <c r="M204" s="58"/>
      <c r="N204" s="58"/>
      <c r="O204" s="58"/>
      <c r="P204" s="58"/>
      <c r="Q204" s="58"/>
    </row>
    <row r="205" spans="4:17" x14ac:dyDescent="0.45">
      <c r="D205" s="58"/>
      <c r="E205" s="58"/>
      <c r="F205" s="58"/>
      <c r="G205" s="58"/>
      <c r="H205" s="58"/>
      <c r="J205" s="58"/>
      <c r="K205" s="58"/>
      <c r="L205" s="58"/>
      <c r="M205" s="58"/>
      <c r="N205" s="58"/>
      <c r="O205" s="58"/>
      <c r="P205" s="58"/>
      <c r="Q205" s="58"/>
    </row>
    <row r="206" spans="4:17" x14ac:dyDescent="0.45">
      <c r="D206" s="58"/>
      <c r="E206" s="58"/>
      <c r="F206" s="58"/>
      <c r="G206" s="58"/>
      <c r="H206" s="58"/>
      <c r="J206" s="58"/>
      <c r="K206" s="58"/>
      <c r="L206" s="58"/>
      <c r="M206" s="58"/>
      <c r="N206" s="58"/>
      <c r="O206" s="58"/>
      <c r="P206" s="58"/>
      <c r="Q206" s="58"/>
    </row>
    <row r="207" spans="4:17" x14ac:dyDescent="0.45">
      <c r="D207" s="58"/>
      <c r="E207" s="58"/>
      <c r="F207" s="58"/>
      <c r="G207" s="58"/>
      <c r="H207" s="58"/>
      <c r="J207" s="58"/>
      <c r="K207" s="58"/>
      <c r="L207" s="58"/>
      <c r="M207" s="58"/>
      <c r="N207" s="58"/>
      <c r="O207" s="58"/>
      <c r="P207" s="58"/>
      <c r="Q207" s="58"/>
    </row>
    <row r="208" spans="4:17" x14ac:dyDescent="0.45">
      <c r="D208" s="58"/>
      <c r="E208" s="58"/>
      <c r="F208" s="58"/>
      <c r="G208" s="58"/>
      <c r="H208" s="58"/>
      <c r="J208" s="58"/>
      <c r="K208" s="58"/>
      <c r="L208" s="58"/>
      <c r="M208" s="58"/>
      <c r="N208" s="58"/>
      <c r="O208" s="58"/>
      <c r="P208" s="58"/>
      <c r="Q208" s="58"/>
    </row>
    <row r="209" spans="4:17" x14ac:dyDescent="0.45">
      <c r="D209" s="58"/>
      <c r="E209" s="58"/>
      <c r="F209" s="58"/>
      <c r="G209" s="58"/>
      <c r="H209" s="58"/>
      <c r="J209" s="58"/>
      <c r="K209" s="58"/>
      <c r="L209" s="58"/>
      <c r="M209" s="58"/>
      <c r="N209" s="58"/>
      <c r="O209" s="58"/>
      <c r="P209" s="58"/>
      <c r="Q209" s="58"/>
    </row>
    <row r="210" spans="4:17" x14ac:dyDescent="0.45">
      <c r="D210" s="58"/>
      <c r="E210" s="58"/>
      <c r="F210" s="58"/>
      <c r="G210" s="58"/>
      <c r="H210" s="58"/>
      <c r="J210" s="58"/>
      <c r="K210" s="58"/>
      <c r="L210" s="58"/>
      <c r="M210" s="58"/>
      <c r="N210" s="58"/>
      <c r="O210" s="58"/>
      <c r="P210" s="58"/>
      <c r="Q210" s="58"/>
    </row>
    <row r="211" spans="4:17" x14ac:dyDescent="0.45">
      <c r="D211" s="58"/>
      <c r="E211" s="58"/>
      <c r="F211" s="58"/>
      <c r="G211" s="58"/>
      <c r="H211" s="58"/>
      <c r="J211" s="58"/>
      <c r="K211" s="58"/>
      <c r="L211" s="58"/>
      <c r="M211" s="58"/>
      <c r="N211" s="58"/>
      <c r="O211" s="58"/>
      <c r="P211" s="58"/>
      <c r="Q211" s="58"/>
    </row>
    <row r="212" spans="4:17" x14ac:dyDescent="0.45">
      <c r="D212" s="58"/>
      <c r="E212" s="58"/>
      <c r="F212" s="58"/>
      <c r="G212" s="58"/>
      <c r="H212" s="58"/>
      <c r="J212" s="58"/>
      <c r="K212" s="58"/>
      <c r="L212" s="58"/>
      <c r="M212" s="58"/>
      <c r="N212" s="58"/>
      <c r="O212" s="58"/>
      <c r="P212" s="58"/>
      <c r="Q212" s="58"/>
    </row>
    <row r="213" spans="4:17" x14ac:dyDescent="0.45">
      <c r="D213" s="58"/>
      <c r="E213" s="58"/>
      <c r="F213" s="58"/>
      <c r="G213" s="58"/>
      <c r="H213" s="58"/>
      <c r="J213" s="58"/>
      <c r="K213" s="58"/>
      <c r="L213" s="58"/>
      <c r="M213" s="58"/>
      <c r="N213" s="58"/>
      <c r="O213" s="58"/>
      <c r="P213" s="58"/>
      <c r="Q213" s="58"/>
    </row>
    <row r="214" spans="4:17" x14ac:dyDescent="0.45">
      <c r="D214" s="58"/>
      <c r="E214" s="58"/>
      <c r="F214" s="58"/>
      <c r="G214" s="58"/>
      <c r="H214" s="58"/>
      <c r="J214" s="58"/>
      <c r="K214" s="58"/>
      <c r="L214" s="58"/>
      <c r="M214" s="58"/>
      <c r="N214" s="58"/>
      <c r="O214" s="58"/>
      <c r="P214" s="58"/>
      <c r="Q214" s="58"/>
    </row>
    <row r="215" spans="4:17" x14ac:dyDescent="0.45">
      <c r="D215" s="58"/>
      <c r="E215" s="58"/>
      <c r="F215" s="58"/>
      <c r="G215" s="58"/>
      <c r="H215" s="58"/>
      <c r="J215" s="58"/>
      <c r="K215" s="58"/>
      <c r="L215" s="58"/>
      <c r="M215" s="58"/>
      <c r="N215" s="58"/>
      <c r="O215" s="58"/>
      <c r="P215" s="58"/>
      <c r="Q215" s="58"/>
    </row>
    <row r="216" spans="4:17" x14ac:dyDescent="0.45">
      <c r="D216" s="58"/>
      <c r="E216" s="58"/>
      <c r="F216" s="58"/>
      <c r="G216" s="58"/>
      <c r="H216" s="58"/>
      <c r="J216" s="58"/>
      <c r="K216" s="58"/>
      <c r="L216" s="58"/>
      <c r="M216" s="58"/>
      <c r="N216" s="58"/>
      <c r="O216" s="58"/>
      <c r="P216" s="58"/>
      <c r="Q216" s="58"/>
    </row>
    <row r="217" spans="4:17" x14ac:dyDescent="0.45">
      <c r="D217" s="58"/>
      <c r="E217" s="58"/>
      <c r="F217" s="58"/>
      <c r="G217" s="58"/>
      <c r="H217" s="58"/>
      <c r="J217" s="58"/>
      <c r="K217" s="58"/>
      <c r="L217" s="58"/>
      <c r="M217" s="58"/>
      <c r="N217" s="58"/>
      <c r="O217" s="58"/>
      <c r="P217" s="58"/>
      <c r="Q217" s="58"/>
    </row>
    <row r="218" spans="4:17" x14ac:dyDescent="0.45">
      <c r="D218" s="58"/>
      <c r="E218" s="58"/>
      <c r="F218" s="58"/>
      <c r="G218" s="58"/>
      <c r="H218" s="58"/>
      <c r="J218" s="58"/>
      <c r="K218" s="58"/>
      <c r="L218" s="58"/>
      <c r="M218" s="58"/>
      <c r="N218" s="58"/>
      <c r="O218" s="58"/>
      <c r="P218" s="58"/>
      <c r="Q218" s="58"/>
    </row>
    <row r="219" spans="4:17" x14ac:dyDescent="0.45">
      <c r="D219" s="58"/>
      <c r="E219" s="58"/>
      <c r="F219" s="58"/>
      <c r="G219" s="58"/>
      <c r="H219" s="58"/>
      <c r="J219" s="58"/>
      <c r="K219" s="58"/>
      <c r="L219" s="58"/>
      <c r="M219" s="58"/>
      <c r="N219" s="58"/>
      <c r="O219" s="58"/>
      <c r="P219" s="58"/>
      <c r="Q219" s="58"/>
    </row>
    <row r="220" spans="4:17" x14ac:dyDescent="0.45">
      <c r="D220" s="58"/>
      <c r="E220" s="58"/>
      <c r="F220" s="58"/>
      <c r="G220" s="58"/>
      <c r="H220" s="58"/>
      <c r="J220" s="58"/>
      <c r="K220" s="58"/>
      <c r="L220" s="58"/>
      <c r="M220" s="58"/>
      <c r="N220" s="58"/>
      <c r="O220" s="58"/>
      <c r="P220" s="58"/>
      <c r="Q220" s="58"/>
    </row>
    <row r="221" spans="4:17" x14ac:dyDescent="0.45">
      <c r="D221" s="58"/>
      <c r="E221" s="58"/>
      <c r="F221" s="58"/>
      <c r="G221" s="58"/>
      <c r="H221" s="58"/>
      <c r="J221" s="58"/>
      <c r="K221" s="58"/>
      <c r="L221" s="58"/>
      <c r="M221" s="58"/>
      <c r="N221" s="58"/>
      <c r="O221" s="58"/>
      <c r="P221" s="58"/>
      <c r="Q221" s="58"/>
    </row>
    <row r="222" spans="4:17" x14ac:dyDescent="0.45">
      <c r="D222" s="58"/>
      <c r="E222" s="58"/>
      <c r="F222" s="58"/>
      <c r="G222" s="58"/>
      <c r="H222" s="58"/>
      <c r="J222" s="58"/>
      <c r="K222" s="58"/>
      <c r="L222" s="58"/>
      <c r="M222" s="58"/>
      <c r="N222" s="58"/>
      <c r="O222" s="58"/>
      <c r="P222" s="58"/>
      <c r="Q222" s="58"/>
    </row>
    <row r="223" spans="4:17" x14ac:dyDescent="0.45">
      <c r="D223" s="58"/>
      <c r="E223" s="58"/>
      <c r="F223" s="58"/>
      <c r="G223" s="58"/>
      <c r="H223" s="58"/>
      <c r="J223" s="58"/>
      <c r="K223" s="58"/>
      <c r="L223" s="58"/>
      <c r="M223" s="58"/>
      <c r="N223" s="58"/>
      <c r="O223" s="58"/>
      <c r="P223" s="58"/>
      <c r="Q223" s="58"/>
    </row>
    <row r="224" spans="4:17" x14ac:dyDescent="0.45">
      <c r="D224" s="58"/>
      <c r="E224" s="58"/>
      <c r="F224" s="58"/>
      <c r="G224" s="58"/>
      <c r="H224" s="58"/>
      <c r="J224" s="58"/>
      <c r="K224" s="58"/>
      <c r="L224" s="58"/>
      <c r="M224" s="58"/>
      <c r="N224" s="58"/>
      <c r="O224" s="58"/>
      <c r="P224" s="58"/>
      <c r="Q224" s="58"/>
    </row>
    <row r="225" spans="4:17" x14ac:dyDescent="0.45">
      <c r="D225" s="58"/>
      <c r="E225" s="58"/>
      <c r="F225" s="58"/>
      <c r="G225" s="58"/>
      <c r="H225" s="58"/>
      <c r="J225" s="58"/>
      <c r="K225" s="58"/>
      <c r="L225" s="58"/>
      <c r="M225" s="58"/>
      <c r="N225" s="58"/>
      <c r="O225" s="58"/>
      <c r="P225" s="58"/>
      <c r="Q225" s="58"/>
    </row>
    <row r="226" spans="4:17" x14ac:dyDescent="0.45">
      <c r="D226" s="58"/>
      <c r="E226" s="58"/>
      <c r="F226" s="58"/>
      <c r="G226" s="58"/>
      <c r="H226" s="58"/>
      <c r="J226" s="58"/>
      <c r="K226" s="58"/>
      <c r="L226" s="58"/>
      <c r="M226" s="58"/>
      <c r="N226" s="58"/>
      <c r="O226" s="58"/>
      <c r="P226" s="58"/>
      <c r="Q226" s="58"/>
    </row>
    <row r="227" spans="4:17" x14ac:dyDescent="0.45">
      <c r="D227" s="58"/>
      <c r="E227" s="58"/>
      <c r="F227" s="58"/>
      <c r="G227" s="58"/>
      <c r="H227" s="58"/>
      <c r="J227" s="58"/>
      <c r="K227" s="58"/>
      <c r="L227" s="58"/>
      <c r="M227" s="58"/>
      <c r="N227" s="58"/>
      <c r="O227" s="58"/>
      <c r="P227" s="58"/>
      <c r="Q227" s="58"/>
    </row>
    <row r="228" spans="4:17" x14ac:dyDescent="0.45">
      <c r="D228" s="58"/>
      <c r="E228" s="58"/>
      <c r="F228" s="58"/>
      <c r="G228" s="58"/>
      <c r="H228" s="58"/>
      <c r="J228" s="58"/>
      <c r="K228" s="58"/>
      <c r="L228" s="58"/>
      <c r="M228" s="58"/>
      <c r="N228" s="58"/>
      <c r="O228" s="58"/>
      <c r="P228" s="58"/>
      <c r="Q228" s="58"/>
    </row>
    <row r="229" spans="4:17" x14ac:dyDescent="0.45">
      <c r="D229" s="58"/>
      <c r="E229" s="58"/>
      <c r="F229" s="58"/>
      <c r="G229" s="58"/>
      <c r="H229" s="58"/>
      <c r="J229" s="58"/>
      <c r="K229" s="58"/>
      <c r="L229" s="58"/>
      <c r="M229" s="58"/>
      <c r="N229" s="58"/>
      <c r="O229" s="58"/>
      <c r="P229" s="58"/>
      <c r="Q229" s="58"/>
    </row>
    <row r="230" spans="4:17" x14ac:dyDescent="0.45">
      <c r="D230" s="58"/>
      <c r="E230" s="58"/>
      <c r="F230" s="58"/>
      <c r="G230" s="58"/>
      <c r="H230" s="58"/>
      <c r="J230" s="58"/>
      <c r="K230" s="58"/>
      <c r="L230" s="58"/>
      <c r="M230" s="58"/>
      <c r="N230" s="58"/>
      <c r="O230" s="58"/>
      <c r="P230" s="58"/>
      <c r="Q230" s="58"/>
    </row>
    <row r="231" spans="4:17" x14ac:dyDescent="0.45">
      <c r="D231" s="58"/>
      <c r="E231" s="58"/>
      <c r="F231" s="58"/>
      <c r="G231" s="58"/>
      <c r="H231" s="58"/>
      <c r="J231" s="58"/>
      <c r="K231" s="58"/>
      <c r="L231" s="58"/>
      <c r="M231" s="58"/>
      <c r="N231" s="58"/>
      <c r="O231" s="58"/>
      <c r="P231" s="58"/>
      <c r="Q231" s="58"/>
    </row>
    <row r="232" spans="4:17" x14ac:dyDescent="0.45">
      <c r="D232" s="58"/>
      <c r="E232" s="58"/>
      <c r="F232" s="58"/>
      <c r="G232" s="58"/>
      <c r="H232" s="58"/>
      <c r="J232" s="58"/>
      <c r="K232" s="58"/>
      <c r="L232" s="58"/>
      <c r="M232" s="58"/>
      <c r="N232" s="58"/>
      <c r="O232" s="58"/>
      <c r="P232" s="58"/>
      <c r="Q232" s="58"/>
    </row>
    <row r="233" spans="4:17" x14ac:dyDescent="0.45">
      <c r="D233" s="58"/>
      <c r="E233" s="58"/>
      <c r="F233" s="58"/>
      <c r="G233" s="58"/>
      <c r="H233" s="58"/>
      <c r="J233" s="58"/>
      <c r="K233" s="58"/>
      <c r="L233" s="58"/>
      <c r="M233" s="58"/>
      <c r="N233" s="58"/>
      <c r="O233" s="58"/>
      <c r="P233" s="58"/>
      <c r="Q233" s="58"/>
    </row>
    <row r="234" spans="4:17" x14ac:dyDescent="0.45">
      <c r="D234" s="58"/>
      <c r="E234" s="58"/>
      <c r="F234" s="58"/>
      <c r="G234" s="58"/>
      <c r="H234" s="58"/>
      <c r="J234" s="58"/>
      <c r="K234" s="58"/>
      <c r="L234" s="58"/>
      <c r="M234" s="58"/>
      <c r="N234" s="58"/>
      <c r="O234" s="58"/>
      <c r="P234" s="58"/>
      <c r="Q234" s="58"/>
    </row>
    <row r="235" spans="4:17" x14ac:dyDescent="0.45">
      <c r="D235" s="58"/>
      <c r="E235" s="58"/>
      <c r="F235" s="58"/>
      <c r="G235" s="58"/>
      <c r="H235" s="58"/>
      <c r="J235" s="58"/>
      <c r="K235" s="58"/>
      <c r="L235" s="58"/>
      <c r="M235" s="58"/>
      <c r="N235" s="58"/>
      <c r="O235" s="58"/>
      <c r="P235" s="58"/>
      <c r="Q235" s="58"/>
    </row>
    <row r="236" spans="4:17" x14ac:dyDescent="0.45">
      <c r="D236" s="58"/>
      <c r="E236" s="58"/>
      <c r="F236" s="58"/>
      <c r="G236" s="58"/>
      <c r="H236" s="58"/>
      <c r="J236" s="58"/>
      <c r="K236" s="58"/>
      <c r="L236" s="58"/>
      <c r="M236" s="58"/>
      <c r="N236" s="58"/>
      <c r="O236" s="58"/>
      <c r="P236" s="58"/>
      <c r="Q236" s="58"/>
    </row>
    <row r="237" spans="4:17" x14ac:dyDescent="0.45">
      <c r="D237" s="58"/>
      <c r="E237" s="58"/>
      <c r="F237" s="58"/>
      <c r="G237" s="58"/>
      <c r="H237" s="58"/>
      <c r="J237" s="58"/>
      <c r="K237" s="58"/>
      <c r="L237" s="58"/>
      <c r="M237" s="58"/>
      <c r="N237" s="58"/>
      <c r="O237" s="58"/>
      <c r="P237" s="58"/>
      <c r="Q237" s="58"/>
    </row>
    <row r="238" spans="4:17" x14ac:dyDescent="0.45">
      <c r="D238" s="58"/>
      <c r="E238" s="58"/>
      <c r="F238" s="58"/>
      <c r="G238" s="58"/>
      <c r="H238" s="58"/>
      <c r="J238" s="58"/>
      <c r="K238" s="58"/>
      <c r="L238" s="58"/>
      <c r="M238" s="58"/>
      <c r="N238" s="58"/>
      <c r="O238" s="58"/>
      <c r="P238" s="58"/>
      <c r="Q238" s="58"/>
    </row>
    <row r="239" spans="4:17" x14ac:dyDescent="0.45">
      <c r="D239" s="58"/>
      <c r="E239" s="58"/>
      <c r="F239" s="58"/>
      <c r="G239" s="58"/>
      <c r="H239" s="58"/>
      <c r="J239" s="58"/>
      <c r="K239" s="58"/>
      <c r="L239" s="58"/>
      <c r="M239" s="58"/>
      <c r="N239" s="58"/>
      <c r="O239" s="58"/>
      <c r="P239" s="58"/>
      <c r="Q239" s="58"/>
    </row>
    <row r="240" spans="4:17" x14ac:dyDescent="0.45">
      <c r="D240" s="58"/>
      <c r="E240" s="58"/>
      <c r="F240" s="58"/>
      <c r="G240" s="58"/>
      <c r="H240" s="58"/>
      <c r="J240" s="58"/>
      <c r="K240" s="58"/>
      <c r="L240" s="58"/>
      <c r="M240" s="58"/>
      <c r="N240" s="58"/>
      <c r="O240" s="58"/>
      <c r="P240" s="58"/>
      <c r="Q240" s="58"/>
    </row>
    <row r="241" spans="4:17" x14ac:dyDescent="0.45">
      <c r="D241" s="58"/>
      <c r="E241" s="58"/>
      <c r="F241" s="58"/>
      <c r="G241" s="58"/>
      <c r="H241" s="58"/>
      <c r="J241" s="58"/>
      <c r="K241" s="58"/>
      <c r="L241" s="58"/>
      <c r="M241" s="58"/>
      <c r="N241" s="58"/>
      <c r="O241" s="58"/>
      <c r="P241" s="58"/>
      <c r="Q241" s="58"/>
    </row>
    <row r="242" spans="4:17" x14ac:dyDescent="0.45">
      <c r="D242" s="58"/>
      <c r="E242" s="58"/>
      <c r="F242" s="58"/>
      <c r="G242" s="58"/>
      <c r="H242" s="58"/>
      <c r="J242" s="58"/>
      <c r="K242" s="58"/>
      <c r="L242" s="58"/>
      <c r="M242" s="58"/>
      <c r="N242" s="58"/>
      <c r="O242" s="58"/>
      <c r="P242" s="58"/>
      <c r="Q242" s="58"/>
    </row>
    <row r="243" spans="4:17" x14ac:dyDescent="0.45">
      <c r="D243" s="58"/>
      <c r="E243" s="58"/>
      <c r="F243" s="58"/>
      <c r="G243" s="58"/>
      <c r="H243" s="58"/>
      <c r="J243" s="58"/>
      <c r="K243" s="58"/>
      <c r="L243" s="58"/>
      <c r="M243" s="58"/>
      <c r="N243" s="58"/>
      <c r="O243" s="58"/>
      <c r="P243" s="58"/>
      <c r="Q243" s="58"/>
    </row>
    <row r="244" spans="4:17" x14ac:dyDescent="0.45">
      <c r="D244" s="58"/>
      <c r="E244" s="58"/>
      <c r="F244" s="58"/>
      <c r="G244" s="58"/>
      <c r="H244" s="58"/>
      <c r="J244" s="58"/>
      <c r="K244" s="58"/>
      <c r="L244" s="58"/>
      <c r="M244" s="58"/>
      <c r="N244" s="58"/>
      <c r="O244" s="58"/>
      <c r="P244" s="58"/>
      <c r="Q244" s="58"/>
    </row>
    <row r="245" spans="4:17" x14ac:dyDescent="0.45">
      <c r="D245" s="58"/>
      <c r="E245" s="58"/>
      <c r="F245" s="58"/>
      <c r="G245" s="58"/>
      <c r="H245" s="58"/>
      <c r="J245" s="58"/>
      <c r="K245" s="58"/>
      <c r="L245" s="58"/>
      <c r="M245" s="58"/>
      <c r="N245" s="58"/>
      <c r="O245" s="58"/>
      <c r="P245" s="58"/>
      <c r="Q245" s="58"/>
    </row>
    <row r="246" spans="4:17" x14ac:dyDescent="0.45">
      <c r="D246" s="58"/>
      <c r="E246" s="58"/>
      <c r="F246" s="58"/>
      <c r="G246" s="58"/>
      <c r="H246" s="58"/>
      <c r="J246" s="58"/>
      <c r="K246" s="58"/>
      <c r="L246" s="58"/>
      <c r="M246" s="58"/>
      <c r="N246" s="58"/>
      <c r="O246" s="58"/>
      <c r="P246" s="58"/>
      <c r="Q246" s="58"/>
    </row>
    <row r="247" spans="4:17" x14ac:dyDescent="0.45">
      <c r="D247" s="58"/>
      <c r="E247" s="58"/>
      <c r="F247" s="58"/>
      <c r="G247" s="58"/>
      <c r="H247" s="58"/>
      <c r="J247" s="58"/>
      <c r="K247" s="58"/>
      <c r="L247" s="58"/>
      <c r="M247" s="58"/>
      <c r="N247" s="58"/>
      <c r="O247" s="58"/>
      <c r="P247" s="58"/>
      <c r="Q247" s="58"/>
    </row>
    <row r="248" spans="4:17" x14ac:dyDescent="0.45">
      <c r="D248" s="58"/>
      <c r="E248" s="58"/>
      <c r="F248" s="58"/>
      <c r="G248" s="58"/>
      <c r="H248" s="58"/>
      <c r="J248" s="58"/>
      <c r="K248" s="58"/>
      <c r="L248" s="58"/>
      <c r="M248" s="58"/>
      <c r="N248" s="58"/>
      <c r="O248" s="58"/>
      <c r="P248" s="58"/>
      <c r="Q248" s="58"/>
    </row>
    <row r="249" spans="4:17" x14ac:dyDescent="0.45">
      <c r="D249" s="58"/>
      <c r="E249" s="58"/>
      <c r="F249" s="58"/>
      <c r="G249" s="58"/>
      <c r="H249" s="58"/>
      <c r="J249" s="58"/>
      <c r="K249" s="58"/>
      <c r="L249" s="58"/>
      <c r="M249" s="58"/>
      <c r="N249" s="58"/>
      <c r="O249" s="58"/>
      <c r="P249" s="58"/>
      <c r="Q249" s="58"/>
    </row>
    <row r="250" spans="4:17" x14ac:dyDescent="0.45">
      <c r="D250" s="58"/>
      <c r="E250" s="58"/>
      <c r="F250" s="58"/>
      <c r="G250" s="58"/>
      <c r="H250" s="58"/>
      <c r="J250" s="58"/>
      <c r="K250" s="58"/>
      <c r="L250" s="58"/>
      <c r="M250" s="58"/>
      <c r="N250" s="58"/>
      <c r="O250" s="58"/>
      <c r="P250" s="58"/>
      <c r="Q250" s="58"/>
    </row>
    <row r="251" spans="4:17" x14ac:dyDescent="0.45">
      <c r="D251" s="58"/>
      <c r="E251" s="58"/>
      <c r="F251" s="58"/>
      <c r="G251" s="58"/>
      <c r="H251" s="58"/>
      <c r="J251" s="58"/>
      <c r="K251" s="58"/>
      <c r="L251" s="58"/>
      <c r="M251" s="58"/>
      <c r="N251" s="58"/>
      <c r="O251" s="58"/>
      <c r="P251" s="58"/>
      <c r="Q251" s="58"/>
    </row>
    <row r="252" spans="4:17" x14ac:dyDescent="0.45">
      <c r="D252" s="58"/>
      <c r="E252" s="58"/>
      <c r="F252" s="58"/>
      <c r="G252" s="58"/>
      <c r="H252" s="58"/>
      <c r="J252" s="58"/>
      <c r="K252" s="58"/>
      <c r="L252" s="58"/>
      <c r="M252" s="58"/>
      <c r="N252" s="58"/>
      <c r="O252" s="58"/>
      <c r="P252" s="58"/>
      <c r="Q252" s="58"/>
    </row>
    <row r="253" spans="4:17" x14ac:dyDescent="0.45">
      <c r="D253" s="58"/>
      <c r="E253" s="58"/>
      <c r="F253" s="58"/>
      <c r="G253" s="58"/>
      <c r="H253" s="58"/>
      <c r="J253" s="58"/>
      <c r="K253" s="58"/>
      <c r="L253" s="58"/>
      <c r="M253" s="58"/>
      <c r="N253" s="58"/>
      <c r="O253" s="58"/>
      <c r="P253" s="58"/>
      <c r="Q253" s="58"/>
    </row>
    <row r="254" spans="4:17" x14ac:dyDescent="0.45">
      <c r="D254" s="58"/>
      <c r="E254" s="58"/>
      <c r="F254" s="58"/>
      <c r="G254" s="58"/>
      <c r="H254" s="58"/>
      <c r="J254" s="58"/>
      <c r="K254" s="58"/>
      <c r="L254" s="58"/>
      <c r="M254" s="58"/>
      <c r="N254" s="58"/>
      <c r="O254" s="58"/>
      <c r="P254" s="58"/>
      <c r="Q254" s="58"/>
    </row>
    <row r="255" spans="4:17" x14ac:dyDescent="0.45">
      <c r="D255" s="58"/>
      <c r="E255" s="58"/>
      <c r="F255" s="58"/>
      <c r="G255" s="58"/>
      <c r="H255" s="58"/>
      <c r="J255" s="58"/>
      <c r="K255" s="58"/>
      <c r="L255" s="58"/>
      <c r="M255" s="58"/>
      <c r="N255" s="58"/>
      <c r="O255" s="58"/>
      <c r="P255" s="58"/>
      <c r="Q255" s="58"/>
    </row>
    <row r="256" spans="4:17" x14ac:dyDescent="0.45">
      <c r="D256" s="58"/>
      <c r="E256" s="58"/>
      <c r="F256" s="58"/>
      <c r="G256" s="58"/>
      <c r="H256" s="58"/>
      <c r="J256" s="58"/>
      <c r="K256" s="58"/>
      <c r="L256" s="58"/>
      <c r="M256" s="58"/>
      <c r="N256" s="58"/>
      <c r="O256" s="58"/>
      <c r="P256" s="58"/>
      <c r="Q256" s="58"/>
    </row>
    <row r="257" spans="4:17" x14ac:dyDescent="0.45">
      <c r="D257" s="58"/>
      <c r="E257" s="58"/>
      <c r="F257" s="58"/>
      <c r="G257" s="58"/>
      <c r="H257" s="58"/>
      <c r="J257" s="58"/>
      <c r="K257" s="58"/>
      <c r="L257" s="58"/>
      <c r="M257" s="58"/>
      <c r="N257" s="58"/>
      <c r="O257" s="58"/>
      <c r="P257" s="58"/>
      <c r="Q257" s="58"/>
    </row>
    <row r="258" spans="4:17" x14ac:dyDescent="0.45">
      <c r="D258" s="58"/>
      <c r="E258" s="58"/>
      <c r="F258" s="58"/>
      <c r="G258" s="58"/>
      <c r="H258" s="58"/>
      <c r="J258" s="58"/>
      <c r="K258" s="58"/>
      <c r="L258" s="58"/>
      <c r="M258" s="58"/>
      <c r="N258" s="58"/>
      <c r="O258" s="58"/>
      <c r="P258" s="58"/>
      <c r="Q258" s="58"/>
    </row>
    <row r="259" spans="4:17" x14ac:dyDescent="0.45">
      <c r="D259" s="58"/>
      <c r="E259" s="58"/>
      <c r="F259" s="58"/>
      <c r="G259" s="58"/>
      <c r="H259" s="58"/>
      <c r="J259" s="58"/>
      <c r="K259" s="58"/>
      <c r="L259" s="58"/>
      <c r="M259" s="58"/>
      <c r="N259" s="58"/>
      <c r="O259" s="58"/>
      <c r="P259" s="58"/>
      <c r="Q259" s="58"/>
    </row>
    <row r="260" spans="4:17" x14ac:dyDescent="0.45">
      <c r="D260" s="58"/>
      <c r="E260" s="58"/>
      <c r="F260" s="58"/>
      <c r="G260" s="58"/>
      <c r="H260" s="58"/>
      <c r="J260" s="58"/>
      <c r="K260" s="58"/>
      <c r="L260" s="58"/>
      <c r="M260" s="58"/>
      <c r="N260" s="58"/>
      <c r="O260" s="58"/>
      <c r="P260" s="58"/>
      <c r="Q260" s="58"/>
    </row>
    <row r="261" spans="4:17" x14ac:dyDescent="0.45">
      <c r="D261" s="58"/>
      <c r="E261" s="58"/>
      <c r="F261" s="58"/>
      <c r="G261" s="58"/>
      <c r="H261" s="58"/>
      <c r="J261" s="58"/>
      <c r="K261" s="58"/>
      <c r="L261" s="58"/>
      <c r="M261" s="58"/>
      <c r="N261" s="58"/>
      <c r="O261" s="58"/>
      <c r="P261" s="58"/>
      <c r="Q261" s="58"/>
    </row>
    <row r="262" spans="4:17" x14ac:dyDescent="0.45">
      <c r="D262" s="58"/>
      <c r="E262" s="58"/>
      <c r="F262" s="58"/>
      <c r="G262" s="58"/>
      <c r="H262" s="58"/>
      <c r="J262" s="58"/>
      <c r="K262" s="58"/>
      <c r="L262" s="58"/>
      <c r="M262" s="58"/>
      <c r="N262" s="58"/>
      <c r="O262" s="58"/>
      <c r="P262" s="58"/>
      <c r="Q262" s="58"/>
    </row>
    <row r="263" spans="4:17" x14ac:dyDescent="0.45">
      <c r="D263" s="58"/>
      <c r="E263" s="58"/>
      <c r="F263" s="58"/>
      <c r="G263" s="58"/>
      <c r="H263" s="58"/>
      <c r="J263" s="58"/>
      <c r="K263" s="58"/>
      <c r="L263" s="58"/>
      <c r="M263" s="58"/>
      <c r="N263" s="58"/>
      <c r="O263" s="58"/>
      <c r="P263" s="58"/>
      <c r="Q263" s="58"/>
    </row>
    <row r="264" spans="4:17" x14ac:dyDescent="0.45">
      <c r="D264" s="58"/>
      <c r="E264" s="58"/>
      <c r="F264" s="58"/>
      <c r="G264" s="58"/>
      <c r="H264" s="58"/>
      <c r="J264" s="58"/>
      <c r="K264" s="58"/>
      <c r="L264" s="58"/>
      <c r="M264" s="58"/>
      <c r="N264" s="58"/>
      <c r="O264" s="58"/>
      <c r="P264" s="58"/>
      <c r="Q264" s="58"/>
    </row>
    <row r="265" spans="4:17" x14ac:dyDescent="0.45">
      <c r="D265" s="58"/>
      <c r="E265" s="58"/>
      <c r="F265" s="58"/>
      <c r="G265" s="58"/>
      <c r="H265" s="58"/>
      <c r="J265" s="58"/>
      <c r="K265" s="58"/>
      <c r="L265" s="58"/>
      <c r="M265" s="58"/>
      <c r="N265" s="58"/>
      <c r="O265" s="58"/>
      <c r="P265" s="58"/>
      <c r="Q265" s="58"/>
    </row>
    <row r="266" spans="4:17" x14ac:dyDescent="0.45">
      <c r="D266" s="58"/>
      <c r="E266" s="58"/>
      <c r="F266" s="58"/>
      <c r="G266" s="58"/>
      <c r="H266" s="58"/>
      <c r="J266" s="58"/>
      <c r="K266" s="58"/>
      <c r="L266" s="58"/>
      <c r="M266" s="58"/>
      <c r="N266" s="58"/>
      <c r="O266" s="58"/>
      <c r="P266" s="58"/>
      <c r="Q266" s="58"/>
    </row>
    <row r="267" spans="4:17" x14ac:dyDescent="0.45">
      <c r="D267" s="58"/>
      <c r="E267" s="58"/>
      <c r="F267" s="58"/>
      <c r="G267" s="58"/>
      <c r="H267" s="58"/>
      <c r="J267" s="58"/>
      <c r="K267" s="58"/>
      <c r="L267" s="58"/>
      <c r="M267" s="58"/>
      <c r="N267" s="58"/>
      <c r="O267" s="58"/>
      <c r="P267" s="58"/>
      <c r="Q267" s="58"/>
    </row>
    <row r="268" spans="4:17" x14ac:dyDescent="0.45">
      <c r="D268" s="58"/>
      <c r="E268" s="58"/>
      <c r="F268" s="58"/>
      <c r="G268" s="58"/>
      <c r="H268" s="58"/>
      <c r="J268" s="58"/>
      <c r="K268" s="58"/>
      <c r="L268" s="58"/>
      <c r="M268" s="58"/>
      <c r="N268" s="58"/>
      <c r="O268" s="58"/>
      <c r="P268" s="58"/>
      <c r="Q268" s="58"/>
    </row>
    <row r="269" spans="4:17" x14ac:dyDescent="0.45">
      <c r="D269" s="58"/>
      <c r="E269" s="58"/>
      <c r="F269" s="58"/>
      <c r="G269" s="58"/>
      <c r="H269" s="58"/>
      <c r="J269" s="58"/>
      <c r="K269" s="58"/>
      <c r="L269" s="58"/>
      <c r="M269" s="58"/>
      <c r="N269" s="58"/>
      <c r="O269" s="58"/>
      <c r="P269" s="58"/>
      <c r="Q269" s="58"/>
    </row>
    <row r="270" spans="4:17" x14ac:dyDescent="0.45">
      <c r="D270" s="58"/>
      <c r="E270" s="58"/>
      <c r="F270" s="58"/>
      <c r="G270" s="58"/>
      <c r="H270" s="58"/>
      <c r="J270" s="58"/>
      <c r="K270" s="58"/>
      <c r="L270" s="58"/>
      <c r="M270" s="58"/>
      <c r="N270" s="58"/>
      <c r="O270" s="58"/>
      <c r="P270" s="58"/>
      <c r="Q270" s="58"/>
    </row>
    <row r="271" spans="4:17" x14ac:dyDescent="0.45">
      <c r="D271" s="58"/>
      <c r="E271" s="58"/>
      <c r="F271" s="58"/>
      <c r="G271" s="58"/>
      <c r="H271" s="58"/>
      <c r="J271" s="58"/>
      <c r="K271" s="58"/>
      <c r="L271" s="58"/>
      <c r="M271" s="58"/>
      <c r="N271" s="58"/>
      <c r="O271" s="58"/>
      <c r="P271" s="58"/>
      <c r="Q271" s="58"/>
    </row>
    <row r="272" spans="4:17" x14ac:dyDescent="0.45">
      <c r="D272" s="58"/>
      <c r="E272" s="58"/>
      <c r="F272" s="58"/>
      <c r="G272" s="58"/>
      <c r="H272" s="58"/>
      <c r="J272" s="58"/>
      <c r="K272" s="58"/>
      <c r="L272" s="58"/>
      <c r="M272" s="58"/>
      <c r="N272" s="58"/>
      <c r="O272" s="58"/>
      <c r="P272" s="58"/>
      <c r="Q272" s="58"/>
    </row>
    <row r="273" spans="4:17" x14ac:dyDescent="0.45">
      <c r="D273" s="58"/>
      <c r="E273" s="58"/>
      <c r="F273" s="58"/>
      <c r="G273" s="58"/>
      <c r="H273" s="58"/>
      <c r="J273" s="58"/>
      <c r="K273" s="58"/>
      <c r="L273" s="58"/>
      <c r="M273" s="58"/>
      <c r="N273" s="58"/>
      <c r="O273" s="58"/>
      <c r="P273" s="58"/>
      <c r="Q273" s="58"/>
    </row>
    <row r="274" spans="4:17" x14ac:dyDescent="0.45">
      <c r="D274" s="58"/>
      <c r="E274" s="58"/>
      <c r="F274" s="58"/>
      <c r="G274" s="58"/>
      <c r="H274" s="58"/>
      <c r="J274" s="58"/>
      <c r="K274" s="58"/>
      <c r="L274" s="58"/>
      <c r="M274" s="58"/>
      <c r="N274" s="58"/>
      <c r="O274" s="58"/>
      <c r="P274" s="58"/>
      <c r="Q274" s="58"/>
    </row>
    <row r="275" spans="4:17" x14ac:dyDescent="0.45">
      <c r="D275" s="58"/>
      <c r="E275" s="58"/>
      <c r="F275" s="58"/>
      <c r="G275" s="58"/>
      <c r="H275" s="58"/>
      <c r="J275" s="58"/>
      <c r="K275" s="58"/>
      <c r="L275" s="58"/>
      <c r="M275" s="58"/>
      <c r="N275" s="58"/>
      <c r="O275" s="58"/>
      <c r="P275" s="58"/>
      <c r="Q275" s="58"/>
    </row>
    <row r="276" spans="4:17" x14ac:dyDescent="0.45">
      <c r="D276" s="58"/>
      <c r="E276" s="58"/>
      <c r="F276" s="58"/>
      <c r="G276" s="58"/>
      <c r="H276" s="58"/>
      <c r="J276" s="58"/>
      <c r="K276" s="58"/>
      <c r="L276" s="58"/>
      <c r="M276" s="58"/>
      <c r="N276" s="58"/>
      <c r="O276" s="58"/>
      <c r="P276" s="58"/>
      <c r="Q276" s="58"/>
    </row>
    <row r="277" spans="4:17" x14ac:dyDescent="0.45">
      <c r="D277" s="58"/>
      <c r="E277" s="58"/>
      <c r="F277" s="58"/>
      <c r="G277" s="58"/>
      <c r="H277" s="58"/>
      <c r="J277" s="58"/>
      <c r="K277" s="58"/>
      <c r="L277" s="58"/>
      <c r="M277" s="58"/>
      <c r="N277" s="58"/>
      <c r="O277" s="58"/>
      <c r="P277" s="58"/>
      <c r="Q277" s="58"/>
    </row>
    <row r="278" spans="4:17" x14ac:dyDescent="0.45">
      <c r="D278" s="58"/>
      <c r="E278" s="58"/>
      <c r="F278" s="58"/>
      <c r="G278" s="58"/>
      <c r="H278" s="58"/>
      <c r="J278" s="58"/>
      <c r="K278" s="58"/>
      <c r="L278" s="58"/>
      <c r="M278" s="58"/>
      <c r="N278" s="58"/>
      <c r="O278" s="58"/>
      <c r="P278" s="58"/>
      <c r="Q278" s="58"/>
    </row>
    <row r="279" spans="4:17" x14ac:dyDescent="0.45">
      <c r="D279" s="58"/>
      <c r="E279" s="58"/>
      <c r="F279" s="58"/>
      <c r="G279" s="58"/>
      <c r="H279" s="58"/>
      <c r="J279" s="58"/>
      <c r="K279" s="58"/>
      <c r="L279" s="58"/>
      <c r="M279" s="58"/>
      <c r="N279" s="58"/>
      <c r="O279" s="58"/>
      <c r="P279" s="58"/>
      <c r="Q279" s="58"/>
    </row>
    <row r="280" spans="4:17" x14ac:dyDescent="0.45">
      <c r="D280" s="58"/>
      <c r="E280" s="58"/>
      <c r="F280" s="58"/>
      <c r="G280" s="58"/>
      <c r="H280" s="58"/>
      <c r="J280" s="58"/>
      <c r="K280" s="58"/>
      <c r="L280" s="58"/>
      <c r="M280" s="58"/>
      <c r="N280" s="58"/>
      <c r="O280" s="58"/>
      <c r="P280" s="58"/>
      <c r="Q280" s="58"/>
    </row>
    <row r="281" spans="4:17" x14ac:dyDescent="0.45">
      <c r="D281" s="58"/>
      <c r="E281" s="58"/>
      <c r="F281" s="58"/>
      <c r="G281" s="58"/>
      <c r="H281" s="58"/>
      <c r="J281" s="58"/>
      <c r="K281" s="58"/>
      <c r="L281" s="58"/>
      <c r="M281" s="58"/>
      <c r="N281" s="58"/>
      <c r="O281" s="58"/>
      <c r="P281" s="58"/>
      <c r="Q281" s="58"/>
    </row>
    <row r="282" spans="4:17" x14ac:dyDescent="0.45">
      <c r="D282" s="58"/>
      <c r="E282" s="58"/>
      <c r="F282" s="58"/>
      <c r="G282" s="58"/>
      <c r="H282" s="58"/>
      <c r="J282" s="58"/>
      <c r="K282" s="58"/>
      <c r="L282" s="58"/>
      <c r="M282" s="58"/>
      <c r="N282" s="58"/>
      <c r="O282" s="58"/>
      <c r="P282" s="58"/>
      <c r="Q282" s="58"/>
    </row>
    <row r="283" spans="4:17" x14ac:dyDescent="0.45">
      <c r="D283" s="58"/>
      <c r="E283" s="58"/>
      <c r="F283" s="58"/>
      <c r="G283" s="58"/>
      <c r="H283" s="58"/>
      <c r="J283" s="58"/>
      <c r="K283" s="58"/>
      <c r="L283" s="58"/>
      <c r="M283" s="58"/>
      <c r="N283" s="58"/>
      <c r="O283" s="58"/>
      <c r="P283" s="58"/>
      <c r="Q283" s="58"/>
    </row>
    <row r="284" spans="4:17" x14ac:dyDescent="0.45">
      <c r="D284" s="58"/>
      <c r="E284" s="58"/>
      <c r="F284" s="58"/>
      <c r="G284" s="58"/>
      <c r="H284" s="58"/>
      <c r="J284" s="58"/>
      <c r="K284" s="58"/>
      <c r="L284" s="58"/>
      <c r="M284" s="58"/>
      <c r="N284" s="58"/>
      <c r="O284" s="58"/>
      <c r="P284" s="58"/>
      <c r="Q284" s="58"/>
    </row>
    <row r="285" spans="4:17" x14ac:dyDescent="0.45">
      <c r="D285" s="58"/>
      <c r="E285" s="58"/>
      <c r="F285" s="58"/>
      <c r="G285" s="58"/>
      <c r="H285" s="58"/>
      <c r="J285" s="58"/>
      <c r="K285" s="58"/>
      <c r="L285" s="58"/>
      <c r="M285" s="58"/>
      <c r="N285" s="58"/>
      <c r="O285" s="58"/>
      <c r="P285" s="58"/>
      <c r="Q285" s="58"/>
    </row>
    <row r="286" spans="4:17" x14ac:dyDescent="0.45">
      <c r="D286" s="58"/>
      <c r="E286" s="58"/>
      <c r="F286" s="58"/>
      <c r="G286" s="58"/>
      <c r="H286" s="58"/>
      <c r="J286" s="58"/>
      <c r="K286" s="58"/>
      <c r="L286" s="58"/>
      <c r="M286" s="58"/>
      <c r="N286" s="58"/>
      <c r="O286" s="58"/>
      <c r="P286" s="58"/>
      <c r="Q286" s="58"/>
    </row>
    <row r="287" spans="4:17" x14ac:dyDescent="0.45">
      <c r="D287" s="58"/>
      <c r="E287" s="58"/>
      <c r="F287" s="58"/>
      <c r="G287" s="58"/>
      <c r="H287" s="58"/>
      <c r="J287" s="58"/>
      <c r="K287" s="58"/>
      <c r="L287" s="58"/>
      <c r="M287" s="58"/>
      <c r="N287" s="58"/>
      <c r="O287" s="58"/>
      <c r="P287" s="58"/>
      <c r="Q287" s="58"/>
    </row>
    <row r="288" spans="4:17" x14ac:dyDescent="0.45">
      <c r="D288" s="58"/>
      <c r="E288" s="58"/>
      <c r="F288" s="58"/>
      <c r="G288" s="58"/>
      <c r="H288" s="58"/>
      <c r="J288" s="58"/>
      <c r="K288" s="58"/>
      <c r="L288" s="58"/>
      <c r="M288" s="58"/>
      <c r="N288" s="58"/>
      <c r="O288" s="58"/>
      <c r="P288" s="58"/>
      <c r="Q288" s="58"/>
    </row>
    <row r="289" spans="4:17" x14ac:dyDescent="0.45">
      <c r="D289" s="58"/>
      <c r="E289" s="58"/>
      <c r="F289" s="58"/>
      <c r="G289" s="58"/>
      <c r="H289" s="58"/>
      <c r="J289" s="58"/>
      <c r="K289" s="58"/>
      <c r="L289" s="58"/>
      <c r="M289" s="58"/>
      <c r="N289" s="58"/>
      <c r="O289" s="58"/>
      <c r="P289" s="58"/>
      <c r="Q289" s="58"/>
    </row>
    <row r="290" spans="4:17" x14ac:dyDescent="0.45">
      <c r="D290" s="58"/>
      <c r="E290" s="58"/>
      <c r="F290" s="58"/>
      <c r="G290" s="58"/>
      <c r="H290" s="58"/>
      <c r="J290" s="58"/>
      <c r="K290" s="58"/>
      <c r="L290" s="58"/>
      <c r="M290" s="58"/>
      <c r="N290" s="58"/>
      <c r="O290" s="58"/>
      <c r="P290" s="58"/>
      <c r="Q290" s="58"/>
    </row>
    <row r="291" spans="4:17" x14ac:dyDescent="0.45">
      <c r="D291" s="58"/>
      <c r="E291" s="58"/>
      <c r="F291" s="58"/>
      <c r="G291" s="58"/>
      <c r="H291" s="58"/>
      <c r="J291" s="58"/>
      <c r="K291" s="58"/>
      <c r="L291" s="58"/>
      <c r="M291" s="58"/>
      <c r="N291" s="58"/>
      <c r="O291" s="58"/>
      <c r="P291" s="58"/>
      <c r="Q291" s="58"/>
    </row>
    <row r="292" spans="4:17" x14ac:dyDescent="0.45">
      <c r="D292" s="58"/>
      <c r="E292" s="58"/>
      <c r="F292" s="58"/>
      <c r="G292" s="58"/>
      <c r="H292" s="58"/>
      <c r="J292" s="58"/>
      <c r="K292" s="58"/>
      <c r="L292" s="58"/>
      <c r="M292" s="58"/>
      <c r="N292" s="58"/>
      <c r="O292" s="58"/>
      <c r="P292" s="58"/>
      <c r="Q292" s="58"/>
    </row>
    <row r="293" spans="4:17" x14ac:dyDescent="0.45">
      <c r="D293" s="58"/>
      <c r="E293" s="58"/>
      <c r="F293" s="58"/>
      <c r="G293" s="58"/>
      <c r="H293" s="58"/>
      <c r="J293" s="58"/>
      <c r="K293" s="58"/>
      <c r="L293" s="58"/>
      <c r="M293" s="58"/>
      <c r="N293" s="58"/>
      <c r="O293" s="58"/>
      <c r="P293" s="58"/>
      <c r="Q293" s="58"/>
    </row>
    <row r="294" spans="4:17" x14ac:dyDescent="0.45">
      <c r="D294" s="58"/>
      <c r="E294" s="58"/>
      <c r="F294" s="58"/>
      <c r="G294" s="58"/>
      <c r="H294" s="58"/>
      <c r="J294" s="58"/>
      <c r="K294" s="58"/>
      <c r="L294" s="58"/>
      <c r="M294" s="58"/>
      <c r="N294" s="58"/>
      <c r="O294" s="58"/>
      <c r="P294" s="58"/>
      <c r="Q294" s="58"/>
    </row>
    <row r="295" spans="4:17" x14ac:dyDescent="0.45">
      <c r="D295" s="58"/>
      <c r="E295" s="58"/>
      <c r="F295" s="58"/>
      <c r="G295" s="58"/>
      <c r="H295" s="58"/>
      <c r="J295" s="58"/>
      <c r="K295" s="58"/>
      <c r="L295" s="58"/>
      <c r="M295" s="58"/>
      <c r="N295" s="58"/>
      <c r="O295" s="58"/>
      <c r="P295" s="58"/>
      <c r="Q295" s="58"/>
    </row>
    <row r="296" spans="4:17" x14ac:dyDescent="0.45">
      <c r="D296" s="58"/>
      <c r="E296" s="58"/>
      <c r="F296" s="58"/>
      <c r="G296" s="58"/>
      <c r="H296" s="58"/>
      <c r="J296" s="58"/>
      <c r="K296" s="58"/>
      <c r="L296" s="58"/>
      <c r="M296" s="58"/>
      <c r="N296" s="58"/>
      <c r="O296" s="58"/>
      <c r="P296" s="58"/>
      <c r="Q296" s="58"/>
    </row>
    <row r="297" spans="4:17" x14ac:dyDescent="0.45">
      <c r="D297" s="58"/>
      <c r="E297" s="58"/>
      <c r="F297" s="58"/>
      <c r="G297" s="58"/>
      <c r="H297" s="58"/>
      <c r="J297" s="58"/>
      <c r="K297" s="58"/>
      <c r="L297" s="58"/>
      <c r="M297" s="58"/>
      <c r="N297" s="58"/>
      <c r="O297" s="58"/>
      <c r="P297" s="58"/>
      <c r="Q297" s="58"/>
    </row>
    <row r="298" spans="4:17" x14ac:dyDescent="0.45">
      <c r="D298" s="58"/>
      <c r="E298" s="58"/>
      <c r="F298" s="58"/>
      <c r="G298" s="58"/>
      <c r="H298" s="58"/>
      <c r="J298" s="58"/>
      <c r="K298" s="58"/>
      <c r="L298" s="58"/>
      <c r="M298" s="58"/>
      <c r="N298" s="58"/>
      <c r="O298" s="58"/>
      <c r="P298" s="58"/>
      <c r="Q298" s="58"/>
    </row>
    <row r="299" spans="4:17" x14ac:dyDescent="0.45">
      <c r="D299" s="58"/>
      <c r="E299" s="58"/>
      <c r="F299" s="58"/>
      <c r="G299" s="58"/>
      <c r="H299" s="58"/>
      <c r="J299" s="58"/>
      <c r="K299" s="58"/>
      <c r="L299" s="58"/>
      <c r="M299" s="58"/>
      <c r="N299" s="58"/>
      <c r="O299" s="58"/>
      <c r="P299" s="58"/>
      <c r="Q299" s="58"/>
    </row>
    <row r="300" spans="4:17" x14ac:dyDescent="0.45">
      <c r="D300" s="58"/>
      <c r="E300" s="58"/>
      <c r="F300" s="58"/>
      <c r="G300" s="58"/>
      <c r="H300" s="58"/>
      <c r="J300" s="58"/>
      <c r="K300" s="58"/>
      <c r="L300" s="58"/>
      <c r="M300" s="58"/>
      <c r="N300" s="58"/>
      <c r="O300" s="58"/>
      <c r="P300" s="58"/>
      <c r="Q300" s="58"/>
    </row>
    <row r="301" spans="4:17" x14ac:dyDescent="0.45">
      <c r="D301" s="58"/>
      <c r="E301" s="58"/>
      <c r="F301" s="58"/>
      <c r="G301" s="58"/>
      <c r="H301" s="58"/>
      <c r="J301" s="58"/>
      <c r="K301" s="58"/>
      <c r="L301" s="58"/>
      <c r="M301" s="58"/>
      <c r="N301" s="58"/>
      <c r="O301" s="58"/>
      <c r="P301" s="58"/>
      <c r="Q301" s="58"/>
    </row>
    <row r="302" spans="4:17" x14ac:dyDescent="0.45">
      <c r="D302" s="58"/>
      <c r="E302" s="58"/>
      <c r="F302" s="58"/>
      <c r="G302" s="58"/>
      <c r="H302" s="58"/>
      <c r="J302" s="58"/>
      <c r="K302" s="58"/>
      <c r="L302" s="58"/>
      <c r="M302" s="58"/>
      <c r="N302" s="58"/>
      <c r="O302" s="58"/>
      <c r="P302" s="58"/>
      <c r="Q302" s="58"/>
    </row>
    <row r="303" spans="4:17" x14ac:dyDescent="0.45">
      <c r="D303" s="58"/>
      <c r="E303" s="58"/>
      <c r="F303" s="58"/>
      <c r="G303" s="58"/>
      <c r="H303" s="58"/>
      <c r="J303" s="58"/>
      <c r="K303" s="58"/>
      <c r="L303" s="58"/>
      <c r="M303" s="58"/>
      <c r="N303" s="58"/>
      <c r="O303" s="58"/>
      <c r="P303" s="58"/>
      <c r="Q303" s="58"/>
    </row>
    <row r="304" spans="4:17" x14ac:dyDescent="0.45">
      <c r="D304" s="58"/>
      <c r="E304" s="58"/>
      <c r="F304" s="58"/>
      <c r="G304" s="58"/>
      <c r="H304" s="58"/>
      <c r="J304" s="58"/>
      <c r="K304" s="58"/>
      <c r="L304" s="58"/>
      <c r="M304" s="58"/>
      <c r="N304" s="58"/>
      <c r="O304" s="58"/>
      <c r="P304" s="58"/>
      <c r="Q304" s="58"/>
    </row>
    <row r="305" spans="4:17" x14ac:dyDescent="0.45">
      <c r="D305" s="58"/>
      <c r="E305" s="58"/>
      <c r="F305" s="58"/>
      <c r="G305" s="58"/>
      <c r="H305" s="58"/>
      <c r="J305" s="58"/>
      <c r="K305" s="58"/>
      <c r="L305" s="58"/>
      <c r="M305" s="58"/>
      <c r="N305" s="58"/>
      <c r="O305" s="58"/>
      <c r="P305" s="58"/>
      <c r="Q305" s="58"/>
    </row>
    <row r="306" spans="4:17" x14ac:dyDescent="0.45">
      <c r="D306" s="58"/>
      <c r="E306" s="58"/>
      <c r="F306" s="58"/>
      <c r="G306" s="58"/>
      <c r="H306" s="58"/>
      <c r="J306" s="58"/>
      <c r="K306" s="58"/>
      <c r="L306" s="58"/>
      <c r="M306" s="58"/>
      <c r="N306" s="58"/>
      <c r="O306" s="58"/>
      <c r="P306" s="58"/>
      <c r="Q306" s="58"/>
    </row>
    <row r="307" spans="4:17" x14ac:dyDescent="0.45">
      <c r="D307" s="58"/>
      <c r="E307" s="58"/>
      <c r="F307" s="58"/>
      <c r="G307" s="58"/>
      <c r="H307" s="58"/>
      <c r="J307" s="58"/>
      <c r="K307" s="58"/>
      <c r="L307" s="58"/>
      <c r="M307" s="58"/>
      <c r="N307" s="58"/>
      <c r="O307" s="58"/>
      <c r="P307" s="58"/>
      <c r="Q307" s="58"/>
    </row>
    <row r="308" spans="4:17" x14ac:dyDescent="0.45">
      <c r="D308" s="58"/>
      <c r="E308" s="58"/>
      <c r="F308" s="58"/>
      <c r="G308" s="58"/>
      <c r="H308" s="58"/>
      <c r="J308" s="58"/>
      <c r="K308" s="58"/>
      <c r="L308" s="58"/>
      <c r="M308" s="58"/>
      <c r="N308" s="58"/>
      <c r="O308" s="58"/>
      <c r="P308" s="58"/>
      <c r="Q308" s="58"/>
    </row>
    <row r="309" spans="4:17" x14ac:dyDescent="0.45">
      <c r="D309" s="58"/>
      <c r="E309" s="58"/>
      <c r="F309" s="58"/>
      <c r="G309" s="58"/>
      <c r="H309" s="58"/>
      <c r="J309" s="58"/>
      <c r="K309" s="58"/>
      <c r="L309" s="58"/>
      <c r="M309" s="58"/>
      <c r="N309" s="58"/>
      <c r="O309" s="58"/>
      <c r="P309" s="58"/>
      <c r="Q309" s="58"/>
    </row>
    <row r="310" spans="4:17" x14ac:dyDescent="0.45">
      <c r="D310" s="58"/>
      <c r="E310" s="58"/>
      <c r="F310" s="58"/>
      <c r="G310" s="58"/>
      <c r="H310" s="58"/>
      <c r="J310" s="58"/>
      <c r="K310" s="58"/>
      <c r="L310" s="58"/>
      <c r="M310" s="58"/>
      <c r="N310" s="58"/>
      <c r="O310" s="58"/>
      <c r="P310" s="58"/>
      <c r="Q310" s="58"/>
    </row>
    <row r="311" spans="4:17" x14ac:dyDescent="0.45">
      <c r="D311" s="58"/>
      <c r="E311" s="58"/>
      <c r="F311" s="58"/>
      <c r="G311" s="58"/>
      <c r="H311" s="58"/>
      <c r="J311" s="58"/>
      <c r="K311" s="58"/>
      <c r="L311" s="58"/>
      <c r="M311" s="58"/>
      <c r="N311" s="58"/>
      <c r="O311" s="58"/>
      <c r="P311" s="58"/>
      <c r="Q311" s="58"/>
    </row>
    <row r="312" spans="4:17" x14ac:dyDescent="0.45">
      <c r="D312" s="58"/>
      <c r="E312" s="58"/>
      <c r="F312" s="58"/>
      <c r="G312" s="58"/>
      <c r="H312" s="58"/>
      <c r="J312" s="58"/>
      <c r="K312" s="58"/>
      <c r="L312" s="58"/>
      <c r="M312" s="58"/>
      <c r="N312" s="58"/>
      <c r="O312" s="58"/>
      <c r="P312" s="58"/>
      <c r="Q312" s="58"/>
    </row>
    <row r="313" spans="4:17" x14ac:dyDescent="0.45">
      <c r="D313" s="58"/>
      <c r="E313" s="58"/>
      <c r="F313" s="58"/>
      <c r="G313" s="58"/>
      <c r="H313" s="58"/>
      <c r="J313" s="58"/>
      <c r="K313" s="58"/>
      <c r="L313" s="58"/>
      <c r="M313" s="58"/>
      <c r="N313" s="58"/>
      <c r="O313" s="58"/>
      <c r="P313" s="58"/>
      <c r="Q313" s="58"/>
    </row>
    <row r="314" spans="4:17" x14ac:dyDescent="0.45">
      <c r="D314" s="58"/>
      <c r="E314" s="58"/>
      <c r="F314" s="58"/>
      <c r="G314" s="58"/>
      <c r="H314" s="58"/>
      <c r="J314" s="58"/>
      <c r="K314" s="58"/>
      <c r="L314" s="58"/>
      <c r="M314" s="58"/>
      <c r="N314" s="58"/>
      <c r="O314" s="58"/>
      <c r="P314" s="58"/>
      <c r="Q314" s="58"/>
    </row>
    <row r="315" spans="4:17" x14ac:dyDescent="0.45">
      <c r="D315" s="58"/>
      <c r="E315" s="58"/>
      <c r="F315" s="58"/>
      <c r="G315" s="58"/>
      <c r="H315" s="58"/>
      <c r="J315" s="58"/>
      <c r="K315" s="58"/>
      <c r="L315" s="58"/>
      <c r="M315" s="58"/>
      <c r="N315" s="58"/>
      <c r="O315" s="58"/>
      <c r="P315" s="58"/>
      <c r="Q315" s="58"/>
    </row>
    <row r="316" spans="4:17" x14ac:dyDescent="0.45">
      <c r="D316" s="58"/>
      <c r="E316" s="58"/>
      <c r="F316" s="58"/>
      <c r="G316" s="58"/>
      <c r="H316" s="58"/>
      <c r="J316" s="58"/>
      <c r="K316" s="58"/>
      <c r="L316" s="58"/>
      <c r="M316" s="58"/>
      <c r="N316" s="58"/>
      <c r="O316" s="58"/>
      <c r="P316" s="58"/>
      <c r="Q316" s="58"/>
    </row>
    <row r="317" spans="4:17" x14ac:dyDescent="0.45">
      <c r="D317" s="58"/>
      <c r="E317" s="58"/>
      <c r="F317" s="58"/>
      <c r="G317" s="58"/>
      <c r="H317" s="58"/>
      <c r="J317" s="58"/>
      <c r="K317" s="58"/>
      <c r="L317" s="58"/>
      <c r="M317" s="58"/>
      <c r="N317" s="58"/>
      <c r="O317" s="58"/>
      <c r="P317" s="58"/>
      <c r="Q317" s="58"/>
    </row>
    <row r="318" spans="4:17" x14ac:dyDescent="0.45">
      <c r="D318" s="58"/>
      <c r="E318" s="58"/>
      <c r="F318" s="58"/>
      <c r="G318" s="58"/>
      <c r="H318" s="58"/>
      <c r="J318" s="58"/>
      <c r="K318" s="58"/>
      <c r="L318" s="58"/>
      <c r="M318" s="58"/>
      <c r="N318" s="58"/>
      <c r="O318" s="58"/>
      <c r="P318" s="58"/>
      <c r="Q318" s="58"/>
    </row>
    <row r="319" spans="4:17" x14ac:dyDescent="0.45">
      <c r="D319" s="58"/>
      <c r="E319" s="58"/>
      <c r="F319" s="58"/>
      <c r="G319" s="58"/>
      <c r="H319" s="58"/>
      <c r="J319" s="58"/>
      <c r="K319" s="58"/>
      <c r="L319" s="58"/>
      <c r="M319" s="58"/>
      <c r="N319" s="58"/>
      <c r="O319" s="58"/>
      <c r="P319" s="58"/>
      <c r="Q319" s="58"/>
    </row>
    <row r="320" spans="4:17" x14ac:dyDescent="0.45">
      <c r="D320" s="58"/>
      <c r="E320" s="58"/>
      <c r="F320" s="58"/>
      <c r="G320" s="58"/>
      <c r="H320" s="58"/>
      <c r="J320" s="58"/>
      <c r="K320" s="58"/>
      <c r="L320" s="58"/>
      <c r="M320" s="58"/>
      <c r="N320" s="58"/>
      <c r="O320" s="58"/>
      <c r="P320" s="58"/>
      <c r="Q320" s="58"/>
    </row>
    <row r="321" spans="4:17" x14ac:dyDescent="0.45">
      <c r="D321" s="58"/>
      <c r="E321" s="58"/>
      <c r="F321" s="58"/>
      <c r="G321" s="58"/>
      <c r="H321" s="58"/>
      <c r="J321" s="58"/>
      <c r="K321" s="58"/>
      <c r="L321" s="58"/>
      <c r="M321" s="58"/>
      <c r="N321" s="58"/>
      <c r="O321" s="58"/>
      <c r="P321" s="58"/>
      <c r="Q321" s="58"/>
    </row>
    <row r="322" spans="4:17" x14ac:dyDescent="0.45">
      <c r="D322" s="58"/>
      <c r="E322" s="58"/>
      <c r="F322" s="58"/>
      <c r="G322" s="58"/>
      <c r="H322" s="58"/>
      <c r="J322" s="58"/>
      <c r="K322" s="58"/>
      <c r="L322" s="58"/>
      <c r="M322" s="58"/>
      <c r="N322" s="58"/>
      <c r="O322" s="58"/>
      <c r="P322" s="58"/>
      <c r="Q322" s="58"/>
    </row>
    <row r="323" spans="4:17" x14ac:dyDescent="0.45">
      <c r="D323" s="58"/>
      <c r="E323" s="58"/>
      <c r="F323" s="58"/>
      <c r="G323" s="58"/>
      <c r="H323" s="58"/>
      <c r="J323" s="58"/>
      <c r="K323" s="58"/>
      <c r="L323" s="58"/>
      <c r="M323" s="58"/>
      <c r="N323" s="58"/>
      <c r="O323" s="58"/>
      <c r="P323" s="58"/>
      <c r="Q323" s="58"/>
    </row>
    <row r="324" spans="4:17" x14ac:dyDescent="0.45">
      <c r="D324" s="58"/>
      <c r="E324" s="58"/>
      <c r="F324" s="58"/>
      <c r="G324" s="58"/>
      <c r="H324" s="58"/>
      <c r="J324" s="58"/>
      <c r="K324" s="58"/>
      <c r="L324" s="58"/>
      <c r="M324" s="58"/>
      <c r="N324" s="58"/>
      <c r="O324" s="58"/>
      <c r="P324" s="58"/>
      <c r="Q324" s="58"/>
    </row>
    <row r="325" spans="4:17" x14ac:dyDescent="0.45">
      <c r="D325" s="58"/>
      <c r="E325" s="58"/>
      <c r="F325" s="58"/>
      <c r="G325" s="58"/>
      <c r="H325" s="58"/>
      <c r="J325" s="58"/>
      <c r="K325" s="58"/>
      <c r="L325" s="58"/>
      <c r="M325" s="58"/>
      <c r="N325" s="58"/>
      <c r="O325" s="58"/>
      <c r="P325" s="58"/>
      <c r="Q325" s="58"/>
    </row>
    <row r="326" spans="4:17" x14ac:dyDescent="0.45">
      <c r="D326" s="58"/>
      <c r="E326" s="58"/>
      <c r="F326" s="58"/>
      <c r="G326" s="58"/>
      <c r="H326" s="58"/>
      <c r="J326" s="58"/>
      <c r="K326" s="58"/>
      <c r="L326" s="58"/>
      <c r="M326" s="58"/>
      <c r="N326" s="58"/>
      <c r="O326" s="58"/>
      <c r="P326" s="58"/>
      <c r="Q326" s="58"/>
    </row>
    <row r="327" spans="4:17" x14ac:dyDescent="0.45">
      <c r="D327" s="58"/>
      <c r="E327" s="58"/>
      <c r="F327" s="58"/>
      <c r="G327" s="58"/>
      <c r="H327" s="58"/>
      <c r="J327" s="58"/>
      <c r="K327" s="58"/>
      <c r="L327" s="58"/>
      <c r="M327" s="58"/>
      <c r="N327" s="58"/>
      <c r="O327" s="58"/>
      <c r="P327" s="58"/>
      <c r="Q327" s="58"/>
    </row>
    <row r="328" spans="4:17" x14ac:dyDescent="0.45">
      <c r="D328" s="58"/>
      <c r="E328" s="58"/>
      <c r="F328" s="58"/>
      <c r="G328" s="58"/>
      <c r="H328" s="58"/>
      <c r="J328" s="58"/>
      <c r="K328" s="58"/>
      <c r="L328" s="58"/>
      <c r="M328" s="58"/>
      <c r="N328" s="58"/>
      <c r="O328" s="58"/>
      <c r="P328" s="58"/>
      <c r="Q328" s="58"/>
    </row>
    <row r="329" spans="4:17" x14ac:dyDescent="0.45">
      <c r="D329" s="58"/>
      <c r="E329" s="58"/>
      <c r="F329" s="58"/>
      <c r="G329" s="58"/>
      <c r="H329" s="58"/>
      <c r="J329" s="58"/>
      <c r="K329" s="58"/>
      <c r="L329" s="58"/>
      <c r="M329" s="58"/>
      <c r="N329" s="58"/>
      <c r="O329" s="58"/>
      <c r="P329" s="58"/>
      <c r="Q329" s="58"/>
    </row>
    <row r="330" spans="4:17" x14ac:dyDescent="0.45">
      <c r="D330" s="58"/>
      <c r="E330" s="58"/>
      <c r="F330" s="58"/>
      <c r="G330" s="58"/>
      <c r="H330" s="58"/>
      <c r="J330" s="58"/>
      <c r="K330" s="58"/>
      <c r="L330" s="58"/>
      <c r="M330" s="58"/>
      <c r="N330" s="58"/>
      <c r="O330" s="58"/>
      <c r="P330" s="58"/>
      <c r="Q330" s="58"/>
    </row>
    <row r="331" spans="4:17" x14ac:dyDescent="0.45">
      <c r="D331" s="58"/>
      <c r="E331" s="58"/>
      <c r="F331" s="58"/>
      <c r="G331" s="58"/>
      <c r="H331" s="58"/>
      <c r="J331" s="58"/>
      <c r="K331" s="58"/>
      <c r="L331" s="58"/>
      <c r="M331" s="58"/>
      <c r="N331" s="58"/>
      <c r="O331" s="58"/>
      <c r="P331" s="58"/>
      <c r="Q331" s="58"/>
    </row>
    <row r="332" spans="4:17" x14ac:dyDescent="0.45">
      <c r="D332" s="58"/>
      <c r="E332" s="58"/>
      <c r="F332" s="58"/>
      <c r="G332" s="58"/>
      <c r="H332" s="58"/>
      <c r="J332" s="58"/>
      <c r="K332" s="58"/>
      <c r="L332" s="58"/>
      <c r="M332" s="58"/>
      <c r="N332" s="58"/>
      <c r="O332" s="58"/>
      <c r="P332" s="58"/>
      <c r="Q332" s="58"/>
    </row>
    <row r="333" spans="4:17" x14ac:dyDescent="0.45">
      <c r="D333" s="58"/>
      <c r="E333" s="58"/>
      <c r="F333" s="58"/>
      <c r="G333" s="58"/>
      <c r="H333" s="58"/>
      <c r="J333" s="58"/>
      <c r="K333" s="58"/>
      <c r="L333" s="58"/>
      <c r="M333" s="58"/>
      <c r="N333" s="58"/>
      <c r="O333" s="58"/>
      <c r="P333" s="58"/>
      <c r="Q333" s="58"/>
    </row>
    <row r="334" spans="4:17" x14ac:dyDescent="0.45">
      <c r="D334" s="58"/>
      <c r="E334" s="58"/>
      <c r="F334" s="58"/>
      <c r="G334" s="58"/>
      <c r="H334" s="58"/>
      <c r="J334" s="58"/>
      <c r="K334" s="58"/>
      <c r="L334" s="58"/>
      <c r="M334" s="58"/>
      <c r="N334" s="58"/>
      <c r="O334" s="58"/>
      <c r="P334" s="58"/>
      <c r="Q334" s="58"/>
    </row>
    <row r="335" spans="4:17" x14ac:dyDescent="0.45">
      <c r="D335" s="58"/>
      <c r="E335" s="58"/>
      <c r="F335" s="58"/>
      <c r="G335" s="58"/>
      <c r="H335" s="58"/>
      <c r="J335" s="58"/>
      <c r="K335" s="58"/>
      <c r="L335" s="58"/>
      <c r="M335" s="58"/>
      <c r="N335" s="58"/>
      <c r="O335" s="58"/>
      <c r="P335" s="58"/>
      <c r="Q335" s="58"/>
    </row>
    <row r="336" spans="4:17" x14ac:dyDescent="0.45">
      <c r="D336" s="58"/>
      <c r="E336" s="58"/>
      <c r="F336" s="58"/>
      <c r="G336" s="58"/>
      <c r="H336" s="58"/>
      <c r="J336" s="58"/>
      <c r="K336" s="58"/>
      <c r="L336" s="58"/>
      <c r="M336" s="58"/>
      <c r="N336" s="58"/>
      <c r="O336" s="58"/>
      <c r="P336" s="58"/>
      <c r="Q336" s="58"/>
    </row>
    <row r="337" spans="4:17" x14ac:dyDescent="0.45">
      <c r="D337" s="58"/>
      <c r="E337" s="58"/>
      <c r="F337" s="58"/>
      <c r="G337" s="58"/>
      <c r="H337" s="58"/>
      <c r="J337" s="58"/>
      <c r="K337" s="58"/>
      <c r="L337" s="58"/>
      <c r="M337" s="58"/>
      <c r="N337" s="58"/>
      <c r="O337" s="58"/>
      <c r="P337" s="58"/>
      <c r="Q337" s="58"/>
    </row>
    <row r="338" spans="4:17" x14ac:dyDescent="0.45">
      <c r="D338" s="58"/>
      <c r="E338" s="58"/>
      <c r="F338" s="58"/>
      <c r="G338" s="58"/>
      <c r="H338" s="58"/>
      <c r="J338" s="58"/>
      <c r="K338" s="58"/>
      <c r="L338" s="58"/>
      <c r="M338" s="58"/>
      <c r="N338" s="58"/>
      <c r="O338" s="58"/>
      <c r="P338" s="58"/>
      <c r="Q338" s="58"/>
    </row>
    <row r="339" spans="4:17" x14ac:dyDescent="0.45">
      <c r="D339" s="58"/>
      <c r="E339" s="58"/>
      <c r="F339" s="58"/>
      <c r="G339" s="58"/>
      <c r="H339" s="58"/>
      <c r="J339" s="58"/>
      <c r="K339" s="58"/>
      <c r="L339" s="58"/>
      <c r="M339" s="58"/>
      <c r="N339" s="58"/>
      <c r="O339" s="58"/>
      <c r="P339" s="58"/>
      <c r="Q339" s="58"/>
    </row>
    <row r="340" spans="4:17" x14ac:dyDescent="0.45">
      <c r="D340" s="58"/>
      <c r="E340" s="58"/>
      <c r="F340" s="58"/>
      <c r="G340" s="58"/>
      <c r="H340" s="58"/>
      <c r="J340" s="58"/>
      <c r="K340" s="58"/>
      <c r="L340" s="58"/>
      <c r="M340" s="58"/>
      <c r="N340" s="58"/>
      <c r="O340" s="58"/>
      <c r="P340" s="58"/>
      <c r="Q340" s="58"/>
    </row>
    <row r="341" spans="4:17" x14ac:dyDescent="0.45">
      <c r="D341" s="58"/>
      <c r="E341" s="58"/>
      <c r="F341" s="58"/>
      <c r="G341" s="58"/>
      <c r="H341" s="58"/>
      <c r="J341" s="58"/>
      <c r="K341" s="58"/>
      <c r="L341" s="58"/>
      <c r="M341" s="58"/>
      <c r="N341" s="58"/>
      <c r="O341" s="58"/>
      <c r="P341" s="58"/>
      <c r="Q341" s="58"/>
    </row>
    <row r="342" spans="4:17" x14ac:dyDescent="0.45">
      <c r="D342" s="58"/>
      <c r="E342" s="58"/>
      <c r="F342" s="58"/>
      <c r="G342" s="58"/>
      <c r="H342" s="58"/>
      <c r="J342" s="58"/>
      <c r="K342" s="58"/>
      <c r="L342" s="58"/>
      <c r="M342" s="58"/>
      <c r="N342" s="58"/>
      <c r="O342" s="58"/>
      <c r="P342" s="58"/>
      <c r="Q342" s="58"/>
    </row>
    <row r="343" spans="4:17" x14ac:dyDescent="0.45">
      <c r="D343" s="58"/>
      <c r="E343" s="58"/>
      <c r="F343" s="58"/>
      <c r="G343" s="58"/>
      <c r="H343" s="58"/>
      <c r="J343" s="58"/>
      <c r="K343" s="58"/>
      <c r="L343" s="58"/>
      <c r="M343" s="58"/>
      <c r="N343" s="58"/>
      <c r="O343" s="58"/>
      <c r="P343" s="58"/>
      <c r="Q343" s="58"/>
    </row>
    <row r="344" spans="4:17" x14ac:dyDescent="0.45">
      <c r="D344" s="58"/>
      <c r="E344" s="58"/>
      <c r="F344" s="58"/>
      <c r="G344" s="58"/>
      <c r="H344" s="58"/>
      <c r="J344" s="58"/>
      <c r="K344" s="58"/>
      <c r="L344" s="58"/>
      <c r="M344" s="58"/>
      <c r="N344" s="58"/>
      <c r="O344" s="58"/>
      <c r="P344" s="58"/>
      <c r="Q344" s="58"/>
    </row>
    <row r="345" spans="4:17" x14ac:dyDescent="0.45">
      <c r="D345" s="58"/>
      <c r="E345" s="58"/>
      <c r="F345" s="58"/>
      <c r="G345" s="58"/>
      <c r="H345" s="58"/>
      <c r="J345" s="58"/>
      <c r="K345" s="58"/>
      <c r="L345" s="58"/>
      <c r="M345" s="58"/>
      <c r="N345" s="58"/>
      <c r="O345" s="58"/>
      <c r="P345" s="58"/>
      <c r="Q345" s="58"/>
    </row>
    <row r="346" spans="4:17" x14ac:dyDescent="0.45">
      <c r="D346" s="58"/>
      <c r="E346" s="58"/>
      <c r="F346" s="58"/>
      <c r="G346" s="58"/>
      <c r="H346" s="58"/>
      <c r="J346" s="58"/>
      <c r="K346" s="58"/>
      <c r="L346" s="58"/>
      <c r="M346" s="58"/>
      <c r="N346" s="58"/>
      <c r="O346" s="58"/>
      <c r="P346" s="58"/>
      <c r="Q346" s="58"/>
    </row>
    <row r="347" spans="4:17" x14ac:dyDescent="0.45">
      <c r="D347" s="58"/>
      <c r="E347" s="58"/>
      <c r="F347" s="58"/>
      <c r="G347" s="58"/>
      <c r="H347" s="58"/>
      <c r="J347" s="58"/>
      <c r="K347" s="58"/>
      <c r="L347" s="58"/>
      <c r="M347" s="58"/>
      <c r="N347" s="58"/>
      <c r="O347" s="58"/>
      <c r="P347" s="58"/>
      <c r="Q347" s="58"/>
    </row>
    <row r="348" spans="4:17" x14ac:dyDescent="0.45">
      <c r="D348" s="58"/>
      <c r="E348" s="58"/>
      <c r="F348" s="58"/>
      <c r="G348" s="58"/>
      <c r="H348" s="58"/>
      <c r="J348" s="58"/>
      <c r="K348" s="58"/>
      <c r="L348" s="58"/>
      <c r="M348" s="58"/>
      <c r="N348" s="58"/>
      <c r="O348" s="58"/>
      <c r="P348" s="58"/>
      <c r="Q348" s="58"/>
    </row>
    <row r="349" spans="4:17" x14ac:dyDescent="0.45">
      <c r="D349" s="58"/>
      <c r="E349" s="58"/>
      <c r="F349" s="58"/>
      <c r="G349" s="58"/>
      <c r="H349" s="58"/>
      <c r="J349" s="58"/>
      <c r="K349" s="58"/>
      <c r="L349" s="58"/>
      <c r="M349" s="58"/>
      <c r="N349" s="58"/>
      <c r="O349" s="58"/>
      <c r="P349" s="58"/>
      <c r="Q349" s="58"/>
    </row>
    <row r="350" spans="4:17" x14ac:dyDescent="0.45">
      <c r="D350" s="58"/>
      <c r="E350" s="58"/>
      <c r="F350" s="58"/>
      <c r="G350" s="58"/>
      <c r="H350" s="58"/>
      <c r="J350" s="58"/>
      <c r="K350" s="58"/>
      <c r="L350" s="58"/>
      <c r="M350" s="58"/>
      <c r="N350" s="58"/>
      <c r="O350" s="58"/>
      <c r="P350" s="58"/>
      <c r="Q350" s="58"/>
    </row>
    <row r="351" spans="4:17" x14ac:dyDescent="0.45">
      <c r="D351" s="58"/>
      <c r="E351" s="58"/>
      <c r="F351" s="58"/>
      <c r="G351" s="58"/>
      <c r="H351" s="58"/>
      <c r="J351" s="58"/>
      <c r="K351" s="58"/>
      <c r="L351" s="58"/>
      <c r="M351" s="58"/>
      <c r="N351" s="58"/>
      <c r="O351" s="58"/>
      <c r="P351" s="58"/>
      <c r="Q351" s="58"/>
    </row>
    <row r="352" spans="4:17" x14ac:dyDescent="0.45">
      <c r="D352" s="58"/>
      <c r="E352" s="58"/>
      <c r="F352" s="58"/>
      <c r="G352" s="58"/>
      <c r="H352" s="58"/>
      <c r="J352" s="58"/>
      <c r="K352" s="58"/>
      <c r="L352" s="58"/>
      <c r="M352" s="58"/>
      <c r="N352" s="58"/>
      <c r="O352" s="58"/>
      <c r="P352" s="58"/>
      <c r="Q352" s="58"/>
    </row>
    <row r="353" spans="4:17" x14ac:dyDescent="0.45">
      <c r="D353" s="58"/>
      <c r="E353" s="58"/>
      <c r="F353" s="58"/>
      <c r="G353" s="58"/>
      <c r="H353" s="58"/>
      <c r="J353" s="58"/>
      <c r="K353" s="58"/>
      <c r="L353" s="58"/>
      <c r="M353" s="58"/>
      <c r="N353" s="58"/>
      <c r="O353" s="58"/>
      <c r="P353" s="58"/>
      <c r="Q353" s="58"/>
    </row>
    <row r="354" spans="4:17" x14ac:dyDescent="0.45">
      <c r="D354" s="58"/>
      <c r="E354" s="58"/>
      <c r="F354" s="58"/>
      <c r="G354" s="58"/>
      <c r="H354" s="58"/>
      <c r="J354" s="58"/>
      <c r="K354" s="58"/>
      <c r="L354" s="58"/>
      <c r="M354" s="58"/>
      <c r="N354" s="58"/>
      <c r="O354" s="58"/>
      <c r="P354" s="58"/>
      <c r="Q354" s="58"/>
    </row>
    <row r="355" spans="4:17" x14ac:dyDescent="0.45">
      <c r="D355" s="58"/>
      <c r="E355" s="58"/>
      <c r="F355" s="58"/>
      <c r="G355" s="58"/>
      <c r="H355" s="58"/>
      <c r="J355" s="58"/>
      <c r="K355" s="58"/>
      <c r="L355" s="58"/>
      <c r="M355" s="58"/>
      <c r="N355" s="58"/>
      <c r="O355" s="58"/>
      <c r="P355" s="58"/>
      <c r="Q355" s="58"/>
    </row>
    <row r="356" spans="4:17" x14ac:dyDescent="0.45">
      <c r="D356" s="58"/>
      <c r="E356" s="58"/>
      <c r="F356" s="58"/>
      <c r="G356" s="58"/>
      <c r="H356" s="58"/>
      <c r="J356" s="58"/>
      <c r="K356" s="58"/>
      <c r="L356" s="58"/>
      <c r="M356" s="58"/>
      <c r="N356" s="58"/>
      <c r="O356" s="58"/>
      <c r="P356" s="58"/>
      <c r="Q356" s="58"/>
    </row>
    <row r="357" spans="4:17" x14ac:dyDescent="0.45">
      <c r="D357" s="58"/>
      <c r="E357" s="58"/>
      <c r="F357" s="58"/>
      <c r="G357" s="58"/>
      <c r="H357" s="58"/>
      <c r="J357" s="58"/>
      <c r="K357" s="58"/>
      <c r="L357" s="58"/>
      <c r="M357" s="58"/>
      <c r="N357" s="58"/>
      <c r="O357" s="58"/>
      <c r="P357" s="58"/>
      <c r="Q357" s="58"/>
    </row>
    <row r="358" spans="4:17" x14ac:dyDescent="0.45">
      <c r="D358" s="58"/>
      <c r="E358" s="58"/>
      <c r="F358" s="58"/>
      <c r="G358" s="58"/>
      <c r="H358" s="58"/>
      <c r="J358" s="58"/>
      <c r="K358" s="58"/>
      <c r="L358" s="58"/>
      <c r="M358" s="58"/>
      <c r="N358" s="58"/>
      <c r="O358" s="58"/>
      <c r="P358" s="58"/>
      <c r="Q358" s="58"/>
    </row>
    <row r="359" spans="4:17" x14ac:dyDescent="0.45">
      <c r="D359" s="58"/>
      <c r="E359" s="58"/>
      <c r="F359" s="58"/>
      <c r="G359" s="58"/>
      <c r="H359" s="58"/>
      <c r="J359" s="58"/>
      <c r="K359" s="58"/>
      <c r="L359" s="58"/>
      <c r="M359" s="58"/>
      <c r="N359" s="58"/>
      <c r="O359" s="58"/>
      <c r="P359" s="58"/>
      <c r="Q359" s="58"/>
    </row>
    <row r="360" spans="4:17" x14ac:dyDescent="0.45">
      <c r="D360" s="58"/>
      <c r="E360" s="58"/>
      <c r="F360" s="58"/>
      <c r="G360" s="58"/>
      <c r="H360" s="58"/>
      <c r="J360" s="58"/>
      <c r="K360" s="58"/>
      <c r="L360" s="58"/>
      <c r="M360" s="58"/>
      <c r="N360" s="58"/>
      <c r="O360" s="58"/>
      <c r="P360" s="58"/>
      <c r="Q360" s="58"/>
    </row>
    <row r="361" spans="4:17" x14ac:dyDescent="0.45">
      <c r="D361" s="58"/>
      <c r="E361" s="58"/>
      <c r="F361" s="58"/>
      <c r="G361" s="58"/>
      <c r="H361" s="58"/>
      <c r="J361" s="58"/>
      <c r="K361" s="58"/>
      <c r="L361" s="58"/>
      <c r="M361" s="58"/>
      <c r="N361" s="58"/>
      <c r="O361" s="58"/>
      <c r="P361" s="58"/>
      <c r="Q361" s="58"/>
    </row>
    <row r="362" spans="4:17" x14ac:dyDescent="0.45">
      <c r="D362" s="58"/>
      <c r="E362" s="58"/>
      <c r="F362" s="58"/>
      <c r="G362" s="58"/>
      <c r="H362" s="58"/>
      <c r="J362" s="58"/>
      <c r="K362" s="58"/>
      <c r="L362" s="58"/>
      <c r="M362" s="58"/>
      <c r="N362" s="58"/>
      <c r="O362" s="58"/>
      <c r="P362" s="58"/>
      <c r="Q362" s="58"/>
    </row>
    <row r="363" spans="4:17" x14ac:dyDescent="0.45">
      <c r="D363" s="58"/>
      <c r="E363" s="58"/>
      <c r="F363" s="58"/>
      <c r="G363" s="58"/>
      <c r="H363" s="58"/>
      <c r="J363" s="58"/>
      <c r="K363" s="58"/>
      <c r="L363" s="58"/>
      <c r="M363" s="58"/>
      <c r="N363" s="58"/>
      <c r="O363" s="58"/>
      <c r="P363" s="58"/>
      <c r="Q363" s="58"/>
    </row>
    <row r="364" spans="4:17" x14ac:dyDescent="0.45">
      <c r="D364" s="58"/>
      <c r="E364" s="58"/>
      <c r="F364" s="58"/>
      <c r="G364" s="58"/>
      <c r="H364" s="58"/>
      <c r="J364" s="58"/>
      <c r="K364" s="58"/>
      <c r="L364" s="58"/>
      <c r="M364" s="58"/>
      <c r="N364" s="58"/>
      <c r="O364" s="58"/>
      <c r="P364" s="58"/>
      <c r="Q364" s="58"/>
    </row>
    <row r="365" spans="4:17" x14ac:dyDescent="0.45">
      <c r="D365" s="58"/>
      <c r="E365" s="58"/>
      <c r="F365" s="58"/>
      <c r="G365" s="58"/>
      <c r="H365" s="58"/>
      <c r="J365" s="58"/>
      <c r="K365" s="58"/>
      <c r="L365" s="58"/>
      <c r="M365" s="58"/>
      <c r="N365" s="58"/>
      <c r="O365" s="58"/>
      <c r="P365" s="58"/>
      <c r="Q365" s="58"/>
    </row>
    <row r="366" spans="4:17" x14ac:dyDescent="0.45">
      <c r="D366" s="58"/>
      <c r="E366" s="58"/>
      <c r="F366" s="58"/>
      <c r="G366" s="58"/>
      <c r="H366" s="58"/>
      <c r="J366" s="58"/>
      <c r="K366" s="58"/>
      <c r="L366" s="58"/>
      <c r="M366" s="58"/>
      <c r="N366" s="58"/>
      <c r="O366" s="58"/>
      <c r="P366" s="58"/>
      <c r="Q366" s="58"/>
    </row>
    <row r="367" spans="4:17" x14ac:dyDescent="0.45">
      <c r="D367" s="58"/>
      <c r="E367" s="58"/>
      <c r="F367" s="58"/>
      <c r="G367" s="58"/>
      <c r="H367" s="58"/>
      <c r="J367" s="58"/>
      <c r="K367" s="58"/>
      <c r="L367" s="58"/>
      <c r="M367" s="58"/>
      <c r="N367" s="58"/>
      <c r="O367" s="58"/>
      <c r="P367" s="58"/>
      <c r="Q367" s="58"/>
    </row>
    <row r="368" spans="4:17" x14ac:dyDescent="0.45">
      <c r="D368" s="58"/>
      <c r="E368" s="58"/>
      <c r="F368" s="58"/>
      <c r="G368" s="58"/>
      <c r="H368" s="58"/>
      <c r="J368" s="58"/>
      <c r="K368" s="58"/>
      <c r="L368" s="58"/>
      <c r="M368" s="58"/>
      <c r="N368" s="58"/>
      <c r="O368" s="58"/>
      <c r="P368" s="58"/>
      <c r="Q368" s="58"/>
    </row>
    <row r="369" spans="4:17" x14ac:dyDescent="0.45">
      <c r="D369" s="58"/>
      <c r="E369" s="58"/>
      <c r="F369" s="58"/>
      <c r="G369" s="58"/>
      <c r="H369" s="58"/>
      <c r="J369" s="58"/>
      <c r="K369" s="58"/>
      <c r="L369" s="58"/>
      <c r="M369" s="58"/>
      <c r="N369" s="58"/>
      <c r="O369" s="58"/>
      <c r="P369" s="58"/>
      <c r="Q369" s="58"/>
    </row>
    <row r="370" spans="4:17" x14ac:dyDescent="0.45">
      <c r="D370" s="58"/>
      <c r="E370" s="58"/>
      <c r="F370" s="58"/>
      <c r="G370" s="58"/>
      <c r="H370" s="58"/>
      <c r="J370" s="58"/>
      <c r="K370" s="58"/>
      <c r="L370" s="58"/>
      <c r="M370" s="58"/>
      <c r="N370" s="58"/>
      <c r="O370" s="58"/>
      <c r="P370" s="58"/>
      <c r="Q370" s="58"/>
    </row>
    <row r="371" spans="4:17" x14ac:dyDescent="0.45">
      <c r="D371" s="58"/>
      <c r="E371" s="58"/>
      <c r="F371" s="58"/>
      <c r="G371" s="58"/>
      <c r="H371" s="58"/>
      <c r="J371" s="58"/>
      <c r="K371" s="58"/>
      <c r="L371" s="58"/>
      <c r="M371" s="58"/>
      <c r="N371" s="58"/>
      <c r="O371" s="58"/>
      <c r="P371" s="58"/>
      <c r="Q371" s="58"/>
    </row>
    <row r="372" spans="4:17" x14ac:dyDescent="0.45">
      <c r="D372" s="58"/>
      <c r="E372" s="58"/>
      <c r="F372" s="58"/>
      <c r="G372" s="58"/>
      <c r="H372" s="58"/>
      <c r="J372" s="58"/>
      <c r="K372" s="58"/>
      <c r="L372" s="58"/>
      <c r="M372" s="58"/>
      <c r="N372" s="58"/>
      <c r="O372" s="58"/>
      <c r="P372" s="58"/>
      <c r="Q372" s="58"/>
    </row>
    <row r="373" spans="4:17" x14ac:dyDescent="0.45">
      <c r="D373" s="58"/>
      <c r="E373" s="58"/>
      <c r="F373" s="58"/>
      <c r="G373" s="58"/>
      <c r="H373" s="58"/>
      <c r="J373" s="58"/>
      <c r="K373" s="58"/>
      <c r="L373" s="58"/>
      <c r="M373" s="58"/>
      <c r="N373" s="58"/>
      <c r="O373" s="58"/>
      <c r="P373" s="58"/>
      <c r="Q373" s="58"/>
    </row>
    <row r="374" spans="4:17" x14ac:dyDescent="0.45">
      <c r="D374" s="58"/>
      <c r="E374" s="58"/>
      <c r="F374" s="58"/>
      <c r="G374" s="58"/>
      <c r="H374" s="58"/>
      <c r="J374" s="58"/>
      <c r="K374" s="58"/>
      <c r="L374" s="58"/>
      <c r="M374" s="58"/>
      <c r="N374" s="58"/>
      <c r="O374" s="58"/>
      <c r="P374" s="58"/>
      <c r="Q374" s="58"/>
    </row>
    <row r="375" spans="4:17" x14ac:dyDescent="0.45">
      <c r="D375" s="58"/>
      <c r="E375" s="58"/>
      <c r="F375" s="58"/>
      <c r="G375" s="58"/>
      <c r="H375" s="58"/>
      <c r="J375" s="58"/>
      <c r="K375" s="58"/>
      <c r="L375" s="58"/>
      <c r="M375" s="58"/>
      <c r="N375" s="58"/>
      <c r="O375" s="58"/>
      <c r="P375" s="58"/>
      <c r="Q375" s="58"/>
    </row>
    <row r="376" spans="4:17" x14ac:dyDescent="0.45">
      <c r="D376" s="58"/>
      <c r="E376" s="58"/>
      <c r="F376" s="58"/>
      <c r="G376" s="58"/>
      <c r="H376" s="58"/>
      <c r="J376" s="58"/>
      <c r="K376" s="58"/>
      <c r="L376" s="58"/>
      <c r="M376" s="58"/>
      <c r="N376" s="58"/>
    </row>
  </sheetData>
  <printOptions headings="1" gridLines="1"/>
  <pageMargins left="0.25" right="0.25" top="0.25" bottom="0.25" header="0" footer="0"/>
  <pageSetup scale="55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E3D4-4618-430A-AA17-EAB9BDFDBB66}">
  <dimension ref="A1:N161"/>
  <sheetViews>
    <sheetView zoomScale="75" zoomScaleNormal="75" workbookViewId="0">
      <selection activeCell="H62" sqref="H62"/>
    </sheetView>
  </sheetViews>
  <sheetFormatPr defaultRowHeight="14.25" x14ac:dyDescent="0.45"/>
  <cols>
    <col min="2" max="2" width="73.86328125" customWidth="1"/>
    <col min="3" max="3" width="37.46484375" customWidth="1"/>
    <col min="8" max="8" width="14.265625" customWidth="1"/>
    <col min="9" max="9" width="12.796875" customWidth="1"/>
    <col min="10" max="10" width="11.73046875" customWidth="1"/>
  </cols>
  <sheetData>
    <row r="1" spans="1:14" x14ac:dyDescent="0.45">
      <c r="A1">
        <v>1</v>
      </c>
      <c r="B1" t="s">
        <v>23</v>
      </c>
      <c r="C1" t="s">
        <v>23</v>
      </c>
      <c r="D1">
        <v>1</v>
      </c>
      <c r="E1">
        <v>801</v>
      </c>
      <c r="F1">
        <v>901</v>
      </c>
      <c r="G1" t="s">
        <v>206</v>
      </c>
      <c r="H1" t="s">
        <v>608</v>
      </c>
      <c r="I1" t="s">
        <v>613</v>
      </c>
      <c r="J1">
        <v>0</v>
      </c>
      <c r="K1">
        <v>0</v>
      </c>
      <c r="L1">
        <v>-20</v>
      </c>
      <c r="M1">
        <v>0</v>
      </c>
      <c r="N1">
        <v>0.5</v>
      </c>
    </row>
    <row r="2" spans="1:14" x14ac:dyDescent="0.45">
      <c r="A2">
        <v>2</v>
      </c>
      <c r="B2" t="s">
        <v>626</v>
      </c>
      <c r="C2" t="s">
        <v>26</v>
      </c>
      <c r="D2">
        <v>20</v>
      </c>
      <c r="E2">
        <v>100</v>
      </c>
      <c r="F2">
        <v>600</v>
      </c>
      <c r="G2" t="s">
        <v>206</v>
      </c>
      <c r="H2" t="s">
        <v>43</v>
      </c>
      <c r="I2" t="s">
        <v>50</v>
      </c>
      <c r="J2">
        <v>0</v>
      </c>
      <c r="K2">
        <v>0</v>
      </c>
      <c r="L2">
        <v>-20</v>
      </c>
      <c r="M2">
        <v>0</v>
      </c>
      <c r="N2">
        <v>0.5</v>
      </c>
    </row>
    <row r="3" spans="1:14" x14ac:dyDescent="0.45">
      <c r="A3">
        <v>3</v>
      </c>
      <c r="B3" t="s">
        <v>627</v>
      </c>
      <c r="C3" t="s">
        <v>25</v>
      </c>
      <c r="D3">
        <v>25</v>
      </c>
      <c r="E3">
        <v>400</v>
      </c>
      <c r="F3">
        <v>850</v>
      </c>
      <c r="G3" t="s">
        <v>206</v>
      </c>
      <c r="H3" t="s">
        <v>43</v>
      </c>
      <c r="I3" t="s">
        <v>608</v>
      </c>
      <c r="J3">
        <v>0</v>
      </c>
      <c r="K3">
        <v>0</v>
      </c>
      <c r="L3">
        <v>-20</v>
      </c>
      <c r="M3">
        <v>0</v>
      </c>
      <c r="N3">
        <v>0.5</v>
      </c>
    </row>
    <row r="4" spans="1:14" x14ac:dyDescent="0.45">
      <c r="A4">
        <v>4</v>
      </c>
      <c r="B4" t="s">
        <v>696</v>
      </c>
      <c r="C4" t="s">
        <v>24</v>
      </c>
      <c r="D4">
        <v>50</v>
      </c>
      <c r="E4">
        <v>350</v>
      </c>
      <c r="F4">
        <v>550</v>
      </c>
      <c r="G4" t="s">
        <v>206</v>
      </c>
      <c r="H4" t="s">
        <v>43</v>
      </c>
      <c r="I4" t="s">
        <v>50</v>
      </c>
      <c r="J4">
        <v>0</v>
      </c>
      <c r="K4">
        <v>0</v>
      </c>
      <c r="L4">
        <v>-20</v>
      </c>
      <c r="M4">
        <v>0</v>
      </c>
      <c r="N4">
        <v>0.5</v>
      </c>
    </row>
    <row r="5" spans="1:14" x14ac:dyDescent="0.45">
      <c r="A5">
        <v>5</v>
      </c>
      <c r="B5" t="s">
        <v>629</v>
      </c>
      <c r="C5" t="s">
        <v>27</v>
      </c>
      <c r="D5">
        <v>136</v>
      </c>
      <c r="E5">
        <v>800</v>
      </c>
      <c r="F5">
        <v>50</v>
      </c>
      <c r="G5" t="s">
        <v>206</v>
      </c>
      <c r="H5" t="s">
        <v>28</v>
      </c>
      <c r="I5" t="s">
        <v>29</v>
      </c>
      <c r="J5" t="s">
        <v>30</v>
      </c>
      <c r="K5">
        <v>0</v>
      </c>
      <c r="L5">
        <v>-20</v>
      </c>
      <c r="M5">
        <v>0</v>
      </c>
      <c r="N5">
        <v>0.5</v>
      </c>
    </row>
    <row r="6" spans="1:14" x14ac:dyDescent="0.45">
      <c r="A6">
        <v>6</v>
      </c>
      <c r="B6" t="s">
        <v>630</v>
      </c>
      <c r="C6" t="s">
        <v>31</v>
      </c>
      <c r="D6">
        <v>146</v>
      </c>
      <c r="E6">
        <v>725</v>
      </c>
      <c r="F6">
        <v>575</v>
      </c>
      <c r="G6" t="s">
        <v>206</v>
      </c>
      <c r="H6" t="s">
        <v>32</v>
      </c>
      <c r="I6" t="s">
        <v>30</v>
      </c>
      <c r="J6" t="s">
        <v>29</v>
      </c>
      <c r="K6">
        <v>0</v>
      </c>
      <c r="L6">
        <v>-20</v>
      </c>
      <c r="M6">
        <v>0</v>
      </c>
      <c r="N6">
        <v>0.5</v>
      </c>
    </row>
    <row r="7" spans="1:14" x14ac:dyDescent="0.45">
      <c r="A7">
        <v>7</v>
      </c>
      <c r="B7" t="s">
        <v>631</v>
      </c>
      <c r="C7" t="s">
        <v>39</v>
      </c>
      <c r="D7">
        <v>237</v>
      </c>
      <c r="E7">
        <v>750</v>
      </c>
      <c r="F7">
        <v>630</v>
      </c>
      <c r="G7" t="s">
        <v>206</v>
      </c>
      <c r="H7" t="s">
        <v>32</v>
      </c>
      <c r="I7" t="s">
        <v>30</v>
      </c>
      <c r="J7" t="s">
        <v>29</v>
      </c>
      <c r="K7">
        <v>0</v>
      </c>
      <c r="L7">
        <v>-20</v>
      </c>
      <c r="M7">
        <v>0</v>
      </c>
      <c r="N7">
        <v>0.5</v>
      </c>
    </row>
    <row r="8" spans="1:14" x14ac:dyDescent="0.45">
      <c r="A8">
        <v>8</v>
      </c>
      <c r="B8" t="s">
        <v>632</v>
      </c>
      <c r="C8" t="s">
        <v>40</v>
      </c>
      <c r="D8">
        <v>250</v>
      </c>
      <c r="E8">
        <v>650</v>
      </c>
      <c r="F8">
        <v>495</v>
      </c>
      <c r="G8" t="s">
        <v>206</v>
      </c>
      <c r="H8" t="s">
        <v>32</v>
      </c>
      <c r="I8">
        <v>0</v>
      </c>
      <c r="J8">
        <v>0</v>
      </c>
      <c r="K8">
        <v>0</v>
      </c>
      <c r="L8">
        <v>-20</v>
      </c>
      <c r="M8">
        <v>0</v>
      </c>
      <c r="N8">
        <v>0.5</v>
      </c>
    </row>
    <row r="9" spans="1:14" x14ac:dyDescent="0.45">
      <c r="A9">
        <v>9</v>
      </c>
      <c r="B9" t="s">
        <v>41</v>
      </c>
      <c r="C9" t="s">
        <v>41</v>
      </c>
      <c r="D9">
        <v>285</v>
      </c>
      <c r="E9">
        <v>910</v>
      </c>
      <c r="F9">
        <v>225</v>
      </c>
      <c r="G9" t="s">
        <v>206</v>
      </c>
      <c r="H9" t="s">
        <v>30</v>
      </c>
      <c r="I9">
        <v>0</v>
      </c>
      <c r="J9">
        <v>0</v>
      </c>
      <c r="K9">
        <v>0</v>
      </c>
      <c r="L9">
        <v>-20</v>
      </c>
      <c r="M9">
        <v>0</v>
      </c>
      <c r="N9">
        <v>0.5</v>
      </c>
    </row>
    <row r="10" spans="1:14" x14ac:dyDescent="0.45">
      <c r="A10">
        <v>10</v>
      </c>
      <c r="B10" t="s">
        <v>633</v>
      </c>
      <c r="C10" t="s">
        <v>42</v>
      </c>
      <c r="D10">
        <v>324</v>
      </c>
      <c r="E10">
        <v>50</v>
      </c>
      <c r="F10">
        <v>600</v>
      </c>
      <c r="G10" t="s">
        <v>206</v>
      </c>
      <c r="H10" t="s">
        <v>43</v>
      </c>
      <c r="I10" t="s">
        <v>44</v>
      </c>
      <c r="J10" t="s">
        <v>45</v>
      </c>
      <c r="K10">
        <v>0</v>
      </c>
      <c r="L10">
        <v>-20</v>
      </c>
      <c r="M10">
        <v>0</v>
      </c>
      <c r="N10">
        <v>0.5</v>
      </c>
    </row>
    <row r="11" spans="1:14" x14ac:dyDescent="0.45">
      <c r="A11">
        <v>11</v>
      </c>
      <c r="B11" t="s">
        <v>634</v>
      </c>
      <c r="C11" t="s">
        <v>46</v>
      </c>
      <c r="D11">
        <v>341</v>
      </c>
      <c r="E11">
        <v>425</v>
      </c>
      <c r="F11">
        <v>625</v>
      </c>
      <c r="G11" t="s">
        <v>206</v>
      </c>
      <c r="H11" t="s">
        <v>43</v>
      </c>
      <c r="I11" t="s">
        <v>47</v>
      </c>
      <c r="J11">
        <v>0</v>
      </c>
      <c r="K11">
        <v>0</v>
      </c>
      <c r="L11">
        <v>-20</v>
      </c>
      <c r="M11">
        <v>0</v>
      </c>
      <c r="N11">
        <v>0.5</v>
      </c>
    </row>
    <row r="12" spans="1:14" x14ac:dyDescent="0.45">
      <c r="A12">
        <v>12</v>
      </c>
      <c r="B12" t="s">
        <v>635</v>
      </c>
      <c r="C12" t="s">
        <v>48</v>
      </c>
      <c r="D12">
        <v>405</v>
      </c>
      <c r="E12">
        <v>550</v>
      </c>
      <c r="F12">
        <v>710</v>
      </c>
      <c r="G12" t="s">
        <v>206</v>
      </c>
      <c r="H12" t="s">
        <v>43</v>
      </c>
      <c r="I12" t="s">
        <v>49</v>
      </c>
      <c r="J12" t="s">
        <v>50</v>
      </c>
      <c r="K12">
        <v>0</v>
      </c>
      <c r="L12">
        <v>-20</v>
      </c>
      <c r="M12">
        <v>0</v>
      </c>
      <c r="N12">
        <v>0.5</v>
      </c>
    </row>
    <row r="13" spans="1:14" x14ac:dyDescent="0.45">
      <c r="A13">
        <v>13</v>
      </c>
      <c r="B13" t="s">
        <v>636</v>
      </c>
      <c r="C13" t="s">
        <v>51</v>
      </c>
      <c r="D13">
        <v>487</v>
      </c>
      <c r="E13">
        <v>900</v>
      </c>
      <c r="F13">
        <v>505</v>
      </c>
      <c r="G13" t="s">
        <v>206</v>
      </c>
      <c r="H13" t="s">
        <v>49</v>
      </c>
      <c r="I13" t="s">
        <v>30</v>
      </c>
      <c r="J13">
        <v>0</v>
      </c>
      <c r="K13">
        <v>0</v>
      </c>
      <c r="L13">
        <v>-20</v>
      </c>
      <c r="M13">
        <v>0</v>
      </c>
      <c r="N13">
        <v>0.5</v>
      </c>
    </row>
    <row r="14" spans="1:14" x14ac:dyDescent="0.45">
      <c r="A14">
        <v>14</v>
      </c>
      <c r="B14" t="s">
        <v>52</v>
      </c>
      <c r="C14" t="s">
        <v>52</v>
      </c>
      <c r="D14">
        <v>552</v>
      </c>
      <c r="E14">
        <v>850</v>
      </c>
      <c r="F14">
        <v>600</v>
      </c>
      <c r="G14" t="s">
        <v>206</v>
      </c>
      <c r="H14" t="s">
        <v>49</v>
      </c>
      <c r="I14">
        <v>0</v>
      </c>
      <c r="J14">
        <v>0</v>
      </c>
      <c r="K14">
        <v>0</v>
      </c>
      <c r="L14">
        <v>-20</v>
      </c>
      <c r="M14">
        <v>0</v>
      </c>
      <c r="N14">
        <v>0.5</v>
      </c>
    </row>
    <row r="15" spans="1:14" x14ac:dyDescent="0.45">
      <c r="A15">
        <v>15</v>
      </c>
      <c r="B15" t="s">
        <v>637</v>
      </c>
      <c r="C15" t="s">
        <v>682</v>
      </c>
      <c r="D15">
        <v>576</v>
      </c>
      <c r="E15">
        <v>500</v>
      </c>
      <c r="F15">
        <v>210</v>
      </c>
      <c r="G15" t="s">
        <v>206</v>
      </c>
      <c r="H15" t="s">
        <v>67</v>
      </c>
      <c r="I15" t="s">
        <v>47</v>
      </c>
      <c r="J15" t="s">
        <v>56</v>
      </c>
      <c r="K15">
        <v>0</v>
      </c>
      <c r="L15">
        <v>-20</v>
      </c>
      <c r="M15">
        <v>0</v>
      </c>
      <c r="N15">
        <v>0.5</v>
      </c>
    </row>
    <row r="16" spans="1:14" x14ac:dyDescent="0.45">
      <c r="A16">
        <v>16</v>
      </c>
      <c r="B16" t="s">
        <v>638</v>
      </c>
      <c r="C16" t="s">
        <v>54</v>
      </c>
      <c r="D16">
        <v>715</v>
      </c>
      <c r="E16">
        <v>600</v>
      </c>
      <c r="F16">
        <v>400</v>
      </c>
      <c r="G16" t="s">
        <v>206</v>
      </c>
      <c r="H16" t="s">
        <v>67</v>
      </c>
      <c r="I16" t="s">
        <v>56</v>
      </c>
      <c r="J16">
        <v>0</v>
      </c>
      <c r="K16">
        <v>0</v>
      </c>
      <c r="L16">
        <v>-20</v>
      </c>
      <c r="M16">
        <v>0</v>
      </c>
      <c r="N16">
        <v>0.5</v>
      </c>
    </row>
    <row r="17" spans="1:14" x14ac:dyDescent="0.45">
      <c r="A17">
        <v>17</v>
      </c>
      <c r="B17" t="s">
        <v>697</v>
      </c>
      <c r="C17" t="s">
        <v>57</v>
      </c>
      <c r="D17">
        <v>777</v>
      </c>
      <c r="E17">
        <v>850</v>
      </c>
      <c r="F17">
        <v>800</v>
      </c>
      <c r="G17" t="s">
        <v>206</v>
      </c>
      <c r="H17" t="s">
        <v>32</v>
      </c>
      <c r="I17" t="s">
        <v>49</v>
      </c>
      <c r="J17">
        <v>0</v>
      </c>
      <c r="K17">
        <v>0</v>
      </c>
      <c r="L17">
        <v>-20</v>
      </c>
      <c r="M17">
        <v>0</v>
      </c>
      <c r="N17">
        <v>0.5</v>
      </c>
    </row>
    <row r="18" spans="1:14" x14ac:dyDescent="0.45">
      <c r="A18">
        <v>18</v>
      </c>
      <c r="B18" t="s">
        <v>58</v>
      </c>
      <c r="C18" t="s">
        <v>58</v>
      </c>
      <c r="D18">
        <v>811</v>
      </c>
      <c r="E18">
        <v>920</v>
      </c>
      <c r="F18">
        <v>950</v>
      </c>
      <c r="G18" t="s">
        <v>206</v>
      </c>
      <c r="H18" t="s">
        <v>32</v>
      </c>
      <c r="I18" t="s">
        <v>49</v>
      </c>
      <c r="J18">
        <v>0</v>
      </c>
      <c r="K18">
        <v>0</v>
      </c>
      <c r="L18">
        <v>-20</v>
      </c>
      <c r="M18">
        <v>0</v>
      </c>
      <c r="N18">
        <v>0.5</v>
      </c>
    </row>
    <row r="19" spans="1:14" x14ac:dyDescent="0.45">
      <c r="A19">
        <v>19</v>
      </c>
      <c r="B19" t="s">
        <v>658</v>
      </c>
      <c r="C19" t="s">
        <v>59</v>
      </c>
      <c r="D19">
        <v>815</v>
      </c>
      <c r="E19">
        <v>850</v>
      </c>
      <c r="F19">
        <v>275</v>
      </c>
      <c r="G19" t="s">
        <v>206</v>
      </c>
      <c r="H19" t="s">
        <v>30</v>
      </c>
      <c r="I19" t="s">
        <v>29</v>
      </c>
      <c r="J19">
        <v>0</v>
      </c>
      <c r="K19">
        <v>0</v>
      </c>
      <c r="L19">
        <v>-20</v>
      </c>
      <c r="M19">
        <v>0</v>
      </c>
      <c r="N19">
        <v>0.5</v>
      </c>
    </row>
    <row r="20" spans="1:14" x14ac:dyDescent="0.45">
      <c r="A20">
        <v>20</v>
      </c>
      <c r="B20" t="s">
        <v>659</v>
      </c>
      <c r="C20" t="s">
        <v>60</v>
      </c>
      <c r="D20">
        <v>820</v>
      </c>
      <c r="E20">
        <v>780</v>
      </c>
      <c r="F20">
        <v>850</v>
      </c>
      <c r="G20" t="s">
        <v>206</v>
      </c>
      <c r="H20" t="s">
        <v>32</v>
      </c>
      <c r="I20" t="s">
        <v>49</v>
      </c>
      <c r="J20">
        <v>0</v>
      </c>
      <c r="K20">
        <v>0</v>
      </c>
      <c r="L20">
        <v>-20</v>
      </c>
      <c r="M20">
        <v>0</v>
      </c>
      <c r="N20">
        <v>0.5</v>
      </c>
    </row>
    <row r="21" spans="1:14" x14ac:dyDescent="0.45">
      <c r="A21">
        <v>21</v>
      </c>
      <c r="B21" t="s">
        <v>61</v>
      </c>
      <c r="C21" t="s">
        <v>61</v>
      </c>
      <c r="D21">
        <v>909</v>
      </c>
      <c r="E21">
        <v>875</v>
      </c>
      <c r="F21">
        <v>750</v>
      </c>
      <c r="G21" t="s">
        <v>206</v>
      </c>
      <c r="H21" t="s">
        <v>49</v>
      </c>
      <c r="I21" t="s">
        <v>49</v>
      </c>
      <c r="J21">
        <v>0</v>
      </c>
      <c r="K21">
        <v>0</v>
      </c>
      <c r="L21">
        <v>-20</v>
      </c>
      <c r="M21">
        <v>0</v>
      </c>
      <c r="N21">
        <v>0.5</v>
      </c>
    </row>
    <row r="22" spans="1:14" x14ac:dyDescent="0.45">
      <c r="A22">
        <v>22</v>
      </c>
      <c r="B22" t="s">
        <v>660</v>
      </c>
      <c r="C22" t="s">
        <v>62</v>
      </c>
      <c r="D22">
        <v>952</v>
      </c>
      <c r="E22">
        <v>810</v>
      </c>
      <c r="F22">
        <v>720</v>
      </c>
      <c r="G22" t="s">
        <v>206</v>
      </c>
      <c r="H22" t="s">
        <v>49</v>
      </c>
      <c r="I22" t="s">
        <v>30</v>
      </c>
      <c r="J22" t="s">
        <v>29</v>
      </c>
      <c r="K22">
        <v>0</v>
      </c>
      <c r="L22">
        <v>-20</v>
      </c>
      <c r="M22">
        <v>0</v>
      </c>
      <c r="N22">
        <v>0.5</v>
      </c>
    </row>
    <row r="23" spans="1:14" x14ac:dyDescent="0.45">
      <c r="A23">
        <v>23</v>
      </c>
      <c r="B23" t="s">
        <v>65</v>
      </c>
      <c r="C23" t="s">
        <v>657</v>
      </c>
      <c r="D23">
        <v>1130</v>
      </c>
      <c r="E23">
        <v>450</v>
      </c>
      <c r="F23">
        <v>150</v>
      </c>
      <c r="G23" t="s">
        <v>206</v>
      </c>
      <c r="H23" t="s">
        <v>56</v>
      </c>
      <c r="I23" t="s">
        <v>30</v>
      </c>
      <c r="J23">
        <v>0</v>
      </c>
      <c r="K23">
        <v>0</v>
      </c>
      <c r="L23">
        <v>-20</v>
      </c>
      <c r="M23">
        <v>0</v>
      </c>
      <c r="N23">
        <v>0.5</v>
      </c>
    </row>
    <row r="24" spans="1:14" x14ac:dyDescent="0.45">
      <c r="A24">
        <v>24</v>
      </c>
      <c r="B24" t="s">
        <v>68</v>
      </c>
      <c r="C24" t="s">
        <v>661</v>
      </c>
      <c r="D24">
        <v>1213</v>
      </c>
      <c r="E24">
        <v>550</v>
      </c>
      <c r="F24">
        <v>300</v>
      </c>
      <c r="G24" t="s">
        <v>206</v>
      </c>
      <c r="H24" t="s">
        <v>67</v>
      </c>
      <c r="I24" t="s">
        <v>56</v>
      </c>
      <c r="J24">
        <v>0</v>
      </c>
      <c r="K24">
        <v>0</v>
      </c>
      <c r="L24">
        <v>-20</v>
      </c>
      <c r="M24">
        <v>0</v>
      </c>
      <c r="N24">
        <v>0.5</v>
      </c>
    </row>
    <row r="25" spans="1:14" x14ac:dyDescent="0.45">
      <c r="A25">
        <v>25</v>
      </c>
      <c r="B25" t="s">
        <v>70</v>
      </c>
      <c r="C25" t="s">
        <v>69</v>
      </c>
      <c r="D25">
        <v>1242</v>
      </c>
      <c r="E25">
        <v>300</v>
      </c>
      <c r="F25">
        <v>100</v>
      </c>
      <c r="G25" t="s">
        <v>206</v>
      </c>
      <c r="H25" t="s">
        <v>56</v>
      </c>
      <c r="I25" t="s">
        <v>67</v>
      </c>
      <c r="J25">
        <v>0</v>
      </c>
      <c r="K25">
        <v>0</v>
      </c>
      <c r="L25">
        <v>-20</v>
      </c>
      <c r="M25">
        <v>0</v>
      </c>
      <c r="N25">
        <v>0.5</v>
      </c>
    </row>
    <row r="26" spans="1:14" x14ac:dyDescent="0.45">
      <c r="A26">
        <v>26</v>
      </c>
      <c r="B26" t="s">
        <v>683</v>
      </c>
      <c r="C26" t="s">
        <v>71</v>
      </c>
      <c r="D26">
        <v>1109</v>
      </c>
      <c r="E26">
        <v>725</v>
      </c>
      <c r="F26">
        <v>610</v>
      </c>
      <c r="G26" t="s">
        <v>206</v>
      </c>
      <c r="H26" t="s">
        <v>49</v>
      </c>
      <c r="I26" t="s">
        <v>67</v>
      </c>
      <c r="J26">
        <v>0</v>
      </c>
      <c r="K26">
        <v>0</v>
      </c>
      <c r="L26">
        <v>-20</v>
      </c>
      <c r="M26">
        <v>0</v>
      </c>
      <c r="N26">
        <v>0.5</v>
      </c>
    </row>
    <row r="27" spans="1:14" x14ac:dyDescent="0.45">
      <c r="A27">
        <v>27</v>
      </c>
      <c r="B27" t="s">
        <v>684</v>
      </c>
      <c r="C27" t="s">
        <v>73</v>
      </c>
      <c r="D27">
        <v>1120</v>
      </c>
      <c r="E27">
        <v>650</v>
      </c>
      <c r="F27">
        <v>500</v>
      </c>
      <c r="G27" t="s">
        <v>206</v>
      </c>
      <c r="H27" t="s">
        <v>49</v>
      </c>
      <c r="I27" t="s">
        <v>67</v>
      </c>
      <c r="J27">
        <v>0</v>
      </c>
      <c r="K27">
        <v>0</v>
      </c>
      <c r="L27">
        <v>-20</v>
      </c>
      <c r="M27">
        <v>0</v>
      </c>
      <c r="N27">
        <v>0.5</v>
      </c>
    </row>
    <row r="28" spans="1:14" x14ac:dyDescent="0.45">
      <c r="A28">
        <v>28</v>
      </c>
      <c r="B28" t="s">
        <v>685</v>
      </c>
      <c r="C28" t="s">
        <v>75</v>
      </c>
      <c r="D28">
        <v>1263</v>
      </c>
      <c r="E28">
        <v>330</v>
      </c>
      <c r="F28">
        <v>700</v>
      </c>
      <c r="G28" t="s">
        <v>206</v>
      </c>
      <c r="H28" t="s">
        <v>43</v>
      </c>
      <c r="I28" t="s">
        <v>50</v>
      </c>
      <c r="J28" t="s">
        <v>76</v>
      </c>
      <c r="K28">
        <v>0</v>
      </c>
      <c r="L28">
        <v>-20</v>
      </c>
      <c r="M28">
        <v>0</v>
      </c>
      <c r="N28">
        <v>0.5</v>
      </c>
    </row>
    <row r="29" spans="1:14" x14ac:dyDescent="0.45">
      <c r="A29">
        <v>29</v>
      </c>
      <c r="B29" t="s">
        <v>80</v>
      </c>
      <c r="C29" t="s">
        <v>79</v>
      </c>
      <c r="D29">
        <v>1289</v>
      </c>
      <c r="E29">
        <v>300</v>
      </c>
      <c r="F29">
        <v>200</v>
      </c>
      <c r="G29" t="s">
        <v>206</v>
      </c>
      <c r="H29" t="s">
        <v>76</v>
      </c>
      <c r="I29" t="s">
        <v>43</v>
      </c>
      <c r="J29" t="s">
        <v>76</v>
      </c>
      <c r="K29">
        <v>0</v>
      </c>
      <c r="L29">
        <v>-20</v>
      </c>
      <c r="M29">
        <v>0</v>
      </c>
      <c r="N29">
        <v>0.5</v>
      </c>
    </row>
    <row r="30" spans="1:14" x14ac:dyDescent="0.45">
      <c r="A30">
        <v>30</v>
      </c>
      <c r="B30" t="s">
        <v>686</v>
      </c>
      <c r="C30" t="s">
        <v>81</v>
      </c>
      <c r="D30">
        <v>1305</v>
      </c>
      <c r="E30">
        <v>610</v>
      </c>
      <c r="F30">
        <v>150</v>
      </c>
      <c r="G30" t="s">
        <v>206</v>
      </c>
      <c r="H30" t="s">
        <v>56</v>
      </c>
      <c r="I30" t="s">
        <v>43</v>
      </c>
      <c r="J30" t="s">
        <v>50</v>
      </c>
      <c r="K30">
        <v>0</v>
      </c>
      <c r="L30">
        <v>-20</v>
      </c>
      <c r="M30">
        <v>0</v>
      </c>
      <c r="N30">
        <v>0.5</v>
      </c>
    </row>
    <row r="31" spans="1:14" x14ac:dyDescent="0.45">
      <c r="A31">
        <v>31</v>
      </c>
      <c r="B31" t="s">
        <v>687</v>
      </c>
      <c r="C31" t="s">
        <v>83</v>
      </c>
      <c r="D31">
        <v>1323</v>
      </c>
      <c r="E31">
        <v>110</v>
      </c>
      <c r="F31">
        <v>300</v>
      </c>
      <c r="G31" t="s">
        <v>206</v>
      </c>
      <c r="H31" t="s">
        <v>84</v>
      </c>
      <c r="I31" t="s">
        <v>43</v>
      </c>
      <c r="J31" t="s">
        <v>56</v>
      </c>
      <c r="K31">
        <v>0</v>
      </c>
      <c r="L31">
        <v>-20</v>
      </c>
      <c r="M31">
        <v>0</v>
      </c>
      <c r="N31">
        <v>0.5</v>
      </c>
    </row>
    <row r="32" spans="1:14" x14ac:dyDescent="0.45">
      <c r="A32">
        <v>32</v>
      </c>
      <c r="B32" t="s">
        <v>688</v>
      </c>
      <c r="C32" t="s">
        <v>86</v>
      </c>
      <c r="D32">
        <v>1099</v>
      </c>
      <c r="E32">
        <v>720</v>
      </c>
      <c r="F32">
        <v>710</v>
      </c>
      <c r="G32" t="s">
        <v>206</v>
      </c>
      <c r="H32" t="s">
        <v>613</v>
      </c>
      <c r="I32" t="s">
        <v>88</v>
      </c>
      <c r="J32" t="s">
        <v>87</v>
      </c>
      <c r="K32">
        <v>0</v>
      </c>
      <c r="L32">
        <v>-20</v>
      </c>
      <c r="M32">
        <v>0</v>
      </c>
      <c r="N32">
        <v>0.5</v>
      </c>
    </row>
    <row r="33" spans="1:14" x14ac:dyDescent="0.45">
      <c r="A33">
        <v>33</v>
      </c>
      <c r="B33" t="s">
        <v>91</v>
      </c>
      <c r="C33" t="s">
        <v>90</v>
      </c>
      <c r="D33">
        <v>1110</v>
      </c>
      <c r="E33">
        <v>701</v>
      </c>
      <c r="F33">
        <v>650</v>
      </c>
      <c r="G33" t="s">
        <v>206</v>
      </c>
      <c r="H33" t="s">
        <v>613</v>
      </c>
      <c r="I33" t="s">
        <v>88</v>
      </c>
      <c r="J33" t="s">
        <v>87</v>
      </c>
      <c r="K33">
        <v>0</v>
      </c>
      <c r="L33">
        <v>-20</v>
      </c>
      <c r="M33">
        <v>0</v>
      </c>
      <c r="N33">
        <v>0.5</v>
      </c>
    </row>
    <row r="34" spans="1:14" x14ac:dyDescent="0.45">
      <c r="A34">
        <v>34</v>
      </c>
      <c r="B34" t="s">
        <v>689</v>
      </c>
      <c r="C34" t="s">
        <v>92</v>
      </c>
      <c r="D34">
        <v>1120</v>
      </c>
      <c r="E34">
        <v>780</v>
      </c>
      <c r="F34">
        <v>550</v>
      </c>
      <c r="G34" t="s">
        <v>206</v>
      </c>
      <c r="H34" t="s">
        <v>613</v>
      </c>
      <c r="I34" t="s">
        <v>88</v>
      </c>
      <c r="J34" t="s">
        <v>87</v>
      </c>
      <c r="K34">
        <v>0</v>
      </c>
      <c r="L34">
        <v>-20</v>
      </c>
      <c r="M34">
        <v>0</v>
      </c>
      <c r="N34">
        <v>0.5</v>
      </c>
    </row>
    <row r="35" spans="1:14" x14ac:dyDescent="0.45">
      <c r="A35">
        <v>35</v>
      </c>
      <c r="B35" t="s">
        <v>95</v>
      </c>
      <c r="C35" t="s">
        <v>94</v>
      </c>
      <c r="D35">
        <v>1354</v>
      </c>
      <c r="E35">
        <v>600</v>
      </c>
      <c r="F35">
        <v>100</v>
      </c>
      <c r="G35" t="s">
        <v>206</v>
      </c>
      <c r="H35" t="s">
        <v>56</v>
      </c>
      <c r="I35" t="s">
        <v>43</v>
      </c>
      <c r="J35" t="s">
        <v>50</v>
      </c>
      <c r="K35">
        <v>0</v>
      </c>
      <c r="L35">
        <v>-20</v>
      </c>
      <c r="M35">
        <v>0</v>
      </c>
      <c r="N35">
        <v>0.5</v>
      </c>
    </row>
    <row r="36" spans="1:14" x14ac:dyDescent="0.45">
      <c r="A36">
        <v>36</v>
      </c>
      <c r="B36" t="s">
        <v>97</v>
      </c>
      <c r="C36" t="s">
        <v>96</v>
      </c>
      <c r="D36">
        <v>1402</v>
      </c>
      <c r="E36">
        <v>550</v>
      </c>
      <c r="F36">
        <v>150</v>
      </c>
      <c r="G36" t="s">
        <v>206</v>
      </c>
      <c r="H36" t="s">
        <v>56</v>
      </c>
      <c r="I36" t="s">
        <v>43</v>
      </c>
      <c r="J36" t="s">
        <v>50</v>
      </c>
      <c r="K36">
        <v>0</v>
      </c>
      <c r="L36">
        <v>-20</v>
      </c>
      <c r="M36">
        <v>0</v>
      </c>
      <c r="N36">
        <v>0.5</v>
      </c>
    </row>
    <row r="37" spans="1:14" x14ac:dyDescent="0.45">
      <c r="A37">
        <v>37</v>
      </c>
      <c r="B37" t="s">
        <v>99</v>
      </c>
      <c r="C37" t="s">
        <v>98</v>
      </c>
      <c r="D37">
        <v>1444</v>
      </c>
      <c r="E37">
        <v>400</v>
      </c>
      <c r="F37">
        <v>700</v>
      </c>
      <c r="G37" t="s">
        <v>206</v>
      </c>
      <c r="H37" t="s">
        <v>43</v>
      </c>
      <c r="I37" t="s">
        <v>56</v>
      </c>
      <c r="J37" t="s">
        <v>50</v>
      </c>
      <c r="K37">
        <v>0</v>
      </c>
      <c r="L37">
        <v>-20</v>
      </c>
      <c r="M37">
        <v>0</v>
      </c>
      <c r="N37">
        <v>0.5</v>
      </c>
    </row>
    <row r="38" spans="1:14" x14ac:dyDescent="0.45">
      <c r="A38">
        <v>38</v>
      </c>
      <c r="B38" t="s">
        <v>101</v>
      </c>
      <c r="C38" t="s">
        <v>100</v>
      </c>
      <c r="D38">
        <v>1120</v>
      </c>
      <c r="E38">
        <v>600</v>
      </c>
      <c r="F38">
        <v>300</v>
      </c>
      <c r="G38" t="s">
        <v>206</v>
      </c>
      <c r="H38" t="s">
        <v>67</v>
      </c>
      <c r="I38" t="s">
        <v>56</v>
      </c>
      <c r="J38">
        <v>0</v>
      </c>
      <c r="K38">
        <v>0</v>
      </c>
      <c r="L38">
        <v>-20</v>
      </c>
      <c r="M38">
        <v>0</v>
      </c>
      <c r="N38">
        <v>0.5</v>
      </c>
    </row>
    <row r="39" spans="1:14" x14ac:dyDescent="0.45">
      <c r="A39">
        <v>39</v>
      </c>
      <c r="B39" t="s">
        <v>103</v>
      </c>
      <c r="C39" t="s">
        <v>102</v>
      </c>
      <c r="D39">
        <v>1445</v>
      </c>
      <c r="E39">
        <v>400</v>
      </c>
      <c r="F39">
        <v>100</v>
      </c>
      <c r="G39" t="s">
        <v>206</v>
      </c>
      <c r="H39" t="s">
        <v>56</v>
      </c>
      <c r="I39" t="s">
        <v>49</v>
      </c>
      <c r="J39">
        <v>0</v>
      </c>
      <c r="K39">
        <v>0</v>
      </c>
      <c r="L39">
        <v>-20</v>
      </c>
      <c r="M39">
        <v>0</v>
      </c>
      <c r="N39">
        <v>0.5</v>
      </c>
    </row>
    <row r="40" spans="1:14" x14ac:dyDescent="0.45">
      <c r="A40">
        <v>40</v>
      </c>
      <c r="B40" t="s">
        <v>105</v>
      </c>
      <c r="C40" t="s">
        <v>104</v>
      </c>
      <c r="D40">
        <v>1502</v>
      </c>
      <c r="E40">
        <v>800</v>
      </c>
      <c r="F40">
        <v>810</v>
      </c>
      <c r="G40" t="s">
        <v>206</v>
      </c>
      <c r="H40" t="s">
        <v>49</v>
      </c>
      <c r="I40" t="s">
        <v>76</v>
      </c>
      <c r="J40" t="s">
        <v>77</v>
      </c>
      <c r="K40">
        <v>0</v>
      </c>
      <c r="L40">
        <v>-20</v>
      </c>
      <c r="M40">
        <v>0</v>
      </c>
      <c r="N40">
        <v>0.5</v>
      </c>
    </row>
    <row r="41" spans="1:14" x14ac:dyDescent="0.45">
      <c r="A41">
        <v>41</v>
      </c>
      <c r="B41" t="s">
        <v>107</v>
      </c>
      <c r="C41" t="s">
        <v>106</v>
      </c>
      <c r="D41">
        <v>1602</v>
      </c>
      <c r="E41">
        <v>750</v>
      </c>
      <c r="F41">
        <v>725</v>
      </c>
      <c r="G41" t="s">
        <v>206</v>
      </c>
      <c r="H41" t="s">
        <v>49</v>
      </c>
      <c r="I41" t="s">
        <v>76</v>
      </c>
      <c r="J41" t="s">
        <v>77</v>
      </c>
      <c r="K41">
        <v>0</v>
      </c>
      <c r="L41">
        <v>-20</v>
      </c>
      <c r="M41">
        <v>0</v>
      </c>
      <c r="N41">
        <v>0.5</v>
      </c>
    </row>
    <row r="42" spans="1:14" x14ac:dyDescent="0.45">
      <c r="A42">
        <v>42</v>
      </c>
      <c r="B42" t="s">
        <v>109</v>
      </c>
      <c r="C42" t="s">
        <v>108</v>
      </c>
      <c r="D42">
        <v>1667</v>
      </c>
      <c r="E42">
        <v>710</v>
      </c>
      <c r="F42">
        <v>675</v>
      </c>
      <c r="G42" t="s">
        <v>206</v>
      </c>
      <c r="H42" t="s">
        <v>49</v>
      </c>
      <c r="I42" t="s">
        <v>76</v>
      </c>
      <c r="J42" t="s">
        <v>77</v>
      </c>
      <c r="K42">
        <v>0</v>
      </c>
      <c r="L42">
        <v>-20</v>
      </c>
      <c r="M42">
        <v>0</v>
      </c>
      <c r="N42">
        <v>0.5</v>
      </c>
    </row>
    <row r="43" spans="1:14" x14ac:dyDescent="0.45">
      <c r="A43">
        <v>43</v>
      </c>
      <c r="B43" t="s">
        <v>642</v>
      </c>
      <c r="C43" t="s">
        <v>110</v>
      </c>
      <c r="D43">
        <v>1706</v>
      </c>
      <c r="E43">
        <v>400</v>
      </c>
      <c r="F43">
        <v>400</v>
      </c>
      <c r="G43" t="s">
        <v>206</v>
      </c>
      <c r="H43" t="s">
        <v>720</v>
      </c>
      <c r="I43" t="s">
        <v>112</v>
      </c>
      <c r="J43">
        <v>0</v>
      </c>
      <c r="K43">
        <v>0</v>
      </c>
      <c r="L43">
        <v>-20</v>
      </c>
      <c r="M43">
        <v>0</v>
      </c>
      <c r="N43">
        <v>0.5</v>
      </c>
    </row>
    <row r="44" spans="1:14" x14ac:dyDescent="0.45">
      <c r="A44">
        <v>44</v>
      </c>
      <c r="B44" t="s">
        <v>114</v>
      </c>
      <c r="C44" t="s">
        <v>113</v>
      </c>
      <c r="D44">
        <v>1707</v>
      </c>
      <c r="E44">
        <v>725</v>
      </c>
      <c r="F44">
        <v>600</v>
      </c>
      <c r="G44" t="s">
        <v>206</v>
      </c>
      <c r="H44" t="s">
        <v>49</v>
      </c>
      <c r="I44" t="s">
        <v>56</v>
      </c>
      <c r="J44" t="s">
        <v>112</v>
      </c>
      <c r="K44">
        <v>0</v>
      </c>
      <c r="L44">
        <v>-20</v>
      </c>
      <c r="M44">
        <v>0</v>
      </c>
      <c r="N44">
        <v>0.5</v>
      </c>
    </row>
    <row r="45" spans="1:14" x14ac:dyDescent="0.45">
      <c r="A45">
        <v>45</v>
      </c>
      <c r="B45" t="s">
        <v>116</v>
      </c>
      <c r="C45" t="s">
        <v>115</v>
      </c>
      <c r="D45">
        <v>1825</v>
      </c>
      <c r="E45">
        <v>700</v>
      </c>
      <c r="F45">
        <v>650</v>
      </c>
      <c r="G45" t="s">
        <v>206</v>
      </c>
      <c r="H45" t="s">
        <v>49</v>
      </c>
      <c r="I45" t="s">
        <v>112</v>
      </c>
      <c r="J45">
        <v>0</v>
      </c>
      <c r="K45">
        <v>0</v>
      </c>
      <c r="L45">
        <v>-20</v>
      </c>
      <c r="M45">
        <v>0</v>
      </c>
      <c r="N45">
        <v>0.5</v>
      </c>
    </row>
    <row r="46" spans="1:14" x14ac:dyDescent="0.45">
      <c r="A46">
        <v>46</v>
      </c>
      <c r="B46" t="s">
        <v>118</v>
      </c>
      <c r="C46" t="s">
        <v>117</v>
      </c>
      <c r="D46">
        <v>1838</v>
      </c>
      <c r="E46">
        <v>900</v>
      </c>
      <c r="F46">
        <v>900</v>
      </c>
      <c r="G46" t="s">
        <v>206</v>
      </c>
      <c r="H46" t="s">
        <v>49</v>
      </c>
      <c r="I46">
        <v>0</v>
      </c>
      <c r="J46">
        <v>0</v>
      </c>
      <c r="K46">
        <v>0</v>
      </c>
      <c r="L46">
        <v>-20</v>
      </c>
      <c r="M46">
        <v>0</v>
      </c>
      <c r="N46">
        <v>0.5</v>
      </c>
    </row>
    <row r="47" spans="1:14" x14ac:dyDescent="0.45">
      <c r="A47">
        <v>47</v>
      </c>
      <c r="B47" t="s">
        <v>120</v>
      </c>
      <c r="C47" t="s">
        <v>119</v>
      </c>
      <c r="D47">
        <v>1879</v>
      </c>
      <c r="E47">
        <v>850</v>
      </c>
      <c r="F47">
        <v>800</v>
      </c>
      <c r="G47" t="s">
        <v>206</v>
      </c>
      <c r="H47" t="s">
        <v>49</v>
      </c>
      <c r="I47">
        <v>0</v>
      </c>
      <c r="J47">
        <v>0</v>
      </c>
      <c r="K47">
        <v>0</v>
      </c>
      <c r="L47">
        <v>-20</v>
      </c>
      <c r="M47">
        <v>0</v>
      </c>
      <c r="N47">
        <v>0.5</v>
      </c>
    </row>
    <row r="48" spans="1:14" x14ac:dyDescent="0.45">
      <c r="A48">
        <v>48</v>
      </c>
      <c r="B48" t="s">
        <v>213</v>
      </c>
      <c r="C48" t="s">
        <v>212</v>
      </c>
      <c r="D48">
        <v>1897</v>
      </c>
      <c r="E48">
        <v>150</v>
      </c>
      <c r="F48">
        <v>700</v>
      </c>
      <c r="G48" t="s">
        <v>206</v>
      </c>
      <c r="H48" t="s">
        <v>43</v>
      </c>
      <c r="I48" t="s">
        <v>50</v>
      </c>
      <c r="J48" t="s">
        <v>76</v>
      </c>
      <c r="K48">
        <v>0</v>
      </c>
      <c r="L48">
        <v>-20</v>
      </c>
      <c r="M48">
        <v>0</v>
      </c>
      <c r="N48">
        <v>0.5</v>
      </c>
    </row>
    <row r="49" spans="1:14" x14ac:dyDescent="0.45">
      <c r="A49">
        <v>49</v>
      </c>
      <c r="B49" t="s">
        <v>215</v>
      </c>
      <c r="C49" t="s">
        <v>214</v>
      </c>
      <c r="D49">
        <v>1927</v>
      </c>
      <c r="E49">
        <v>175</v>
      </c>
      <c r="F49">
        <v>650</v>
      </c>
      <c r="G49" t="s">
        <v>206</v>
      </c>
      <c r="H49" t="s">
        <v>43</v>
      </c>
      <c r="I49" t="s">
        <v>50</v>
      </c>
      <c r="J49" t="s">
        <v>67</v>
      </c>
      <c r="K49">
        <v>0</v>
      </c>
      <c r="L49">
        <v>-20</v>
      </c>
      <c r="M49">
        <v>0</v>
      </c>
      <c r="N49">
        <v>0.5</v>
      </c>
    </row>
    <row r="50" spans="1:14" x14ac:dyDescent="0.45">
      <c r="A50">
        <v>50</v>
      </c>
      <c r="B50" t="s">
        <v>217</v>
      </c>
      <c r="C50" t="s">
        <v>216</v>
      </c>
      <c r="D50">
        <v>1944</v>
      </c>
      <c r="E50">
        <v>300</v>
      </c>
      <c r="F50">
        <v>280</v>
      </c>
      <c r="G50" t="s">
        <v>206</v>
      </c>
      <c r="H50" t="s">
        <v>56</v>
      </c>
      <c r="I50" t="s">
        <v>43</v>
      </c>
      <c r="J50" t="s">
        <v>67</v>
      </c>
      <c r="K50">
        <v>0</v>
      </c>
      <c r="L50">
        <v>-20</v>
      </c>
      <c r="M50">
        <v>0</v>
      </c>
      <c r="N50">
        <v>0.5</v>
      </c>
    </row>
    <row r="51" spans="1:14" x14ac:dyDescent="0.45">
      <c r="A51">
        <v>51</v>
      </c>
      <c r="B51" t="s">
        <v>690</v>
      </c>
      <c r="C51" t="s">
        <v>218</v>
      </c>
      <c r="D51">
        <v>1960</v>
      </c>
      <c r="E51">
        <v>700</v>
      </c>
      <c r="F51">
        <v>600</v>
      </c>
      <c r="G51" t="s">
        <v>206</v>
      </c>
      <c r="H51" t="s">
        <v>49</v>
      </c>
      <c r="I51" t="s">
        <v>67</v>
      </c>
      <c r="J51" t="s">
        <v>43</v>
      </c>
      <c r="K51">
        <v>0</v>
      </c>
      <c r="L51">
        <v>-20</v>
      </c>
      <c r="M51">
        <v>0</v>
      </c>
      <c r="N51">
        <v>0.5</v>
      </c>
    </row>
    <row r="52" spans="1:14" x14ac:dyDescent="0.45">
      <c r="A52">
        <v>52</v>
      </c>
      <c r="B52" t="s">
        <v>641</v>
      </c>
      <c r="C52" t="s">
        <v>220</v>
      </c>
      <c r="D52">
        <v>2059</v>
      </c>
      <c r="E52">
        <v>600</v>
      </c>
      <c r="F52">
        <v>200</v>
      </c>
      <c r="G52" t="s">
        <v>206</v>
      </c>
      <c r="H52" t="s">
        <v>67</v>
      </c>
      <c r="I52">
        <v>0</v>
      </c>
      <c r="J52">
        <v>0</v>
      </c>
      <c r="K52">
        <v>0</v>
      </c>
      <c r="L52">
        <v>-20</v>
      </c>
      <c r="M52">
        <v>0</v>
      </c>
      <c r="N52">
        <v>0.5</v>
      </c>
    </row>
    <row r="53" spans="1:14" x14ac:dyDescent="0.45">
      <c r="A53">
        <v>53</v>
      </c>
      <c r="B53" t="s">
        <v>222</v>
      </c>
      <c r="C53" t="s">
        <v>221</v>
      </c>
      <c r="D53">
        <v>2072</v>
      </c>
      <c r="E53">
        <v>450</v>
      </c>
      <c r="F53">
        <v>750</v>
      </c>
      <c r="G53" t="s">
        <v>206</v>
      </c>
      <c r="H53" t="s">
        <v>43</v>
      </c>
      <c r="I53" t="s">
        <v>56</v>
      </c>
      <c r="J53">
        <v>0</v>
      </c>
      <c r="K53">
        <v>0</v>
      </c>
      <c r="L53">
        <v>-20</v>
      </c>
      <c r="M53">
        <v>0</v>
      </c>
      <c r="N53">
        <v>0.5</v>
      </c>
    </row>
    <row r="54" spans="1:14" x14ac:dyDescent="0.45">
      <c r="A54">
        <v>54</v>
      </c>
      <c r="B54" t="s">
        <v>224</v>
      </c>
      <c r="C54" t="s">
        <v>223</v>
      </c>
      <c r="D54">
        <v>2086</v>
      </c>
      <c r="E54">
        <v>410</v>
      </c>
      <c r="F54">
        <v>50</v>
      </c>
      <c r="G54" t="s">
        <v>206</v>
      </c>
      <c r="H54" t="s">
        <v>56</v>
      </c>
      <c r="I54" t="s">
        <v>43</v>
      </c>
      <c r="J54" t="s">
        <v>67</v>
      </c>
      <c r="K54">
        <v>0</v>
      </c>
      <c r="L54">
        <v>-20</v>
      </c>
      <c r="M54">
        <v>0</v>
      </c>
      <c r="N54">
        <v>0.5</v>
      </c>
    </row>
    <row r="55" spans="1:14" x14ac:dyDescent="0.45">
      <c r="A55">
        <v>55</v>
      </c>
      <c r="B55" t="s">
        <v>227</v>
      </c>
      <c r="C55" t="s">
        <v>225</v>
      </c>
      <c r="D55">
        <v>2100</v>
      </c>
      <c r="E55">
        <v>800</v>
      </c>
      <c r="F55">
        <v>800</v>
      </c>
      <c r="G55" t="s">
        <v>206</v>
      </c>
      <c r="H55" t="s">
        <v>49</v>
      </c>
      <c r="I55" t="s">
        <v>226</v>
      </c>
      <c r="J55">
        <v>0</v>
      </c>
      <c r="K55">
        <v>0</v>
      </c>
      <c r="L55">
        <v>-20</v>
      </c>
      <c r="M55">
        <v>0</v>
      </c>
      <c r="N55">
        <v>0.5</v>
      </c>
    </row>
    <row r="56" spans="1:14" x14ac:dyDescent="0.45">
      <c r="A56">
        <v>56</v>
      </c>
      <c r="B56" t="s">
        <v>691</v>
      </c>
      <c r="C56" t="s">
        <v>228</v>
      </c>
      <c r="D56">
        <v>2147</v>
      </c>
      <c r="E56">
        <v>750</v>
      </c>
      <c r="F56">
        <v>775</v>
      </c>
      <c r="G56" t="s">
        <v>206</v>
      </c>
      <c r="H56" t="s">
        <v>49</v>
      </c>
      <c r="I56" t="s">
        <v>56</v>
      </c>
      <c r="J56" t="s">
        <v>76</v>
      </c>
      <c r="K56">
        <v>0</v>
      </c>
      <c r="L56">
        <v>-20</v>
      </c>
      <c r="M56">
        <v>0</v>
      </c>
      <c r="N56">
        <v>0.5</v>
      </c>
    </row>
    <row r="57" spans="1:14" x14ac:dyDescent="0.45">
      <c r="A57">
        <v>57</v>
      </c>
      <c r="B57" t="s">
        <v>231</v>
      </c>
      <c r="C57" t="s">
        <v>230</v>
      </c>
      <c r="D57">
        <v>2154</v>
      </c>
      <c r="E57">
        <v>775</v>
      </c>
      <c r="F57">
        <v>650</v>
      </c>
      <c r="G57" t="s">
        <v>206</v>
      </c>
      <c r="H57" t="s">
        <v>49</v>
      </c>
      <c r="I57" t="s">
        <v>30</v>
      </c>
      <c r="J57">
        <v>0</v>
      </c>
      <c r="K57">
        <v>0</v>
      </c>
      <c r="L57">
        <v>-20</v>
      </c>
      <c r="M57">
        <v>0</v>
      </c>
      <c r="N57">
        <v>0.5</v>
      </c>
    </row>
    <row r="58" spans="1:14" x14ac:dyDescent="0.45">
      <c r="A58">
        <v>58</v>
      </c>
      <c r="B58" t="s">
        <v>233</v>
      </c>
      <c r="C58" t="s">
        <v>232</v>
      </c>
      <c r="D58">
        <v>2204</v>
      </c>
      <c r="E58">
        <v>625</v>
      </c>
      <c r="F58">
        <v>750</v>
      </c>
      <c r="G58" t="s">
        <v>206</v>
      </c>
      <c r="H58" t="s">
        <v>49</v>
      </c>
      <c r="I58" t="s">
        <v>43</v>
      </c>
      <c r="J58" t="s">
        <v>67</v>
      </c>
      <c r="K58">
        <v>0</v>
      </c>
      <c r="L58">
        <v>-20</v>
      </c>
      <c r="M58">
        <v>0</v>
      </c>
      <c r="N58">
        <v>0.5</v>
      </c>
    </row>
    <row r="59" spans="1:14" x14ac:dyDescent="0.45">
      <c r="A59">
        <v>59</v>
      </c>
      <c r="B59" t="s">
        <v>236</v>
      </c>
      <c r="C59" t="s">
        <v>234</v>
      </c>
      <c r="D59">
        <v>2244</v>
      </c>
      <c r="E59">
        <v>200</v>
      </c>
      <c r="F59">
        <v>300</v>
      </c>
      <c r="G59" t="s">
        <v>206</v>
      </c>
      <c r="H59" t="s">
        <v>720</v>
      </c>
      <c r="I59" t="s">
        <v>49</v>
      </c>
      <c r="J59" t="s">
        <v>67</v>
      </c>
      <c r="K59">
        <v>0</v>
      </c>
      <c r="L59">
        <v>-20</v>
      </c>
      <c r="M59">
        <v>0</v>
      </c>
      <c r="N59">
        <v>0.5</v>
      </c>
    </row>
    <row r="60" spans="1:14" x14ac:dyDescent="0.45">
      <c r="A60">
        <v>60</v>
      </c>
      <c r="B60" t="s">
        <v>238</v>
      </c>
      <c r="C60" t="s">
        <v>237</v>
      </c>
      <c r="D60">
        <v>2275</v>
      </c>
      <c r="E60">
        <v>250</v>
      </c>
      <c r="F60">
        <v>275</v>
      </c>
      <c r="G60" t="s">
        <v>206</v>
      </c>
      <c r="H60" t="s">
        <v>720</v>
      </c>
      <c r="I60" t="s">
        <v>49</v>
      </c>
      <c r="J60" t="s">
        <v>43</v>
      </c>
      <c r="K60">
        <v>0</v>
      </c>
      <c r="L60">
        <v>-20</v>
      </c>
      <c r="M60">
        <v>0</v>
      </c>
      <c r="N60">
        <v>0.5</v>
      </c>
    </row>
    <row r="61" spans="1:14" x14ac:dyDescent="0.45">
      <c r="A61">
        <v>61</v>
      </c>
      <c r="B61" t="s">
        <v>240</v>
      </c>
      <c r="C61" t="s">
        <v>239</v>
      </c>
      <c r="D61">
        <v>2359</v>
      </c>
      <c r="E61">
        <v>300</v>
      </c>
      <c r="F61">
        <v>325</v>
      </c>
      <c r="G61" t="s">
        <v>206</v>
      </c>
      <c r="H61" t="s">
        <v>720</v>
      </c>
      <c r="I61" t="s">
        <v>49</v>
      </c>
      <c r="J61" t="s">
        <v>43</v>
      </c>
      <c r="K61">
        <v>0</v>
      </c>
      <c r="L61">
        <v>-20</v>
      </c>
      <c r="M61">
        <v>0</v>
      </c>
      <c r="N61">
        <v>0.5</v>
      </c>
    </row>
    <row r="62" spans="1:14" x14ac:dyDescent="0.45">
      <c r="A62">
        <v>62</v>
      </c>
      <c r="B62" t="s">
        <v>692</v>
      </c>
      <c r="C62" t="s">
        <v>241</v>
      </c>
      <c r="D62">
        <v>2390</v>
      </c>
      <c r="E62">
        <v>400</v>
      </c>
      <c r="F62">
        <v>300</v>
      </c>
      <c r="G62" t="s">
        <v>206</v>
      </c>
      <c r="H62" t="s">
        <v>43</v>
      </c>
      <c r="I62" t="s">
        <v>50</v>
      </c>
      <c r="J62" t="s">
        <v>56</v>
      </c>
      <c r="K62">
        <v>0</v>
      </c>
      <c r="L62">
        <v>-20</v>
      </c>
      <c r="M62">
        <v>0</v>
      </c>
      <c r="N62">
        <v>0.5</v>
      </c>
    </row>
    <row r="63" spans="1:14" x14ac:dyDescent="0.45">
      <c r="A63">
        <v>63</v>
      </c>
      <c r="B63" t="s">
        <v>244</v>
      </c>
      <c r="C63" t="s">
        <v>243</v>
      </c>
      <c r="D63">
        <v>2396</v>
      </c>
      <c r="E63">
        <v>800</v>
      </c>
      <c r="F63">
        <v>100</v>
      </c>
      <c r="G63" t="s">
        <v>206</v>
      </c>
      <c r="H63" t="s">
        <v>30</v>
      </c>
      <c r="I63" t="s">
        <v>49</v>
      </c>
      <c r="J63">
        <v>0</v>
      </c>
      <c r="K63">
        <v>0</v>
      </c>
      <c r="L63">
        <v>-20</v>
      </c>
      <c r="M63">
        <v>0</v>
      </c>
      <c r="N63">
        <v>0.5</v>
      </c>
    </row>
    <row r="64" spans="1:14" x14ac:dyDescent="0.45">
      <c r="A64">
        <v>64</v>
      </c>
      <c r="B64" t="s">
        <v>693</v>
      </c>
      <c r="C64" t="s">
        <v>245</v>
      </c>
      <c r="D64">
        <v>2421</v>
      </c>
      <c r="E64">
        <v>350</v>
      </c>
      <c r="F64">
        <v>50</v>
      </c>
      <c r="G64" t="s">
        <v>206</v>
      </c>
      <c r="H64" t="s">
        <v>76</v>
      </c>
      <c r="I64" t="s">
        <v>49</v>
      </c>
      <c r="J64" t="s">
        <v>77</v>
      </c>
      <c r="K64">
        <v>0</v>
      </c>
      <c r="L64">
        <v>-20</v>
      </c>
      <c r="M64">
        <v>0</v>
      </c>
      <c r="N64">
        <v>0.5</v>
      </c>
    </row>
    <row r="65" spans="1:14" x14ac:dyDescent="0.45">
      <c r="A65">
        <v>65</v>
      </c>
      <c r="B65" t="s">
        <v>248</v>
      </c>
      <c r="C65" t="s">
        <v>247</v>
      </c>
      <c r="D65">
        <v>2473</v>
      </c>
      <c r="E65">
        <v>600</v>
      </c>
      <c r="F65">
        <v>725</v>
      </c>
      <c r="G65" t="s">
        <v>206</v>
      </c>
      <c r="H65" t="s">
        <v>49</v>
      </c>
      <c r="I65" t="s">
        <v>77</v>
      </c>
      <c r="J65" t="s">
        <v>235</v>
      </c>
      <c r="K65">
        <v>0</v>
      </c>
      <c r="L65">
        <v>-20</v>
      </c>
      <c r="M65">
        <v>0</v>
      </c>
      <c r="N65">
        <v>0.5</v>
      </c>
    </row>
    <row r="66" spans="1:14" x14ac:dyDescent="0.45">
      <c r="A66">
        <v>66</v>
      </c>
      <c r="B66" t="s">
        <v>250</v>
      </c>
      <c r="C66" t="s">
        <v>249</v>
      </c>
      <c r="D66">
        <v>2502</v>
      </c>
      <c r="E66">
        <v>530</v>
      </c>
      <c r="F66">
        <v>125</v>
      </c>
      <c r="G66" t="s">
        <v>206</v>
      </c>
      <c r="H66" t="s">
        <v>56</v>
      </c>
      <c r="I66" t="s">
        <v>49</v>
      </c>
      <c r="J66">
        <v>0</v>
      </c>
      <c r="K66">
        <v>0</v>
      </c>
      <c r="L66">
        <v>-20</v>
      </c>
      <c r="M66">
        <v>0</v>
      </c>
      <c r="N66">
        <v>0.5</v>
      </c>
    </row>
    <row r="67" spans="1:14" x14ac:dyDescent="0.45">
      <c r="A67">
        <v>67</v>
      </c>
      <c r="B67" t="s">
        <v>643</v>
      </c>
      <c r="C67" t="s">
        <v>251</v>
      </c>
      <c r="D67">
        <v>2518</v>
      </c>
      <c r="E67">
        <v>700</v>
      </c>
      <c r="F67">
        <v>710</v>
      </c>
      <c r="G67" t="s">
        <v>206</v>
      </c>
      <c r="H67" t="s">
        <v>49</v>
      </c>
      <c r="I67">
        <v>0</v>
      </c>
      <c r="J67">
        <v>0</v>
      </c>
      <c r="K67">
        <v>0</v>
      </c>
      <c r="L67">
        <v>-20</v>
      </c>
      <c r="M67">
        <v>0</v>
      </c>
      <c r="N67">
        <v>0.5</v>
      </c>
    </row>
    <row r="68" spans="1:14" x14ac:dyDescent="0.45">
      <c r="A68">
        <v>68</v>
      </c>
      <c r="B68" t="s">
        <v>253</v>
      </c>
      <c r="C68" t="s">
        <v>252</v>
      </c>
      <c r="D68">
        <v>2532</v>
      </c>
      <c r="E68">
        <v>325</v>
      </c>
      <c r="F68">
        <v>755</v>
      </c>
      <c r="G68" t="s">
        <v>206</v>
      </c>
      <c r="H68" t="s">
        <v>43</v>
      </c>
      <c r="I68" t="s">
        <v>76</v>
      </c>
      <c r="J68" t="s">
        <v>77</v>
      </c>
      <c r="K68">
        <v>0</v>
      </c>
      <c r="L68">
        <v>-20</v>
      </c>
      <c r="M68">
        <v>0</v>
      </c>
      <c r="N68">
        <v>0.5</v>
      </c>
    </row>
    <row r="69" spans="1:14" x14ac:dyDescent="0.45">
      <c r="A69">
        <v>69</v>
      </c>
      <c r="B69" t="s">
        <v>255</v>
      </c>
      <c r="C69" t="s">
        <v>254</v>
      </c>
      <c r="D69">
        <v>2560</v>
      </c>
      <c r="E69">
        <v>420</v>
      </c>
      <c r="F69">
        <v>225</v>
      </c>
      <c r="G69" t="s">
        <v>206</v>
      </c>
      <c r="H69" t="s">
        <v>56</v>
      </c>
      <c r="I69" t="s">
        <v>43</v>
      </c>
      <c r="J69">
        <v>0</v>
      </c>
      <c r="K69">
        <v>0</v>
      </c>
      <c r="L69">
        <v>-20</v>
      </c>
      <c r="M69">
        <v>0</v>
      </c>
      <c r="N69">
        <v>0.5</v>
      </c>
    </row>
    <row r="70" spans="1:14" x14ac:dyDescent="0.45">
      <c r="A70">
        <v>70</v>
      </c>
      <c r="B70" t="s">
        <v>694</v>
      </c>
      <c r="C70" t="s">
        <v>256</v>
      </c>
      <c r="D70">
        <v>2571</v>
      </c>
      <c r="E70">
        <v>420</v>
      </c>
      <c r="F70">
        <v>750</v>
      </c>
      <c r="G70" t="s">
        <v>206</v>
      </c>
      <c r="H70" t="s">
        <v>43</v>
      </c>
      <c r="I70">
        <v>0</v>
      </c>
      <c r="J70">
        <v>0</v>
      </c>
      <c r="K70">
        <v>0</v>
      </c>
      <c r="L70">
        <v>-20</v>
      </c>
      <c r="M70">
        <v>0</v>
      </c>
      <c r="N70">
        <v>0.5</v>
      </c>
    </row>
    <row r="71" spans="1:14" x14ac:dyDescent="0.45">
      <c r="A71">
        <v>71</v>
      </c>
      <c r="B71" t="s">
        <v>645</v>
      </c>
      <c r="C71" t="s">
        <v>257</v>
      </c>
      <c r="D71">
        <v>2608</v>
      </c>
      <c r="E71">
        <v>625</v>
      </c>
      <c r="F71">
        <v>725</v>
      </c>
      <c r="G71" t="s">
        <v>206</v>
      </c>
      <c r="H71" t="s">
        <v>49</v>
      </c>
      <c r="I71" t="s">
        <v>43</v>
      </c>
      <c r="J71">
        <v>0</v>
      </c>
      <c r="K71">
        <v>0</v>
      </c>
      <c r="L71">
        <v>-20</v>
      </c>
      <c r="M71">
        <v>0</v>
      </c>
      <c r="N71">
        <v>0.5</v>
      </c>
    </row>
    <row r="72" spans="1:14" x14ac:dyDescent="0.45">
      <c r="A72">
        <v>72</v>
      </c>
      <c r="B72" t="s">
        <v>695</v>
      </c>
      <c r="C72" t="s">
        <v>259</v>
      </c>
      <c r="D72">
        <v>2633</v>
      </c>
      <c r="E72">
        <v>400</v>
      </c>
      <c r="F72">
        <v>800</v>
      </c>
      <c r="G72" t="s">
        <v>206</v>
      </c>
      <c r="H72" t="s">
        <v>43</v>
      </c>
      <c r="I72">
        <v>0</v>
      </c>
      <c r="J72">
        <v>0</v>
      </c>
      <c r="K72">
        <v>0</v>
      </c>
      <c r="L72">
        <v>-20</v>
      </c>
      <c r="M72">
        <v>0</v>
      </c>
      <c r="N72">
        <v>0.5</v>
      </c>
    </row>
    <row r="73" spans="1:14" x14ac:dyDescent="0.45">
      <c r="A73">
        <v>73</v>
      </c>
      <c r="B73" t="s">
        <v>647</v>
      </c>
      <c r="C73" t="s">
        <v>261</v>
      </c>
      <c r="D73">
        <v>2635</v>
      </c>
      <c r="E73">
        <v>520</v>
      </c>
      <c r="F73">
        <v>200</v>
      </c>
      <c r="G73" t="s">
        <v>206</v>
      </c>
      <c r="H73" t="s">
        <v>56</v>
      </c>
      <c r="I73" t="s">
        <v>50</v>
      </c>
      <c r="J73">
        <v>0</v>
      </c>
      <c r="K73">
        <v>0</v>
      </c>
      <c r="L73">
        <v>-20</v>
      </c>
      <c r="M73">
        <v>0</v>
      </c>
      <c r="N73">
        <v>0.5</v>
      </c>
    </row>
    <row r="74" spans="1:14" x14ac:dyDescent="0.45">
      <c r="A74">
        <v>74</v>
      </c>
      <c r="B74" t="s">
        <v>263</v>
      </c>
      <c r="C74" t="s">
        <v>698</v>
      </c>
      <c r="D74">
        <v>2645</v>
      </c>
      <c r="E74">
        <v>710</v>
      </c>
      <c r="F74">
        <v>810</v>
      </c>
      <c r="G74" t="s">
        <v>206</v>
      </c>
      <c r="H74" t="s">
        <v>49</v>
      </c>
      <c r="I74" t="s">
        <v>50</v>
      </c>
      <c r="J74">
        <v>0</v>
      </c>
      <c r="K74">
        <v>0</v>
      </c>
      <c r="L74">
        <v>-20</v>
      </c>
      <c r="M74">
        <v>0</v>
      </c>
      <c r="N74">
        <v>0.5</v>
      </c>
    </row>
    <row r="75" spans="1:14" x14ac:dyDescent="0.45">
      <c r="A75">
        <v>75</v>
      </c>
      <c r="B75" t="s">
        <v>648</v>
      </c>
      <c r="C75" t="s">
        <v>264</v>
      </c>
      <c r="D75">
        <v>2662</v>
      </c>
      <c r="E75">
        <v>620</v>
      </c>
      <c r="F75">
        <v>225</v>
      </c>
      <c r="G75" t="s">
        <v>206</v>
      </c>
      <c r="H75" t="s">
        <v>56</v>
      </c>
      <c r="I75">
        <v>0</v>
      </c>
      <c r="J75">
        <v>0</v>
      </c>
      <c r="K75">
        <v>0</v>
      </c>
      <c r="L75">
        <v>-20</v>
      </c>
      <c r="M75">
        <v>0</v>
      </c>
      <c r="N75">
        <v>0.5</v>
      </c>
    </row>
    <row r="76" spans="1:14" x14ac:dyDescent="0.45">
      <c r="A76">
        <v>76</v>
      </c>
      <c r="B76" t="s">
        <v>699</v>
      </c>
      <c r="C76" t="s">
        <v>265</v>
      </c>
      <c r="D76">
        <v>2663</v>
      </c>
      <c r="E76">
        <v>750</v>
      </c>
      <c r="F76">
        <v>775</v>
      </c>
      <c r="G76" t="s">
        <v>206</v>
      </c>
      <c r="H76" t="s">
        <v>49</v>
      </c>
      <c r="I76" t="s">
        <v>56</v>
      </c>
      <c r="J76">
        <v>0</v>
      </c>
      <c r="K76">
        <v>0</v>
      </c>
      <c r="L76">
        <v>-20</v>
      </c>
      <c r="M76">
        <v>0</v>
      </c>
      <c r="N76">
        <v>0.5</v>
      </c>
    </row>
    <row r="77" spans="1:14" x14ac:dyDescent="0.45">
      <c r="A77">
        <v>77</v>
      </c>
      <c r="B77" t="s">
        <v>650</v>
      </c>
      <c r="C77" t="s">
        <v>266</v>
      </c>
      <c r="D77">
        <v>2665</v>
      </c>
      <c r="E77">
        <v>700</v>
      </c>
      <c r="F77">
        <v>735</v>
      </c>
      <c r="G77" t="s">
        <v>206</v>
      </c>
      <c r="H77" t="s">
        <v>49</v>
      </c>
      <c r="I77" t="s">
        <v>50</v>
      </c>
      <c r="J77">
        <v>0</v>
      </c>
      <c r="K77">
        <v>0</v>
      </c>
      <c r="L77">
        <v>-20</v>
      </c>
      <c r="M77">
        <v>0</v>
      </c>
      <c r="N77">
        <v>0.5</v>
      </c>
    </row>
    <row r="78" spans="1:14" x14ac:dyDescent="0.45">
      <c r="A78">
        <v>78</v>
      </c>
      <c r="B78" t="s">
        <v>651</v>
      </c>
      <c r="C78" t="s">
        <v>268</v>
      </c>
      <c r="D78">
        <v>2752</v>
      </c>
      <c r="E78">
        <v>650</v>
      </c>
      <c r="F78">
        <v>550</v>
      </c>
      <c r="G78" t="s">
        <v>206</v>
      </c>
      <c r="H78" t="s">
        <v>32</v>
      </c>
      <c r="I78" t="s">
        <v>50</v>
      </c>
      <c r="J78" t="s">
        <v>49</v>
      </c>
      <c r="K78">
        <v>0</v>
      </c>
      <c r="L78">
        <v>-20</v>
      </c>
      <c r="M78">
        <v>0</v>
      </c>
      <c r="N78">
        <v>0.5</v>
      </c>
    </row>
    <row r="79" spans="1:14" x14ac:dyDescent="0.45">
      <c r="A79">
        <v>79</v>
      </c>
      <c r="B79" t="s">
        <v>700</v>
      </c>
      <c r="C79" t="s">
        <v>270</v>
      </c>
      <c r="D79">
        <v>2791</v>
      </c>
      <c r="E79">
        <v>750</v>
      </c>
      <c r="F79">
        <v>600</v>
      </c>
      <c r="G79" t="s">
        <v>206</v>
      </c>
      <c r="H79" t="s">
        <v>49</v>
      </c>
      <c r="I79" t="s">
        <v>50</v>
      </c>
      <c r="J79">
        <v>0</v>
      </c>
      <c r="K79">
        <v>0</v>
      </c>
      <c r="L79">
        <v>-20</v>
      </c>
      <c r="M79">
        <v>0</v>
      </c>
      <c r="N79">
        <v>0.5</v>
      </c>
    </row>
    <row r="80" spans="1:14" x14ac:dyDescent="0.45">
      <c r="A80">
        <v>80</v>
      </c>
      <c r="B80" t="s">
        <v>652</v>
      </c>
      <c r="C80" t="s">
        <v>360</v>
      </c>
      <c r="D80">
        <v>2979</v>
      </c>
      <c r="E80">
        <v>225</v>
      </c>
      <c r="F80">
        <v>625</v>
      </c>
      <c r="G80" t="s">
        <v>206</v>
      </c>
      <c r="H80" t="s">
        <v>50</v>
      </c>
      <c r="I80" t="s">
        <v>43</v>
      </c>
      <c r="J80">
        <v>0</v>
      </c>
      <c r="K80">
        <v>0</v>
      </c>
      <c r="L80">
        <v>-20</v>
      </c>
      <c r="M80">
        <v>0</v>
      </c>
      <c r="N80">
        <v>0.5</v>
      </c>
    </row>
    <row r="81" spans="1:14" x14ac:dyDescent="0.45">
      <c r="A81">
        <v>81</v>
      </c>
      <c r="B81" t="s">
        <v>653</v>
      </c>
      <c r="C81" t="s">
        <v>362</v>
      </c>
      <c r="D81">
        <v>2987</v>
      </c>
      <c r="E81">
        <v>300</v>
      </c>
      <c r="F81">
        <v>610</v>
      </c>
      <c r="G81" t="s">
        <v>206</v>
      </c>
      <c r="H81" t="s">
        <v>43</v>
      </c>
      <c r="I81" t="s">
        <v>623</v>
      </c>
      <c r="J81">
        <v>0</v>
      </c>
      <c r="K81">
        <v>0</v>
      </c>
      <c r="L81">
        <v>-20</v>
      </c>
      <c r="M81">
        <v>0</v>
      </c>
      <c r="N81">
        <v>0.5</v>
      </c>
    </row>
    <row r="82" spans="1:14" x14ac:dyDescent="0.45">
      <c r="A82">
        <v>82</v>
      </c>
      <c r="B82" t="s">
        <v>365</v>
      </c>
      <c r="C82" t="s">
        <v>364</v>
      </c>
      <c r="D82">
        <v>3008</v>
      </c>
      <c r="E82">
        <v>250</v>
      </c>
      <c r="F82">
        <v>700</v>
      </c>
      <c r="G82" t="s">
        <v>206</v>
      </c>
      <c r="H82" t="s">
        <v>43</v>
      </c>
      <c r="I82" t="s">
        <v>623</v>
      </c>
      <c r="J82" t="s">
        <v>76</v>
      </c>
      <c r="K82">
        <v>0</v>
      </c>
      <c r="L82">
        <v>-20</v>
      </c>
      <c r="M82">
        <v>0</v>
      </c>
      <c r="N82">
        <v>0.5</v>
      </c>
    </row>
    <row r="83" spans="1:14" x14ac:dyDescent="0.45">
      <c r="A83">
        <v>83</v>
      </c>
      <c r="B83" t="s">
        <v>367</v>
      </c>
      <c r="C83" t="s">
        <v>366</v>
      </c>
      <c r="D83">
        <v>3025</v>
      </c>
      <c r="E83">
        <v>800</v>
      </c>
      <c r="F83">
        <v>650</v>
      </c>
      <c r="G83" t="s">
        <v>206</v>
      </c>
      <c r="H83" t="s">
        <v>49</v>
      </c>
      <c r="I83" t="s">
        <v>77</v>
      </c>
      <c r="J83" t="s">
        <v>49</v>
      </c>
      <c r="K83">
        <v>0</v>
      </c>
      <c r="L83">
        <v>-20</v>
      </c>
      <c r="M83">
        <v>0</v>
      </c>
      <c r="N83">
        <v>0.5</v>
      </c>
    </row>
    <row r="84" spans="1:14" x14ac:dyDescent="0.45">
      <c r="A84">
        <v>84</v>
      </c>
      <c r="B84" t="s">
        <v>369</v>
      </c>
      <c r="C84" t="s">
        <v>368</v>
      </c>
      <c r="D84">
        <v>3051</v>
      </c>
      <c r="E84">
        <v>400</v>
      </c>
      <c r="F84">
        <v>820</v>
      </c>
      <c r="G84" t="s">
        <v>206</v>
      </c>
      <c r="H84" t="s">
        <v>43</v>
      </c>
      <c r="I84">
        <v>0</v>
      </c>
      <c r="J84">
        <v>0</v>
      </c>
      <c r="K84">
        <v>0</v>
      </c>
      <c r="L84">
        <v>-20</v>
      </c>
      <c r="M84">
        <v>0</v>
      </c>
      <c r="N84">
        <v>0.5</v>
      </c>
    </row>
    <row r="85" spans="1:14" x14ac:dyDescent="0.45">
      <c r="A85">
        <v>85</v>
      </c>
      <c r="B85" t="s">
        <v>371</v>
      </c>
      <c r="C85" t="s">
        <v>370</v>
      </c>
      <c r="D85">
        <v>3063</v>
      </c>
      <c r="E85">
        <v>350</v>
      </c>
      <c r="F85">
        <v>700</v>
      </c>
      <c r="G85" t="s">
        <v>206</v>
      </c>
      <c r="H85" t="s">
        <v>43</v>
      </c>
      <c r="I85" t="s">
        <v>76</v>
      </c>
      <c r="J85" t="s">
        <v>77</v>
      </c>
      <c r="K85">
        <v>0</v>
      </c>
      <c r="L85">
        <v>-20</v>
      </c>
      <c r="M85">
        <v>0</v>
      </c>
      <c r="N85">
        <v>0.5</v>
      </c>
    </row>
    <row r="86" spans="1:14" x14ac:dyDescent="0.45">
      <c r="A86">
        <v>86</v>
      </c>
      <c r="B86" t="s">
        <v>373</v>
      </c>
      <c r="C86" t="s">
        <v>372</v>
      </c>
      <c r="D86">
        <v>3094</v>
      </c>
      <c r="E86">
        <v>500</v>
      </c>
      <c r="F86">
        <v>825</v>
      </c>
      <c r="G86" t="s">
        <v>206</v>
      </c>
      <c r="H86" t="s">
        <v>43</v>
      </c>
      <c r="I86" t="s">
        <v>49</v>
      </c>
      <c r="J86">
        <v>0</v>
      </c>
      <c r="K86">
        <v>0</v>
      </c>
      <c r="L86">
        <v>-20</v>
      </c>
      <c r="M86">
        <v>0</v>
      </c>
      <c r="N86">
        <v>0.5</v>
      </c>
    </row>
    <row r="87" spans="1:14" x14ac:dyDescent="0.45">
      <c r="A87">
        <v>87</v>
      </c>
      <c r="B87" t="s">
        <v>654</v>
      </c>
      <c r="C87" t="s">
        <v>374</v>
      </c>
      <c r="D87">
        <v>3117</v>
      </c>
      <c r="E87">
        <v>600</v>
      </c>
      <c r="F87">
        <v>700</v>
      </c>
      <c r="G87" t="s">
        <v>206</v>
      </c>
      <c r="H87" t="s">
        <v>43</v>
      </c>
      <c r="I87">
        <v>0</v>
      </c>
      <c r="J87">
        <v>0</v>
      </c>
      <c r="K87">
        <v>0</v>
      </c>
      <c r="L87">
        <v>-20</v>
      </c>
      <c r="M87">
        <v>0</v>
      </c>
      <c r="N87">
        <v>0.5</v>
      </c>
    </row>
    <row r="88" spans="1:14" x14ac:dyDescent="0.45">
      <c r="A88">
        <v>88</v>
      </c>
      <c r="B88" t="s">
        <v>377</v>
      </c>
      <c r="C88" t="s">
        <v>376</v>
      </c>
      <c r="D88">
        <v>3040</v>
      </c>
      <c r="E88">
        <v>550</v>
      </c>
      <c r="F88">
        <v>750</v>
      </c>
      <c r="G88" t="s">
        <v>206</v>
      </c>
      <c r="H88" t="s">
        <v>43</v>
      </c>
      <c r="I88">
        <v>0</v>
      </c>
      <c r="J88">
        <v>0</v>
      </c>
      <c r="K88">
        <v>0</v>
      </c>
      <c r="L88">
        <v>-20</v>
      </c>
      <c r="M88">
        <v>0</v>
      </c>
      <c r="N88">
        <v>0.5</v>
      </c>
    </row>
    <row r="89" spans="1:14" x14ac:dyDescent="0.45">
      <c r="A89">
        <v>89</v>
      </c>
      <c r="B89" t="s">
        <v>380</v>
      </c>
      <c r="C89" t="s">
        <v>378</v>
      </c>
      <c r="D89">
        <v>3128</v>
      </c>
      <c r="E89">
        <v>800</v>
      </c>
      <c r="F89">
        <v>100</v>
      </c>
      <c r="G89" t="s">
        <v>206</v>
      </c>
      <c r="H89" t="s">
        <v>88</v>
      </c>
      <c r="I89" t="s">
        <v>379</v>
      </c>
      <c r="J89">
        <v>0</v>
      </c>
      <c r="K89">
        <v>0</v>
      </c>
      <c r="L89">
        <v>-20</v>
      </c>
      <c r="M89">
        <v>0</v>
      </c>
      <c r="N89">
        <v>0.5</v>
      </c>
    </row>
    <row r="90" spans="1:14" x14ac:dyDescent="0.45">
      <c r="A90">
        <v>90</v>
      </c>
      <c r="B90" t="s">
        <v>701</v>
      </c>
      <c r="C90" t="s">
        <v>381</v>
      </c>
      <c r="D90">
        <v>3137</v>
      </c>
      <c r="E90">
        <v>850</v>
      </c>
      <c r="F90">
        <v>550</v>
      </c>
      <c r="G90" t="s">
        <v>206</v>
      </c>
      <c r="H90" t="s">
        <v>49</v>
      </c>
      <c r="I90" t="s">
        <v>49</v>
      </c>
      <c r="J90">
        <v>0</v>
      </c>
      <c r="K90">
        <v>0</v>
      </c>
      <c r="L90">
        <v>-20</v>
      </c>
      <c r="M90">
        <v>0</v>
      </c>
      <c r="N90">
        <v>0.5</v>
      </c>
    </row>
    <row r="91" spans="1:14" x14ac:dyDescent="0.45">
      <c r="A91">
        <v>91</v>
      </c>
      <c r="B91" t="s">
        <v>384</v>
      </c>
      <c r="C91" t="s">
        <v>383</v>
      </c>
      <c r="D91">
        <v>3161</v>
      </c>
      <c r="E91">
        <v>800</v>
      </c>
      <c r="F91">
        <v>650</v>
      </c>
      <c r="G91" t="s">
        <v>206</v>
      </c>
      <c r="H91" t="s">
        <v>49</v>
      </c>
      <c r="I91">
        <v>0</v>
      </c>
      <c r="J91">
        <v>0</v>
      </c>
      <c r="K91">
        <v>0</v>
      </c>
      <c r="L91">
        <v>-20</v>
      </c>
      <c r="M91">
        <v>0</v>
      </c>
      <c r="N91">
        <v>0.5</v>
      </c>
    </row>
    <row r="92" spans="1:14" x14ac:dyDescent="0.45">
      <c r="A92">
        <v>92</v>
      </c>
      <c r="B92" t="s">
        <v>386</v>
      </c>
      <c r="C92" t="s">
        <v>385</v>
      </c>
      <c r="D92">
        <v>3077</v>
      </c>
      <c r="E92">
        <v>800</v>
      </c>
      <c r="F92">
        <v>150</v>
      </c>
      <c r="G92" t="s">
        <v>206</v>
      </c>
      <c r="H92" t="s">
        <v>88</v>
      </c>
      <c r="I92">
        <v>0</v>
      </c>
      <c r="J92">
        <v>0</v>
      </c>
      <c r="K92">
        <v>0</v>
      </c>
      <c r="L92">
        <v>-20</v>
      </c>
      <c r="M92">
        <v>0</v>
      </c>
      <c r="N92">
        <v>0.5</v>
      </c>
    </row>
    <row r="93" spans="1:14" x14ac:dyDescent="0.45">
      <c r="A93">
        <v>93</v>
      </c>
      <c r="B93" t="s">
        <v>389</v>
      </c>
      <c r="C93" t="s">
        <v>387</v>
      </c>
      <c r="D93">
        <v>3197</v>
      </c>
      <c r="E93">
        <v>215</v>
      </c>
      <c r="F93">
        <v>700</v>
      </c>
      <c r="G93" t="s">
        <v>206</v>
      </c>
      <c r="H93" t="s">
        <v>50</v>
      </c>
      <c r="I93" t="s">
        <v>30</v>
      </c>
      <c r="J93" t="s">
        <v>388</v>
      </c>
      <c r="K93">
        <v>0</v>
      </c>
      <c r="L93">
        <v>-20</v>
      </c>
      <c r="M93">
        <v>0</v>
      </c>
      <c r="N93">
        <v>0.5</v>
      </c>
    </row>
    <row r="94" spans="1:14" x14ac:dyDescent="0.45">
      <c r="A94">
        <v>94</v>
      </c>
      <c r="B94" t="s">
        <v>391</v>
      </c>
      <c r="C94" t="s">
        <v>702</v>
      </c>
      <c r="D94">
        <v>3222</v>
      </c>
      <c r="E94">
        <v>500</v>
      </c>
      <c r="F94">
        <v>250</v>
      </c>
      <c r="G94" t="s">
        <v>206</v>
      </c>
      <c r="H94" t="s">
        <v>50</v>
      </c>
      <c r="I94" t="s">
        <v>30</v>
      </c>
      <c r="J94" t="s">
        <v>67</v>
      </c>
      <c r="K94">
        <v>0</v>
      </c>
      <c r="L94">
        <v>-20</v>
      </c>
      <c r="M94">
        <v>0</v>
      </c>
      <c r="N94">
        <v>0.5</v>
      </c>
    </row>
    <row r="95" spans="1:14" x14ac:dyDescent="0.45">
      <c r="A95">
        <v>95</v>
      </c>
      <c r="B95" t="s">
        <v>393</v>
      </c>
      <c r="C95" t="s">
        <v>392</v>
      </c>
      <c r="D95">
        <v>3276</v>
      </c>
      <c r="E95">
        <v>350</v>
      </c>
      <c r="F95">
        <v>675</v>
      </c>
      <c r="G95" t="s">
        <v>206</v>
      </c>
      <c r="H95" t="s">
        <v>43</v>
      </c>
      <c r="I95" t="s">
        <v>50</v>
      </c>
      <c r="J95">
        <v>0</v>
      </c>
      <c r="K95">
        <v>0</v>
      </c>
      <c r="L95">
        <v>-20</v>
      </c>
      <c r="M95">
        <v>0</v>
      </c>
      <c r="N95">
        <v>0.5</v>
      </c>
    </row>
    <row r="96" spans="1:14" x14ac:dyDescent="0.45">
      <c r="A96">
        <v>96</v>
      </c>
      <c r="B96" t="s">
        <v>655</v>
      </c>
      <c r="C96" t="s">
        <v>394</v>
      </c>
      <c r="D96">
        <v>3304</v>
      </c>
      <c r="E96">
        <v>500</v>
      </c>
      <c r="F96">
        <v>725</v>
      </c>
      <c r="G96" t="s">
        <v>206</v>
      </c>
      <c r="H96" t="s">
        <v>43</v>
      </c>
      <c r="I96" t="s">
        <v>43</v>
      </c>
      <c r="J96" t="s">
        <v>395</v>
      </c>
      <c r="K96">
        <v>0</v>
      </c>
      <c r="L96">
        <v>-20</v>
      </c>
      <c r="M96">
        <v>0</v>
      </c>
      <c r="N96">
        <v>0.5</v>
      </c>
    </row>
    <row r="97" spans="1:14" x14ac:dyDescent="0.45">
      <c r="A97">
        <v>97</v>
      </c>
      <c r="B97" t="s">
        <v>703</v>
      </c>
      <c r="C97" t="s">
        <v>397</v>
      </c>
      <c r="D97">
        <v>3318</v>
      </c>
      <c r="E97">
        <v>500</v>
      </c>
      <c r="F97">
        <v>200</v>
      </c>
      <c r="G97" t="s">
        <v>206</v>
      </c>
      <c r="H97" t="s">
        <v>47</v>
      </c>
      <c r="I97" t="s">
        <v>43</v>
      </c>
      <c r="J97" t="s">
        <v>47</v>
      </c>
      <c r="K97">
        <v>0</v>
      </c>
      <c r="L97">
        <v>-20</v>
      </c>
      <c r="M97">
        <v>0</v>
      </c>
      <c r="N97">
        <v>0.5</v>
      </c>
    </row>
    <row r="98" spans="1:14" x14ac:dyDescent="0.45">
      <c r="A98">
        <v>98</v>
      </c>
      <c r="B98" t="s">
        <v>400</v>
      </c>
      <c r="C98" t="s">
        <v>399</v>
      </c>
      <c r="D98">
        <v>3355</v>
      </c>
      <c r="E98">
        <v>375</v>
      </c>
      <c r="F98">
        <v>645</v>
      </c>
      <c r="G98" t="s">
        <v>206</v>
      </c>
      <c r="H98" t="s">
        <v>43</v>
      </c>
      <c r="I98" t="s">
        <v>47</v>
      </c>
      <c r="J98" t="s">
        <v>50</v>
      </c>
      <c r="K98">
        <v>0</v>
      </c>
      <c r="L98">
        <v>-20</v>
      </c>
      <c r="M98">
        <v>0</v>
      </c>
      <c r="N98">
        <v>0.5</v>
      </c>
    </row>
    <row r="99" spans="1:14" x14ac:dyDescent="0.45">
      <c r="A99">
        <v>99</v>
      </c>
      <c r="B99" t="s">
        <v>704</v>
      </c>
      <c r="C99" t="s">
        <v>401</v>
      </c>
      <c r="D99">
        <v>3374</v>
      </c>
      <c r="E99">
        <v>505</v>
      </c>
      <c r="F99">
        <v>260</v>
      </c>
      <c r="G99" t="s">
        <v>206</v>
      </c>
      <c r="H99" t="s">
        <v>67</v>
      </c>
      <c r="I99" t="s">
        <v>47</v>
      </c>
      <c r="J99">
        <v>0</v>
      </c>
      <c r="K99">
        <v>0</v>
      </c>
      <c r="L99">
        <v>-20</v>
      </c>
      <c r="M99">
        <v>0</v>
      </c>
      <c r="N99">
        <v>0.5</v>
      </c>
    </row>
    <row r="100" spans="1:14" x14ac:dyDescent="0.45">
      <c r="A100">
        <v>100</v>
      </c>
      <c r="B100" t="s">
        <v>404</v>
      </c>
      <c r="C100" t="s">
        <v>403</v>
      </c>
      <c r="D100">
        <v>3422</v>
      </c>
      <c r="E100">
        <v>460</v>
      </c>
      <c r="F100">
        <v>675</v>
      </c>
      <c r="G100" t="s">
        <v>206</v>
      </c>
      <c r="H100" t="s">
        <v>43</v>
      </c>
      <c r="I100" t="s">
        <v>47</v>
      </c>
      <c r="J100">
        <v>0</v>
      </c>
      <c r="K100">
        <v>0</v>
      </c>
      <c r="L100">
        <v>-20</v>
      </c>
      <c r="M100">
        <v>0</v>
      </c>
      <c r="N100">
        <v>0.5</v>
      </c>
    </row>
    <row r="101" spans="1:14" x14ac:dyDescent="0.45">
      <c r="A101">
        <v>101</v>
      </c>
      <c r="B101" t="s">
        <v>656</v>
      </c>
      <c r="C101" t="s">
        <v>405</v>
      </c>
      <c r="D101">
        <v>3186</v>
      </c>
      <c r="E101">
        <v>395</v>
      </c>
      <c r="F101">
        <v>50</v>
      </c>
      <c r="G101" t="s">
        <v>206</v>
      </c>
      <c r="H101" t="s">
        <v>47</v>
      </c>
      <c r="I101">
        <v>0</v>
      </c>
      <c r="J101">
        <v>0</v>
      </c>
      <c r="K101">
        <v>0</v>
      </c>
      <c r="L101">
        <v>-20</v>
      </c>
      <c r="M101">
        <v>0</v>
      </c>
      <c r="N101">
        <v>0.5</v>
      </c>
    </row>
    <row r="102" spans="1:14" x14ac:dyDescent="0.45">
      <c r="A102">
        <v>102</v>
      </c>
      <c r="B102" t="s">
        <v>408</v>
      </c>
      <c r="C102" t="s">
        <v>406</v>
      </c>
      <c r="D102">
        <v>3442</v>
      </c>
      <c r="E102">
        <v>750</v>
      </c>
      <c r="F102">
        <v>200</v>
      </c>
      <c r="G102" t="s">
        <v>206</v>
      </c>
      <c r="H102" t="s">
        <v>30</v>
      </c>
      <c r="I102" t="s">
        <v>407</v>
      </c>
      <c r="J102">
        <v>0</v>
      </c>
      <c r="K102">
        <v>0</v>
      </c>
      <c r="L102">
        <v>-20</v>
      </c>
      <c r="M102">
        <v>0</v>
      </c>
      <c r="N102">
        <v>0.5</v>
      </c>
    </row>
    <row r="103" spans="1:14" x14ac:dyDescent="0.45">
      <c r="A103">
        <v>103</v>
      </c>
      <c r="B103" t="s">
        <v>410</v>
      </c>
      <c r="C103" t="s">
        <v>409</v>
      </c>
      <c r="D103">
        <v>3472</v>
      </c>
      <c r="E103">
        <v>700</v>
      </c>
      <c r="F103">
        <v>250</v>
      </c>
      <c r="G103" t="s">
        <v>206</v>
      </c>
      <c r="H103" t="s">
        <v>30</v>
      </c>
      <c r="I103" t="s">
        <v>407</v>
      </c>
      <c r="J103">
        <v>0</v>
      </c>
      <c r="K103">
        <v>0</v>
      </c>
      <c r="L103">
        <v>-20</v>
      </c>
      <c r="M103">
        <v>0</v>
      </c>
      <c r="N103">
        <v>0.5</v>
      </c>
    </row>
    <row r="104" spans="1:14" x14ac:dyDescent="0.45">
      <c r="A104">
        <v>104</v>
      </c>
      <c r="B104" t="s">
        <v>662</v>
      </c>
      <c r="C104" t="s">
        <v>411</v>
      </c>
      <c r="D104">
        <v>3092</v>
      </c>
      <c r="E104">
        <v>645</v>
      </c>
      <c r="F104">
        <v>855</v>
      </c>
      <c r="G104" t="s">
        <v>206</v>
      </c>
      <c r="H104" t="s">
        <v>49</v>
      </c>
      <c r="I104" t="s">
        <v>76</v>
      </c>
      <c r="J104" t="s">
        <v>77</v>
      </c>
      <c r="K104">
        <v>0</v>
      </c>
      <c r="L104">
        <v>-20</v>
      </c>
      <c r="M104">
        <v>0</v>
      </c>
      <c r="N104">
        <v>0.5</v>
      </c>
    </row>
    <row r="105" spans="1:14" x14ac:dyDescent="0.45">
      <c r="A105">
        <v>105</v>
      </c>
      <c r="B105" t="s">
        <v>705</v>
      </c>
      <c r="C105" t="s">
        <v>706</v>
      </c>
      <c r="D105">
        <v>3095</v>
      </c>
      <c r="E105">
        <v>685</v>
      </c>
      <c r="F105">
        <v>900</v>
      </c>
      <c r="G105" t="s">
        <v>206</v>
      </c>
      <c r="H105" t="s">
        <v>49</v>
      </c>
      <c r="I105">
        <v>0</v>
      </c>
      <c r="J105">
        <v>0</v>
      </c>
      <c r="K105">
        <v>0</v>
      </c>
      <c r="L105">
        <v>-20</v>
      </c>
      <c r="M105">
        <v>0</v>
      </c>
      <c r="N105">
        <v>0.5</v>
      </c>
    </row>
    <row r="106" spans="1:14" x14ac:dyDescent="0.45">
      <c r="A106">
        <v>106</v>
      </c>
      <c r="B106" t="s">
        <v>664</v>
      </c>
      <c r="C106" t="s">
        <v>413</v>
      </c>
      <c r="D106">
        <v>3097</v>
      </c>
      <c r="E106">
        <v>610</v>
      </c>
      <c r="F106">
        <v>950</v>
      </c>
      <c r="G106" t="s">
        <v>206</v>
      </c>
      <c r="H106" t="s">
        <v>49</v>
      </c>
      <c r="I106">
        <v>0</v>
      </c>
      <c r="J106">
        <v>0</v>
      </c>
      <c r="K106">
        <v>0</v>
      </c>
      <c r="L106">
        <v>-20</v>
      </c>
      <c r="M106">
        <v>0</v>
      </c>
      <c r="N106">
        <v>0.5</v>
      </c>
    </row>
    <row r="107" spans="1:14" x14ac:dyDescent="0.45">
      <c r="A107">
        <v>107</v>
      </c>
      <c r="B107" t="s">
        <v>665</v>
      </c>
      <c r="C107" t="s">
        <v>414</v>
      </c>
      <c r="D107">
        <v>3103</v>
      </c>
      <c r="E107">
        <v>650</v>
      </c>
      <c r="F107">
        <v>900</v>
      </c>
      <c r="G107" t="s">
        <v>206</v>
      </c>
      <c r="H107" t="s">
        <v>49</v>
      </c>
      <c r="I107">
        <v>0</v>
      </c>
      <c r="J107">
        <v>0</v>
      </c>
      <c r="K107">
        <v>0</v>
      </c>
      <c r="L107">
        <v>-20</v>
      </c>
      <c r="M107">
        <v>0</v>
      </c>
      <c r="N107">
        <v>0.5</v>
      </c>
    </row>
    <row r="108" spans="1:14" x14ac:dyDescent="0.45">
      <c r="A108">
        <v>108</v>
      </c>
      <c r="B108" t="s">
        <v>666</v>
      </c>
      <c r="C108" t="s">
        <v>416</v>
      </c>
      <c r="D108">
        <v>3107</v>
      </c>
      <c r="E108">
        <v>685</v>
      </c>
      <c r="F108">
        <v>810</v>
      </c>
      <c r="G108" t="s">
        <v>206</v>
      </c>
      <c r="H108" t="s">
        <v>49</v>
      </c>
      <c r="I108" t="s">
        <v>76</v>
      </c>
      <c r="J108" t="s">
        <v>77</v>
      </c>
      <c r="K108">
        <v>0</v>
      </c>
      <c r="L108">
        <v>-20</v>
      </c>
      <c r="M108">
        <v>0</v>
      </c>
      <c r="N108">
        <v>0.5</v>
      </c>
    </row>
    <row r="109" spans="1:14" x14ac:dyDescent="0.45">
      <c r="A109">
        <v>109</v>
      </c>
      <c r="B109" t="s">
        <v>667</v>
      </c>
      <c r="C109" t="s">
        <v>417</v>
      </c>
      <c r="D109">
        <v>3107</v>
      </c>
      <c r="E109">
        <v>350</v>
      </c>
      <c r="F109">
        <v>300</v>
      </c>
      <c r="G109" t="s">
        <v>206</v>
      </c>
      <c r="H109" t="s">
        <v>76</v>
      </c>
      <c r="I109" t="s">
        <v>77</v>
      </c>
      <c r="J109">
        <v>0</v>
      </c>
      <c r="K109">
        <v>0</v>
      </c>
      <c r="L109">
        <v>-20</v>
      </c>
      <c r="M109">
        <v>0</v>
      </c>
      <c r="N109">
        <v>0.5</v>
      </c>
    </row>
    <row r="110" spans="1:14" x14ac:dyDescent="0.45">
      <c r="A110">
        <v>110</v>
      </c>
      <c r="B110" t="s">
        <v>707</v>
      </c>
      <c r="C110" t="s">
        <v>708</v>
      </c>
      <c r="D110">
        <v>3107</v>
      </c>
      <c r="E110">
        <v>700</v>
      </c>
      <c r="F110">
        <v>800</v>
      </c>
      <c r="G110" t="s">
        <v>206</v>
      </c>
      <c r="H110" t="s">
        <v>49</v>
      </c>
      <c r="I110">
        <v>0</v>
      </c>
      <c r="J110">
        <v>0</v>
      </c>
      <c r="K110">
        <v>0</v>
      </c>
      <c r="L110">
        <v>-20</v>
      </c>
      <c r="M110">
        <v>0</v>
      </c>
      <c r="N110">
        <v>0.5</v>
      </c>
    </row>
    <row r="111" spans="1:14" x14ac:dyDescent="0.45">
      <c r="A111">
        <v>111</v>
      </c>
      <c r="B111" t="s">
        <v>669</v>
      </c>
      <c r="C111" t="s">
        <v>709</v>
      </c>
      <c r="D111">
        <v>3117</v>
      </c>
      <c r="E111">
        <v>720</v>
      </c>
      <c r="F111">
        <v>720</v>
      </c>
      <c r="G111" t="s">
        <v>206</v>
      </c>
      <c r="H111" t="s">
        <v>49</v>
      </c>
      <c r="I111" t="s">
        <v>407</v>
      </c>
      <c r="J111">
        <v>0</v>
      </c>
      <c r="K111">
        <v>0</v>
      </c>
      <c r="L111">
        <v>-20</v>
      </c>
      <c r="M111">
        <v>0</v>
      </c>
      <c r="N111">
        <v>0.5</v>
      </c>
    </row>
    <row r="112" spans="1:14" x14ac:dyDescent="0.45">
      <c r="A112">
        <v>112</v>
      </c>
      <c r="B112" t="s">
        <v>710</v>
      </c>
      <c r="C112" t="s">
        <v>420</v>
      </c>
      <c r="D112">
        <v>3475</v>
      </c>
      <c r="E112">
        <v>500</v>
      </c>
      <c r="F112">
        <v>300</v>
      </c>
      <c r="G112" t="s">
        <v>206</v>
      </c>
      <c r="H112" t="s">
        <v>47</v>
      </c>
      <c r="I112" t="s">
        <v>43</v>
      </c>
      <c r="J112">
        <v>0</v>
      </c>
      <c r="K112">
        <v>0</v>
      </c>
      <c r="L112">
        <v>-20</v>
      </c>
      <c r="M112">
        <v>0</v>
      </c>
      <c r="N112">
        <v>0.5</v>
      </c>
    </row>
    <row r="113" spans="1:14" x14ac:dyDescent="0.45">
      <c r="A113">
        <v>113</v>
      </c>
      <c r="B113" t="s">
        <v>423</v>
      </c>
      <c r="C113" t="s">
        <v>422</v>
      </c>
      <c r="D113">
        <v>3513</v>
      </c>
      <c r="E113">
        <v>420</v>
      </c>
      <c r="F113">
        <v>625</v>
      </c>
      <c r="G113" t="s">
        <v>206</v>
      </c>
      <c r="H113" t="s">
        <v>43</v>
      </c>
      <c r="I113" t="s">
        <v>395</v>
      </c>
      <c r="J113">
        <v>0</v>
      </c>
      <c r="K113">
        <v>0</v>
      </c>
      <c r="L113">
        <v>-20</v>
      </c>
      <c r="M113">
        <v>0</v>
      </c>
      <c r="N113">
        <v>0.5</v>
      </c>
    </row>
    <row r="114" spans="1:14" x14ac:dyDescent="0.45">
      <c r="A114">
        <v>114</v>
      </c>
      <c r="B114" t="s">
        <v>425</v>
      </c>
      <c r="C114" t="s">
        <v>424</v>
      </c>
      <c r="D114">
        <v>3520</v>
      </c>
      <c r="E114">
        <v>300</v>
      </c>
      <c r="F114">
        <v>600</v>
      </c>
      <c r="G114" t="s">
        <v>206</v>
      </c>
      <c r="H114" t="s">
        <v>43</v>
      </c>
      <c r="I114" t="s">
        <v>47</v>
      </c>
      <c r="J114">
        <v>0</v>
      </c>
      <c r="K114">
        <v>0</v>
      </c>
      <c r="L114">
        <v>-20</v>
      </c>
      <c r="M114">
        <v>0</v>
      </c>
      <c r="N114">
        <v>0.5</v>
      </c>
    </row>
    <row r="115" spans="1:14" x14ac:dyDescent="0.45">
      <c r="A115">
        <v>115</v>
      </c>
      <c r="B115" t="s">
        <v>426</v>
      </c>
      <c r="C115" t="s">
        <v>426</v>
      </c>
      <c r="D115">
        <v>3633</v>
      </c>
      <c r="E115">
        <v>520</v>
      </c>
      <c r="F115">
        <v>385</v>
      </c>
      <c r="G115" t="s">
        <v>206</v>
      </c>
      <c r="H115" t="s">
        <v>47</v>
      </c>
      <c r="I115" t="s">
        <v>43</v>
      </c>
      <c r="J115">
        <v>0</v>
      </c>
      <c r="K115">
        <v>0</v>
      </c>
      <c r="L115">
        <v>-20</v>
      </c>
      <c r="M115">
        <v>0</v>
      </c>
      <c r="N115">
        <v>0.5</v>
      </c>
    </row>
    <row r="116" spans="1:14" x14ac:dyDescent="0.45">
      <c r="A116">
        <v>116</v>
      </c>
      <c r="B116" t="s">
        <v>428</v>
      </c>
      <c r="C116" t="s">
        <v>427</v>
      </c>
      <c r="D116">
        <v>3643</v>
      </c>
      <c r="E116">
        <v>480</v>
      </c>
      <c r="F116">
        <v>590</v>
      </c>
      <c r="G116" t="s">
        <v>206</v>
      </c>
      <c r="H116" t="s">
        <v>43</v>
      </c>
      <c r="I116" t="s">
        <v>47</v>
      </c>
      <c r="J116">
        <v>0</v>
      </c>
      <c r="K116">
        <v>0</v>
      </c>
      <c r="L116">
        <v>-20</v>
      </c>
      <c r="M116">
        <v>0</v>
      </c>
      <c r="N116">
        <v>0.5</v>
      </c>
    </row>
    <row r="117" spans="1:14" x14ac:dyDescent="0.45">
      <c r="A117">
        <v>117</v>
      </c>
      <c r="B117" t="s">
        <v>430</v>
      </c>
      <c r="C117" t="s">
        <v>429</v>
      </c>
      <c r="D117">
        <v>3661</v>
      </c>
      <c r="E117">
        <v>320</v>
      </c>
      <c r="F117">
        <v>785</v>
      </c>
      <c r="G117" t="s">
        <v>206</v>
      </c>
      <c r="H117" t="s">
        <v>50</v>
      </c>
      <c r="I117" t="s">
        <v>47</v>
      </c>
      <c r="J117" t="s">
        <v>43</v>
      </c>
      <c r="K117">
        <v>0</v>
      </c>
      <c r="L117">
        <v>-20</v>
      </c>
      <c r="M117">
        <v>0</v>
      </c>
      <c r="N117">
        <v>0.5</v>
      </c>
    </row>
    <row r="118" spans="1:14" x14ac:dyDescent="0.45">
      <c r="A118">
        <v>118</v>
      </c>
      <c r="B118" t="s">
        <v>432</v>
      </c>
      <c r="C118" t="s">
        <v>431</v>
      </c>
      <c r="D118">
        <v>3416</v>
      </c>
      <c r="E118">
        <v>450</v>
      </c>
      <c r="F118">
        <v>325</v>
      </c>
      <c r="G118" t="s">
        <v>206</v>
      </c>
      <c r="H118" t="s">
        <v>67</v>
      </c>
      <c r="I118">
        <v>0</v>
      </c>
      <c r="J118">
        <v>0</v>
      </c>
      <c r="K118">
        <v>0</v>
      </c>
      <c r="L118">
        <v>-20</v>
      </c>
      <c r="M118">
        <v>0</v>
      </c>
      <c r="N118">
        <v>0.5</v>
      </c>
    </row>
    <row r="119" spans="1:14" x14ac:dyDescent="0.45">
      <c r="A119">
        <v>119</v>
      </c>
      <c r="B119" t="s">
        <v>434</v>
      </c>
      <c r="C119" t="s">
        <v>433</v>
      </c>
      <c r="D119">
        <v>3421</v>
      </c>
      <c r="E119">
        <v>425</v>
      </c>
      <c r="F119">
        <v>400</v>
      </c>
      <c r="G119" t="s">
        <v>206</v>
      </c>
      <c r="H119" t="s">
        <v>67</v>
      </c>
      <c r="I119">
        <v>0</v>
      </c>
      <c r="J119">
        <v>0</v>
      </c>
      <c r="K119">
        <v>0</v>
      </c>
      <c r="L119">
        <v>-20</v>
      </c>
      <c r="M119">
        <v>0</v>
      </c>
      <c r="N119">
        <v>0.5</v>
      </c>
    </row>
    <row r="120" spans="1:14" x14ac:dyDescent="0.45">
      <c r="A120">
        <v>120</v>
      </c>
      <c r="B120" t="s">
        <v>436</v>
      </c>
      <c r="C120" t="s">
        <v>711</v>
      </c>
      <c r="D120">
        <v>3426</v>
      </c>
      <c r="E120">
        <v>475</v>
      </c>
      <c r="F120">
        <v>350</v>
      </c>
      <c r="G120" t="s">
        <v>206</v>
      </c>
      <c r="H120" t="s">
        <v>67</v>
      </c>
      <c r="I120">
        <v>0</v>
      </c>
      <c r="J120">
        <v>0</v>
      </c>
      <c r="K120">
        <v>0</v>
      </c>
      <c r="L120">
        <v>-20</v>
      </c>
      <c r="M120">
        <v>0</v>
      </c>
      <c r="N120">
        <v>0.5</v>
      </c>
    </row>
    <row r="121" spans="1:14" x14ac:dyDescent="0.45">
      <c r="A121">
        <v>121</v>
      </c>
      <c r="B121" t="s">
        <v>438</v>
      </c>
      <c r="C121" t="s">
        <v>437</v>
      </c>
      <c r="D121">
        <v>3431</v>
      </c>
      <c r="E121">
        <v>400</v>
      </c>
      <c r="F121">
        <v>200</v>
      </c>
      <c r="G121" t="s">
        <v>206</v>
      </c>
      <c r="H121" t="s">
        <v>67</v>
      </c>
      <c r="I121">
        <v>0</v>
      </c>
      <c r="J121">
        <v>0</v>
      </c>
      <c r="K121">
        <v>0</v>
      </c>
      <c r="L121">
        <v>-20</v>
      </c>
      <c r="M121">
        <v>0</v>
      </c>
      <c r="N121">
        <v>0.5</v>
      </c>
    </row>
    <row r="122" spans="1:14" x14ac:dyDescent="0.45">
      <c r="A122">
        <v>122</v>
      </c>
      <c r="B122" t="s">
        <v>441</v>
      </c>
      <c r="C122" t="s">
        <v>439</v>
      </c>
      <c r="D122">
        <v>3796</v>
      </c>
      <c r="E122">
        <v>790</v>
      </c>
      <c r="F122">
        <v>600</v>
      </c>
      <c r="G122" t="s">
        <v>206</v>
      </c>
      <c r="H122" t="s">
        <v>49</v>
      </c>
      <c r="I122" t="s">
        <v>30</v>
      </c>
      <c r="J122" t="s">
        <v>440</v>
      </c>
      <c r="K122">
        <v>0</v>
      </c>
      <c r="L122">
        <v>-20</v>
      </c>
      <c r="M122">
        <v>0</v>
      </c>
      <c r="N122">
        <v>0.5</v>
      </c>
    </row>
    <row r="123" spans="1:14" x14ac:dyDescent="0.45">
      <c r="A123">
        <v>123</v>
      </c>
      <c r="B123" t="s">
        <v>443</v>
      </c>
      <c r="C123" t="s">
        <v>442</v>
      </c>
      <c r="D123">
        <v>4019</v>
      </c>
      <c r="E123">
        <v>820</v>
      </c>
      <c r="F123">
        <v>685</v>
      </c>
      <c r="G123" t="s">
        <v>206</v>
      </c>
      <c r="H123" t="s">
        <v>49</v>
      </c>
      <c r="I123" t="s">
        <v>30</v>
      </c>
      <c r="J123" t="s">
        <v>47</v>
      </c>
      <c r="K123">
        <v>0</v>
      </c>
      <c r="L123">
        <v>-20</v>
      </c>
      <c r="M123">
        <v>0</v>
      </c>
      <c r="N123">
        <v>0.5</v>
      </c>
    </row>
    <row r="124" spans="1:14" x14ac:dyDescent="0.45">
      <c r="A124">
        <v>124</v>
      </c>
      <c r="B124" t="s">
        <v>445</v>
      </c>
      <c r="C124" t="s">
        <v>444</v>
      </c>
      <c r="D124">
        <v>4049</v>
      </c>
      <c r="E124">
        <v>700</v>
      </c>
      <c r="F124">
        <v>650</v>
      </c>
      <c r="G124" t="s">
        <v>206</v>
      </c>
      <c r="H124" t="s">
        <v>49</v>
      </c>
      <c r="I124" t="s">
        <v>30</v>
      </c>
      <c r="J124" t="s">
        <v>47</v>
      </c>
      <c r="K124">
        <v>0</v>
      </c>
      <c r="L124">
        <v>-20</v>
      </c>
      <c r="M124">
        <v>0</v>
      </c>
      <c r="N124">
        <v>0.5</v>
      </c>
    </row>
    <row r="125" spans="1:14" x14ac:dyDescent="0.45">
      <c r="A125">
        <v>125</v>
      </c>
      <c r="B125" t="s">
        <v>447</v>
      </c>
      <c r="C125" t="s">
        <v>446</v>
      </c>
      <c r="D125">
        <v>4077</v>
      </c>
      <c r="E125">
        <v>750</v>
      </c>
      <c r="F125">
        <v>650</v>
      </c>
      <c r="G125" t="s">
        <v>206</v>
      </c>
      <c r="H125" t="s">
        <v>49</v>
      </c>
      <c r="I125" t="s">
        <v>43</v>
      </c>
      <c r="J125" t="s">
        <v>50</v>
      </c>
      <c r="K125">
        <v>0</v>
      </c>
      <c r="L125">
        <v>-20</v>
      </c>
      <c r="M125">
        <v>0</v>
      </c>
      <c r="N125">
        <v>0.5</v>
      </c>
    </row>
    <row r="126" spans="1:14" x14ac:dyDescent="0.45">
      <c r="A126">
        <v>126</v>
      </c>
      <c r="B126" t="s">
        <v>449</v>
      </c>
      <c r="C126" t="s">
        <v>448</v>
      </c>
      <c r="D126">
        <v>4107</v>
      </c>
      <c r="E126">
        <v>410</v>
      </c>
      <c r="F126">
        <v>700</v>
      </c>
      <c r="G126" t="s">
        <v>206</v>
      </c>
      <c r="H126" t="s">
        <v>43</v>
      </c>
      <c r="I126" t="s">
        <v>50</v>
      </c>
      <c r="J126" t="s">
        <v>30</v>
      </c>
      <c r="K126">
        <v>0</v>
      </c>
      <c r="L126">
        <v>-20</v>
      </c>
      <c r="M126">
        <v>0</v>
      </c>
      <c r="N126">
        <v>0.5</v>
      </c>
    </row>
    <row r="127" spans="1:14" x14ac:dyDescent="0.45">
      <c r="A127">
        <v>127</v>
      </c>
      <c r="B127" t="s">
        <v>451</v>
      </c>
      <c r="C127" t="s">
        <v>625</v>
      </c>
      <c r="D127">
        <v>4115</v>
      </c>
      <c r="E127">
        <v>900</v>
      </c>
      <c r="F127">
        <v>710</v>
      </c>
      <c r="G127" t="s">
        <v>206</v>
      </c>
      <c r="H127" t="s">
        <v>49</v>
      </c>
      <c r="I127" t="s">
        <v>30</v>
      </c>
      <c r="J127">
        <v>0</v>
      </c>
      <c r="K127">
        <v>0</v>
      </c>
      <c r="L127">
        <v>-20</v>
      </c>
      <c r="M127">
        <v>0</v>
      </c>
      <c r="N127">
        <v>0.5</v>
      </c>
    </row>
    <row r="128" spans="1:14" x14ac:dyDescent="0.45">
      <c r="A128">
        <v>128</v>
      </c>
      <c r="B128" t="s">
        <v>453</v>
      </c>
      <c r="C128" t="s">
        <v>624</v>
      </c>
      <c r="D128">
        <v>4147</v>
      </c>
      <c r="E128">
        <v>875</v>
      </c>
      <c r="F128">
        <v>750</v>
      </c>
      <c r="G128" t="s">
        <v>206</v>
      </c>
      <c r="H128" t="s">
        <v>49</v>
      </c>
      <c r="I128" t="s">
        <v>30</v>
      </c>
      <c r="J128">
        <v>0</v>
      </c>
      <c r="K128">
        <v>0</v>
      </c>
      <c r="L128">
        <v>-20</v>
      </c>
      <c r="M128">
        <v>0</v>
      </c>
      <c r="N128">
        <v>0.5</v>
      </c>
    </row>
    <row r="129" spans="1:14" x14ac:dyDescent="0.45">
      <c r="A129">
        <v>129</v>
      </c>
      <c r="B129" t="s">
        <v>457</v>
      </c>
      <c r="C129" t="s">
        <v>456</v>
      </c>
      <c r="D129">
        <v>4178</v>
      </c>
      <c r="E129">
        <v>850</v>
      </c>
      <c r="F129">
        <v>800</v>
      </c>
      <c r="G129" t="s">
        <v>206</v>
      </c>
      <c r="H129" t="s">
        <v>49</v>
      </c>
      <c r="I129" t="s">
        <v>30</v>
      </c>
      <c r="J129">
        <v>0</v>
      </c>
      <c r="K129">
        <v>0</v>
      </c>
      <c r="L129">
        <v>-20</v>
      </c>
      <c r="M129">
        <v>0</v>
      </c>
      <c r="N129">
        <v>0.5</v>
      </c>
    </row>
    <row r="130" spans="1:14" x14ac:dyDescent="0.45">
      <c r="A130">
        <v>130</v>
      </c>
      <c r="B130" t="s">
        <v>460</v>
      </c>
      <c r="C130" t="s">
        <v>458</v>
      </c>
      <c r="D130">
        <v>4206</v>
      </c>
      <c r="E130">
        <v>720</v>
      </c>
      <c r="F130">
        <v>550</v>
      </c>
      <c r="G130" t="s">
        <v>206</v>
      </c>
      <c r="H130" t="s">
        <v>49</v>
      </c>
      <c r="I130" t="s">
        <v>30</v>
      </c>
      <c r="J130" t="s">
        <v>459</v>
      </c>
      <c r="K130">
        <v>0</v>
      </c>
      <c r="L130">
        <v>-20</v>
      </c>
      <c r="M130">
        <v>0</v>
      </c>
      <c r="N130">
        <v>0.5</v>
      </c>
    </row>
    <row r="131" spans="1:14" x14ac:dyDescent="0.45">
      <c r="A131">
        <v>131</v>
      </c>
      <c r="B131" t="s">
        <v>462</v>
      </c>
      <c r="C131" t="s">
        <v>461</v>
      </c>
      <c r="D131">
        <v>4354</v>
      </c>
      <c r="E131">
        <v>590</v>
      </c>
      <c r="F131">
        <v>700</v>
      </c>
      <c r="G131" t="s">
        <v>206</v>
      </c>
      <c r="H131" t="s">
        <v>49</v>
      </c>
      <c r="I131" t="s">
        <v>47</v>
      </c>
      <c r="J131" t="s">
        <v>43</v>
      </c>
      <c r="K131">
        <v>0</v>
      </c>
      <c r="L131">
        <v>-20</v>
      </c>
      <c r="M131">
        <v>0</v>
      </c>
      <c r="N131">
        <v>0.5</v>
      </c>
    </row>
    <row r="132" spans="1:14" x14ac:dyDescent="0.45">
      <c r="A132">
        <v>132</v>
      </c>
      <c r="B132" t="s">
        <v>712</v>
      </c>
      <c r="C132" t="s">
        <v>713</v>
      </c>
      <c r="D132">
        <v>4397</v>
      </c>
      <c r="E132">
        <v>600</v>
      </c>
      <c r="F132">
        <v>150</v>
      </c>
      <c r="G132" t="s">
        <v>206</v>
      </c>
      <c r="H132" t="s">
        <v>47</v>
      </c>
      <c r="I132">
        <v>0</v>
      </c>
      <c r="J132">
        <v>0</v>
      </c>
      <c r="K132">
        <v>0</v>
      </c>
      <c r="L132">
        <v>-20</v>
      </c>
      <c r="M132">
        <v>0</v>
      </c>
      <c r="N132">
        <v>0.5</v>
      </c>
    </row>
    <row r="133" spans="1:14" x14ac:dyDescent="0.45">
      <c r="A133">
        <v>133</v>
      </c>
      <c r="B133" t="s">
        <v>466</v>
      </c>
      <c r="C133" t="s">
        <v>465</v>
      </c>
      <c r="D133">
        <v>4398</v>
      </c>
      <c r="E133">
        <v>800</v>
      </c>
      <c r="F133">
        <v>550</v>
      </c>
      <c r="G133" t="s">
        <v>206</v>
      </c>
      <c r="H133" t="s">
        <v>49</v>
      </c>
      <c r="I133">
        <v>0</v>
      </c>
      <c r="J133">
        <v>0</v>
      </c>
      <c r="K133">
        <v>0</v>
      </c>
      <c r="L133">
        <v>-20</v>
      </c>
      <c r="M133">
        <v>0</v>
      </c>
      <c r="N133">
        <v>0.5</v>
      </c>
    </row>
    <row r="134" spans="1:14" x14ac:dyDescent="0.45">
      <c r="A134">
        <v>134</v>
      </c>
      <c r="B134" t="s">
        <v>468</v>
      </c>
      <c r="C134" t="s">
        <v>467</v>
      </c>
      <c r="D134">
        <v>4400</v>
      </c>
      <c r="E134">
        <v>350</v>
      </c>
      <c r="F134">
        <v>655</v>
      </c>
      <c r="G134" t="s">
        <v>206</v>
      </c>
      <c r="H134" t="s">
        <v>43</v>
      </c>
      <c r="I134">
        <v>0</v>
      </c>
      <c r="J134">
        <v>0</v>
      </c>
      <c r="K134">
        <v>0</v>
      </c>
      <c r="L134">
        <v>-20</v>
      </c>
      <c r="M134">
        <v>0</v>
      </c>
      <c r="N134">
        <v>0.5</v>
      </c>
    </row>
    <row r="135" spans="1:14" x14ac:dyDescent="0.45">
      <c r="A135">
        <v>135</v>
      </c>
      <c r="B135" t="s">
        <v>470</v>
      </c>
      <c r="C135" t="s">
        <v>469</v>
      </c>
      <c r="D135">
        <v>4413</v>
      </c>
      <c r="E135">
        <v>655</v>
      </c>
      <c r="F135">
        <v>755</v>
      </c>
      <c r="G135" t="s">
        <v>206</v>
      </c>
      <c r="H135" t="s">
        <v>49</v>
      </c>
      <c r="I135" t="s">
        <v>47</v>
      </c>
      <c r="J135">
        <v>0</v>
      </c>
      <c r="K135">
        <v>0</v>
      </c>
      <c r="L135">
        <v>-20</v>
      </c>
      <c r="M135">
        <v>0</v>
      </c>
      <c r="N135">
        <v>0.5</v>
      </c>
    </row>
    <row r="136" spans="1:14" x14ac:dyDescent="0.45">
      <c r="A136">
        <v>136</v>
      </c>
      <c r="B136" t="s">
        <v>472</v>
      </c>
      <c r="C136" t="s">
        <v>471</v>
      </c>
      <c r="D136">
        <v>4420</v>
      </c>
      <c r="E136">
        <v>375</v>
      </c>
      <c r="F136">
        <v>700</v>
      </c>
      <c r="G136" t="s">
        <v>206</v>
      </c>
      <c r="H136" t="s">
        <v>43</v>
      </c>
      <c r="I136" t="s">
        <v>49</v>
      </c>
      <c r="J136">
        <v>0</v>
      </c>
      <c r="K136">
        <v>0</v>
      </c>
      <c r="L136">
        <v>-20</v>
      </c>
      <c r="M136">
        <v>0</v>
      </c>
      <c r="N136">
        <v>0.5</v>
      </c>
    </row>
    <row r="137" spans="1:14" x14ac:dyDescent="0.45">
      <c r="A137">
        <v>137</v>
      </c>
      <c r="B137" t="s">
        <v>474</v>
      </c>
      <c r="C137" t="s">
        <v>473</v>
      </c>
      <c r="D137">
        <v>4423</v>
      </c>
      <c r="E137">
        <v>800</v>
      </c>
      <c r="F137">
        <v>690</v>
      </c>
      <c r="G137" t="s">
        <v>206</v>
      </c>
      <c r="H137" t="s">
        <v>49</v>
      </c>
      <c r="I137" t="s">
        <v>43</v>
      </c>
      <c r="J137">
        <v>0</v>
      </c>
      <c r="K137">
        <v>0</v>
      </c>
      <c r="L137">
        <v>-20</v>
      </c>
      <c r="M137">
        <v>0</v>
      </c>
      <c r="N137">
        <v>0.5</v>
      </c>
    </row>
    <row r="138" spans="1:14" x14ac:dyDescent="0.45">
      <c r="A138">
        <v>138</v>
      </c>
      <c r="B138" t="s">
        <v>714</v>
      </c>
      <c r="C138" t="s">
        <v>475</v>
      </c>
      <c r="D138">
        <v>4424</v>
      </c>
      <c r="E138">
        <v>450</v>
      </c>
      <c r="F138">
        <v>800</v>
      </c>
      <c r="G138" t="s">
        <v>206</v>
      </c>
      <c r="H138" t="s">
        <v>49</v>
      </c>
      <c r="I138" t="s">
        <v>47</v>
      </c>
      <c r="J138">
        <v>0</v>
      </c>
      <c r="K138">
        <v>0</v>
      </c>
      <c r="L138">
        <v>-20</v>
      </c>
      <c r="M138">
        <v>0</v>
      </c>
      <c r="N138">
        <v>0.5</v>
      </c>
    </row>
    <row r="139" spans="1:14" x14ac:dyDescent="0.45">
      <c r="A139">
        <v>139</v>
      </c>
      <c r="B139" t="s">
        <v>478</v>
      </c>
      <c r="C139" t="s">
        <v>477</v>
      </c>
      <c r="D139">
        <v>4427</v>
      </c>
      <c r="E139">
        <v>300</v>
      </c>
      <c r="F139">
        <v>725</v>
      </c>
      <c r="G139" t="s">
        <v>206</v>
      </c>
      <c r="H139" t="s">
        <v>50</v>
      </c>
      <c r="I139">
        <v>0</v>
      </c>
      <c r="J139">
        <v>0</v>
      </c>
      <c r="K139">
        <v>0</v>
      </c>
      <c r="L139">
        <v>-20</v>
      </c>
      <c r="M139">
        <v>0</v>
      </c>
      <c r="N139">
        <v>0.5</v>
      </c>
    </row>
    <row r="140" spans="1:14" x14ac:dyDescent="0.45">
      <c r="A140">
        <v>140</v>
      </c>
      <c r="B140" t="s">
        <v>479</v>
      </c>
      <c r="C140" t="s">
        <v>473</v>
      </c>
      <c r="D140">
        <v>4434</v>
      </c>
      <c r="E140">
        <v>775</v>
      </c>
      <c r="F140">
        <v>810</v>
      </c>
      <c r="G140" t="s">
        <v>206</v>
      </c>
      <c r="H140" t="s">
        <v>49</v>
      </c>
      <c r="I140">
        <v>0</v>
      </c>
      <c r="J140">
        <v>0</v>
      </c>
      <c r="K140">
        <v>0</v>
      </c>
      <c r="L140">
        <v>-20</v>
      </c>
      <c r="M140">
        <v>0</v>
      </c>
      <c r="N140">
        <v>0.5</v>
      </c>
    </row>
    <row r="141" spans="1:14" x14ac:dyDescent="0.45">
      <c r="A141">
        <v>141</v>
      </c>
      <c r="B141" t="s">
        <v>481</v>
      </c>
      <c r="C141" t="s">
        <v>480</v>
      </c>
      <c r="D141">
        <v>4438</v>
      </c>
      <c r="E141">
        <v>625</v>
      </c>
      <c r="F141">
        <v>310</v>
      </c>
      <c r="G141" t="s">
        <v>206</v>
      </c>
      <c r="H141" t="s">
        <v>47</v>
      </c>
      <c r="I141">
        <v>0</v>
      </c>
      <c r="J141">
        <v>0</v>
      </c>
      <c r="K141">
        <v>0</v>
      </c>
      <c r="L141">
        <v>-20</v>
      </c>
      <c r="M141">
        <v>0</v>
      </c>
      <c r="N141">
        <v>0.5</v>
      </c>
    </row>
    <row r="142" spans="1:14" x14ac:dyDescent="0.45">
      <c r="A142">
        <v>142</v>
      </c>
      <c r="B142" t="s">
        <v>484</v>
      </c>
      <c r="C142" t="s">
        <v>484</v>
      </c>
      <c r="D142">
        <v>4444</v>
      </c>
      <c r="E142">
        <v>650</v>
      </c>
      <c r="F142">
        <v>360</v>
      </c>
      <c r="G142" t="s">
        <v>206</v>
      </c>
      <c r="H142" t="s">
        <v>49</v>
      </c>
      <c r="I142" t="s">
        <v>47</v>
      </c>
      <c r="J142">
        <v>0</v>
      </c>
      <c r="K142">
        <v>0</v>
      </c>
      <c r="L142">
        <v>-20</v>
      </c>
      <c r="M142">
        <v>0</v>
      </c>
      <c r="N142">
        <v>0.5</v>
      </c>
    </row>
    <row r="143" spans="1:14" x14ac:dyDescent="0.45">
      <c r="A143">
        <v>143</v>
      </c>
      <c r="B143" t="s">
        <v>671</v>
      </c>
      <c r="C143" t="s">
        <v>485</v>
      </c>
      <c r="D143">
        <v>4444.3999999999996</v>
      </c>
      <c r="E143">
        <v>690</v>
      </c>
      <c r="F143">
        <v>510</v>
      </c>
      <c r="G143" t="s">
        <v>206</v>
      </c>
      <c r="H143" t="s">
        <v>49</v>
      </c>
      <c r="I143" t="s">
        <v>47</v>
      </c>
      <c r="J143">
        <v>0</v>
      </c>
      <c r="K143">
        <v>0</v>
      </c>
      <c r="L143">
        <v>-20</v>
      </c>
      <c r="M143">
        <v>0</v>
      </c>
      <c r="N143">
        <v>0.5</v>
      </c>
    </row>
    <row r="144" spans="1:14" x14ac:dyDescent="0.45">
      <c r="A144">
        <v>144</v>
      </c>
      <c r="B144" t="s">
        <v>670</v>
      </c>
      <c r="C144" t="s">
        <v>486</v>
      </c>
      <c r="D144">
        <v>4444.7</v>
      </c>
      <c r="E144">
        <v>755</v>
      </c>
      <c r="F144">
        <v>580</v>
      </c>
      <c r="G144" t="s">
        <v>206</v>
      </c>
      <c r="H144" t="s">
        <v>49</v>
      </c>
      <c r="I144" t="s">
        <v>47</v>
      </c>
      <c r="J144">
        <v>0</v>
      </c>
      <c r="K144">
        <v>0</v>
      </c>
      <c r="L144">
        <v>-20</v>
      </c>
      <c r="M144">
        <v>0</v>
      </c>
      <c r="N144">
        <v>0.5</v>
      </c>
    </row>
    <row r="145" spans="1:14" x14ac:dyDescent="0.45">
      <c r="A145">
        <v>145</v>
      </c>
      <c r="B145" t="s">
        <v>672</v>
      </c>
      <c r="C145" t="s">
        <v>487</v>
      </c>
      <c r="D145">
        <v>4446</v>
      </c>
      <c r="E145">
        <v>410</v>
      </c>
      <c r="F145">
        <v>700</v>
      </c>
      <c r="G145" t="s">
        <v>206</v>
      </c>
      <c r="H145" t="s">
        <v>50</v>
      </c>
      <c r="I145">
        <v>0</v>
      </c>
      <c r="J145">
        <v>0</v>
      </c>
      <c r="K145">
        <v>0</v>
      </c>
      <c r="L145">
        <v>-20</v>
      </c>
      <c r="M145">
        <v>0</v>
      </c>
      <c r="N145">
        <v>0.5</v>
      </c>
    </row>
    <row r="146" spans="1:14" x14ac:dyDescent="0.45">
      <c r="A146">
        <v>146</v>
      </c>
      <c r="B146" t="s">
        <v>674</v>
      </c>
      <c r="C146" t="s">
        <v>488</v>
      </c>
      <c r="D146">
        <v>4448</v>
      </c>
      <c r="E146">
        <v>810</v>
      </c>
      <c r="F146">
        <v>300</v>
      </c>
      <c r="G146" t="s">
        <v>206</v>
      </c>
      <c r="H146" t="s">
        <v>30</v>
      </c>
      <c r="I146" t="s">
        <v>43</v>
      </c>
      <c r="J146" t="s">
        <v>459</v>
      </c>
      <c r="K146">
        <v>0</v>
      </c>
      <c r="L146">
        <v>-20</v>
      </c>
      <c r="M146">
        <v>0</v>
      </c>
      <c r="N146">
        <v>0.5</v>
      </c>
    </row>
    <row r="147" spans="1:14" x14ac:dyDescent="0.45">
      <c r="A147">
        <v>147</v>
      </c>
      <c r="B147" t="s">
        <v>675</v>
      </c>
      <c r="C147" t="s">
        <v>489</v>
      </c>
      <c r="D147">
        <v>4450</v>
      </c>
      <c r="E147">
        <v>620</v>
      </c>
      <c r="F147">
        <v>255</v>
      </c>
      <c r="G147" t="s">
        <v>206</v>
      </c>
      <c r="H147" t="s">
        <v>47</v>
      </c>
      <c r="I147">
        <v>0</v>
      </c>
      <c r="J147">
        <v>0</v>
      </c>
      <c r="K147">
        <v>0</v>
      </c>
      <c r="L147">
        <v>-20</v>
      </c>
      <c r="M147">
        <v>0</v>
      </c>
      <c r="N147">
        <v>0.5</v>
      </c>
    </row>
    <row r="148" spans="1:14" x14ac:dyDescent="0.45">
      <c r="A148">
        <v>148</v>
      </c>
      <c r="B148" t="s">
        <v>491</v>
      </c>
      <c r="C148" t="s">
        <v>490</v>
      </c>
      <c r="D148">
        <v>4452</v>
      </c>
      <c r="E148">
        <v>715</v>
      </c>
      <c r="F148">
        <v>720</v>
      </c>
      <c r="G148" t="s">
        <v>206</v>
      </c>
      <c r="H148" t="s">
        <v>49</v>
      </c>
      <c r="I148" t="s">
        <v>43</v>
      </c>
      <c r="J148" t="s">
        <v>50</v>
      </c>
      <c r="K148">
        <v>0</v>
      </c>
      <c r="L148">
        <v>-20</v>
      </c>
      <c r="M148">
        <v>0</v>
      </c>
      <c r="N148">
        <v>0.5</v>
      </c>
    </row>
    <row r="149" spans="1:14" x14ac:dyDescent="0.45">
      <c r="A149">
        <v>149</v>
      </c>
      <c r="B149" t="s">
        <v>673</v>
      </c>
      <c r="C149" t="s">
        <v>492</v>
      </c>
      <c r="D149">
        <v>4455</v>
      </c>
      <c r="E149">
        <v>405</v>
      </c>
      <c r="F149">
        <v>780</v>
      </c>
      <c r="G149" t="s">
        <v>206</v>
      </c>
      <c r="H149" t="s">
        <v>50</v>
      </c>
      <c r="I149">
        <v>0</v>
      </c>
      <c r="J149">
        <v>0</v>
      </c>
      <c r="K149">
        <v>0</v>
      </c>
      <c r="L149">
        <v>-20</v>
      </c>
      <c r="M149">
        <v>0</v>
      </c>
      <c r="N149">
        <v>0.5</v>
      </c>
    </row>
    <row r="150" spans="1:14" x14ac:dyDescent="0.45">
      <c r="A150">
        <v>150</v>
      </c>
      <c r="B150" t="s">
        <v>715</v>
      </c>
      <c r="C150" t="s">
        <v>493</v>
      </c>
      <c r="D150">
        <v>4456</v>
      </c>
      <c r="E150">
        <v>760</v>
      </c>
      <c r="F150">
        <v>575</v>
      </c>
      <c r="G150" t="s">
        <v>206</v>
      </c>
      <c r="H150" t="s">
        <v>49</v>
      </c>
      <c r="I150" t="s">
        <v>47</v>
      </c>
      <c r="J150" t="s">
        <v>43</v>
      </c>
      <c r="K150">
        <v>0</v>
      </c>
      <c r="L150">
        <v>-20</v>
      </c>
      <c r="M150">
        <v>0</v>
      </c>
      <c r="N150">
        <v>0.5</v>
      </c>
    </row>
    <row r="151" spans="1:14" x14ac:dyDescent="0.45">
      <c r="A151">
        <v>151</v>
      </c>
      <c r="B151" t="s">
        <v>670</v>
      </c>
      <c r="C151" t="s">
        <v>495</v>
      </c>
      <c r="D151">
        <v>4466</v>
      </c>
      <c r="E151">
        <v>665</v>
      </c>
      <c r="F151">
        <v>700</v>
      </c>
      <c r="G151" t="s">
        <v>206</v>
      </c>
      <c r="H151" t="s">
        <v>49</v>
      </c>
      <c r="I151" t="s">
        <v>43</v>
      </c>
      <c r="J151">
        <v>0</v>
      </c>
      <c r="K151">
        <v>0</v>
      </c>
      <c r="L151">
        <v>-20</v>
      </c>
      <c r="M151">
        <v>0</v>
      </c>
      <c r="N151">
        <v>0.5</v>
      </c>
    </row>
    <row r="152" spans="1:14" x14ac:dyDescent="0.45">
      <c r="A152">
        <v>152</v>
      </c>
      <c r="B152" t="s">
        <v>716</v>
      </c>
      <c r="C152" t="s">
        <v>498</v>
      </c>
      <c r="D152">
        <v>4470</v>
      </c>
      <c r="E152">
        <v>550</v>
      </c>
      <c r="F152">
        <v>625</v>
      </c>
      <c r="G152" t="s">
        <v>206</v>
      </c>
      <c r="H152" t="s">
        <v>49</v>
      </c>
      <c r="I152" t="s">
        <v>43</v>
      </c>
      <c r="J152">
        <v>0</v>
      </c>
      <c r="K152">
        <v>0</v>
      </c>
      <c r="L152">
        <v>-20</v>
      </c>
      <c r="M152">
        <v>0</v>
      </c>
      <c r="N152">
        <v>0.5</v>
      </c>
    </row>
    <row r="153" spans="1:14" x14ac:dyDescent="0.45">
      <c r="A153">
        <v>153</v>
      </c>
      <c r="B153" t="s">
        <v>578</v>
      </c>
      <c r="C153" t="s">
        <v>499</v>
      </c>
      <c r="D153">
        <v>4472</v>
      </c>
      <c r="E153">
        <v>305</v>
      </c>
      <c r="F153">
        <v>695</v>
      </c>
      <c r="G153" t="s">
        <v>206</v>
      </c>
      <c r="H153" t="s">
        <v>43</v>
      </c>
      <c r="I153">
        <v>0</v>
      </c>
      <c r="J153">
        <v>0</v>
      </c>
      <c r="K153">
        <v>0</v>
      </c>
      <c r="L153">
        <v>-20</v>
      </c>
      <c r="M153">
        <v>0</v>
      </c>
      <c r="N153">
        <v>0.5</v>
      </c>
    </row>
    <row r="154" spans="1:14" x14ac:dyDescent="0.45">
      <c r="A154">
        <v>154</v>
      </c>
      <c r="B154" t="s">
        <v>501</v>
      </c>
      <c r="C154" t="s">
        <v>500</v>
      </c>
      <c r="D154">
        <v>4473</v>
      </c>
      <c r="E154">
        <v>450</v>
      </c>
      <c r="F154">
        <v>200</v>
      </c>
      <c r="G154" t="s">
        <v>206</v>
      </c>
      <c r="H154" t="s">
        <v>47</v>
      </c>
      <c r="I154">
        <v>0</v>
      </c>
      <c r="J154">
        <v>0</v>
      </c>
      <c r="K154">
        <v>0</v>
      </c>
      <c r="L154">
        <v>-20</v>
      </c>
      <c r="M154">
        <v>0</v>
      </c>
      <c r="N154">
        <v>0.5</v>
      </c>
    </row>
    <row r="155" spans="1:14" x14ac:dyDescent="0.45">
      <c r="A155">
        <v>155</v>
      </c>
      <c r="B155" t="s">
        <v>677</v>
      </c>
      <c r="C155" t="s">
        <v>502</v>
      </c>
      <c r="D155">
        <v>4477.5</v>
      </c>
      <c r="E155">
        <v>520</v>
      </c>
      <c r="F155">
        <v>320</v>
      </c>
      <c r="G155" t="s">
        <v>206</v>
      </c>
      <c r="H155" t="s">
        <v>47</v>
      </c>
      <c r="I155">
        <v>0</v>
      </c>
      <c r="J155">
        <v>0</v>
      </c>
      <c r="K155">
        <v>0</v>
      </c>
      <c r="L155">
        <v>-20</v>
      </c>
      <c r="M155">
        <v>0</v>
      </c>
      <c r="N155">
        <v>0.5</v>
      </c>
    </row>
    <row r="156" spans="1:14" x14ac:dyDescent="0.45">
      <c r="A156">
        <v>156</v>
      </c>
      <c r="B156" t="s">
        <v>679</v>
      </c>
      <c r="C156" t="s">
        <v>503</v>
      </c>
      <c r="D156">
        <v>4478</v>
      </c>
      <c r="E156">
        <v>850</v>
      </c>
      <c r="F156">
        <v>800</v>
      </c>
      <c r="G156" t="s">
        <v>206</v>
      </c>
      <c r="H156" t="s">
        <v>49</v>
      </c>
      <c r="I156" t="s">
        <v>30</v>
      </c>
      <c r="J156">
        <v>0</v>
      </c>
      <c r="K156">
        <v>0</v>
      </c>
      <c r="L156">
        <v>-20</v>
      </c>
      <c r="M156">
        <v>0</v>
      </c>
      <c r="N156">
        <v>0.5</v>
      </c>
    </row>
    <row r="157" spans="1:14" x14ac:dyDescent="0.45">
      <c r="A157">
        <v>157</v>
      </c>
      <c r="B157" t="s">
        <v>717</v>
      </c>
      <c r="C157" t="s">
        <v>504</v>
      </c>
      <c r="D157">
        <v>4487</v>
      </c>
      <c r="E157">
        <v>810</v>
      </c>
      <c r="F157">
        <v>290</v>
      </c>
      <c r="G157" t="s">
        <v>206</v>
      </c>
      <c r="H157" t="s">
        <v>30</v>
      </c>
      <c r="I157">
        <v>0</v>
      </c>
      <c r="J157">
        <v>0</v>
      </c>
      <c r="K157">
        <v>0</v>
      </c>
      <c r="L157">
        <v>-20</v>
      </c>
      <c r="M157">
        <v>0</v>
      </c>
      <c r="N157">
        <v>0.5</v>
      </c>
    </row>
    <row r="158" spans="1:14" x14ac:dyDescent="0.45">
      <c r="A158">
        <v>158</v>
      </c>
      <c r="B158" t="s">
        <v>680</v>
      </c>
      <c r="C158" t="s">
        <v>506</v>
      </c>
      <c r="D158">
        <v>4490</v>
      </c>
      <c r="E158">
        <v>800</v>
      </c>
      <c r="F158">
        <v>605</v>
      </c>
      <c r="G158" t="s">
        <v>206</v>
      </c>
      <c r="H158" t="s">
        <v>49</v>
      </c>
      <c r="I158" t="s">
        <v>30</v>
      </c>
      <c r="J158">
        <v>0</v>
      </c>
      <c r="K158">
        <v>0</v>
      </c>
      <c r="L158">
        <v>-20</v>
      </c>
      <c r="M158">
        <v>0</v>
      </c>
      <c r="N158">
        <v>0.5</v>
      </c>
    </row>
    <row r="159" spans="1:14" x14ac:dyDescent="0.45">
      <c r="A159">
        <v>159</v>
      </c>
      <c r="B159" t="s">
        <v>508</v>
      </c>
      <c r="C159" t="s">
        <v>718</v>
      </c>
      <c r="D159">
        <v>4499</v>
      </c>
      <c r="E159">
        <v>900</v>
      </c>
      <c r="F159">
        <v>650</v>
      </c>
      <c r="G159" t="s">
        <v>206</v>
      </c>
      <c r="H159" t="s">
        <v>49</v>
      </c>
      <c r="I159" t="s">
        <v>30</v>
      </c>
      <c r="J159" t="s">
        <v>459</v>
      </c>
      <c r="K159">
        <v>0</v>
      </c>
      <c r="L159">
        <v>-20</v>
      </c>
      <c r="M159">
        <v>0</v>
      </c>
      <c r="N159">
        <v>0.5</v>
      </c>
    </row>
    <row r="160" spans="1:14" x14ac:dyDescent="0.45">
      <c r="A160">
        <v>160</v>
      </c>
      <c r="B160" t="s">
        <v>678</v>
      </c>
      <c r="C160" t="s">
        <v>509</v>
      </c>
      <c r="D160">
        <v>4510</v>
      </c>
      <c r="E160">
        <v>935</v>
      </c>
      <c r="F160">
        <v>810</v>
      </c>
      <c r="G160" t="s">
        <v>206</v>
      </c>
      <c r="H160" t="s">
        <v>49</v>
      </c>
      <c r="I160">
        <v>0</v>
      </c>
      <c r="J160">
        <v>0</v>
      </c>
      <c r="K160">
        <v>0</v>
      </c>
      <c r="L160">
        <v>-20</v>
      </c>
      <c r="M160">
        <v>0</v>
      </c>
      <c r="N160">
        <v>0.5</v>
      </c>
    </row>
    <row r="161" spans="1:14" x14ac:dyDescent="0.45">
      <c r="A161">
        <v>161</v>
      </c>
      <c r="B161" t="s">
        <v>719</v>
      </c>
      <c r="C161" t="s">
        <v>510</v>
      </c>
      <c r="D161">
        <v>4512</v>
      </c>
      <c r="E161">
        <v>920</v>
      </c>
      <c r="F161">
        <v>410</v>
      </c>
      <c r="G161" t="s">
        <v>206</v>
      </c>
      <c r="H161" t="s">
        <v>88</v>
      </c>
      <c r="I161" t="s">
        <v>30</v>
      </c>
      <c r="J161" t="s">
        <v>511</v>
      </c>
      <c r="K161">
        <v>0</v>
      </c>
      <c r="L161">
        <v>-20</v>
      </c>
      <c r="M161">
        <v>0</v>
      </c>
      <c r="N16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415"/>
  <sheetViews>
    <sheetView topLeftCell="A7" zoomScale="75" zoomScaleNormal="75" workbookViewId="0">
      <selection activeCell="K54" sqref="K54"/>
    </sheetView>
  </sheetViews>
  <sheetFormatPr defaultRowHeight="14.25" x14ac:dyDescent="0.45"/>
  <cols>
    <col min="1" max="1" width="9.265625" customWidth="1"/>
    <col min="2" max="2" width="31.265625" customWidth="1"/>
    <col min="3" max="8" width="5.73046875" customWidth="1"/>
    <col min="9" max="10" width="6.73046875" customWidth="1"/>
    <col min="11" max="11" width="9.86328125" customWidth="1"/>
    <col min="12" max="12" width="10.59765625" customWidth="1"/>
    <col min="13" max="13" width="12.1328125" customWidth="1"/>
    <col min="14" max="14" width="10.265625" customWidth="1"/>
    <col min="15" max="15" width="9.86328125" customWidth="1"/>
    <col min="18" max="18" width="76.1328125" style="42" customWidth="1"/>
  </cols>
  <sheetData>
    <row r="1" spans="1:18" x14ac:dyDescent="0.4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45">
      <c r="B2" t="s">
        <v>20</v>
      </c>
      <c r="C2" s="1" t="s">
        <v>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45">
      <c r="B3" s="4" t="s">
        <v>202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x14ac:dyDescent="0.45">
      <c r="B4" s="4" t="s">
        <v>203</v>
      </c>
      <c r="C4" s="1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x14ac:dyDescent="0.45">
      <c r="B5" s="4" t="s">
        <v>204</v>
      </c>
      <c r="C5" s="1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45">
      <c r="B6" s="4" t="s">
        <v>205</v>
      </c>
      <c r="C6" s="1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45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45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 x14ac:dyDescent="0.45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45">
      <c r="C10" s="1"/>
      <c r="D10" s="1"/>
      <c r="E10" s="1"/>
      <c r="F10" s="1"/>
      <c r="G10" s="1"/>
      <c r="H10" s="1"/>
      <c r="I10" s="1" t="s">
        <v>16</v>
      </c>
      <c r="J10" s="1" t="s">
        <v>16</v>
      </c>
      <c r="K10" s="1" t="s">
        <v>16</v>
      </c>
      <c r="L10" s="1" t="s">
        <v>33</v>
      </c>
      <c r="M10" s="1" t="s">
        <v>34</v>
      </c>
      <c r="N10" s="1" t="s">
        <v>35</v>
      </c>
      <c r="O10" s="1" t="s">
        <v>36</v>
      </c>
      <c r="P10" s="1" t="s">
        <v>37</v>
      </c>
      <c r="Q10" s="1" t="s">
        <v>38</v>
      </c>
    </row>
    <row r="11" spans="1:18" x14ac:dyDescent="0.45">
      <c r="B11" t="s">
        <v>14</v>
      </c>
      <c r="C11" s="1" t="s">
        <v>0</v>
      </c>
      <c r="D11" s="1" t="s">
        <v>2</v>
      </c>
      <c r="E11" s="1" t="s">
        <v>3</v>
      </c>
      <c r="F11" s="1" t="s">
        <v>12</v>
      </c>
      <c r="G11" s="1" t="s">
        <v>13</v>
      </c>
      <c r="H11" s="1" t="s">
        <v>4</v>
      </c>
      <c r="I11" s="1" t="s">
        <v>17</v>
      </c>
      <c r="J11" s="1" t="s">
        <v>18</v>
      </c>
      <c r="K11" s="1" t="s">
        <v>19</v>
      </c>
      <c r="L11" s="1" t="s">
        <v>5</v>
      </c>
      <c r="M11" s="1" t="s">
        <v>6</v>
      </c>
      <c r="N11" s="1" t="s">
        <v>7</v>
      </c>
      <c r="O11" s="1" t="s">
        <v>8</v>
      </c>
      <c r="P11" s="1" t="s">
        <v>9</v>
      </c>
      <c r="Q11" s="1" t="s">
        <v>10</v>
      </c>
      <c r="R11" s="42" t="s">
        <v>11</v>
      </c>
    </row>
    <row r="12" spans="1:18" x14ac:dyDescent="0.45">
      <c r="B12" t="s">
        <v>15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2" t="s">
        <v>22</v>
      </c>
      <c r="L12" s="1"/>
      <c r="M12" s="1"/>
      <c r="N12" s="1"/>
      <c r="O12" s="1"/>
      <c r="P12" s="1"/>
      <c r="Q12" s="1"/>
    </row>
    <row r="13" spans="1:18" x14ac:dyDescent="0.45">
      <c r="A13" t="s">
        <v>122</v>
      </c>
      <c r="B13" t="s">
        <v>23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45">
      <c r="B14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45">
      <c r="B15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45">
      <c r="B16" t="s">
        <v>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45">
      <c r="A17" t="s">
        <v>615</v>
      </c>
      <c r="B17" t="s">
        <v>27</v>
      </c>
      <c r="C17" s="1"/>
      <c r="D17" s="1">
        <v>1</v>
      </c>
      <c r="E17" s="1">
        <v>1</v>
      </c>
      <c r="F17" s="1">
        <v>36</v>
      </c>
      <c r="G17" s="1">
        <v>46</v>
      </c>
      <c r="H17" s="1"/>
      <c r="I17" s="1"/>
      <c r="J17" s="1"/>
      <c r="K17" s="1"/>
      <c r="L17" s="1" t="s">
        <v>28</v>
      </c>
      <c r="M17" s="1" t="s">
        <v>29</v>
      </c>
      <c r="N17" s="1" t="s">
        <v>30</v>
      </c>
      <c r="O17" s="1"/>
      <c r="P17" s="1"/>
      <c r="Q17" s="1"/>
    </row>
    <row r="18" spans="1:17" x14ac:dyDescent="0.45">
      <c r="A18" t="s">
        <v>615</v>
      </c>
      <c r="B18" t="s">
        <v>31</v>
      </c>
      <c r="C18" s="1"/>
      <c r="D18" s="1">
        <v>1</v>
      </c>
      <c r="E18" s="1">
        <v>1</v>
      </c>
      <c r="F18" s="1">
        <v>46</v>
      </c>
      <c r="G18" s="1">
        <v>61</v>
      </c>
      <c r="H18" s="1"/>
      <c r="I18" s="1"/>
      <c r="J18" s="1"/>
      <c r="K18" s="1"/>
      <c r="L18" s="1" t="s">
        <v>32</v>
      </c>
      <c r="M18" s="1" t="s">
        <v>30</v>
      </c>
      <c r="N18" s="1" t="s">
        <v>29</v>
      </c>
      <c r="O18" s="1" t="s">
        <v>28</v>
      </c>
      <c r="P18" s="1"/>
      <c r="Q18" s="1"/>
    </row>
    <row r="19" spans="1:17" x14ac:dyDescent="0.45">
      <c r="A19" t="s">
        <v>615</v>
      </c>
      <c r="B19" t="s">
        <v>39</v>
      </c>
      <c r="C19" s="1"/>
      <c r="D19" s="1">
        <v>1</v>
      </c>
      <c r="E19" s="1">
        <v>1</v>
      </c>
      <c r="F19" s="1">
        <v>137</v>
      </c>
      <c r="G19" s="1">
        <v>156</v>
      </c>
      <c r="H19" s="1"/>
      <c r="I19" s="1"/>
      <c r="J19" s="1"/>
      <c r="K19" s="1"/>
      <c r="L19" s="1" t="s">
        <v>32</v>
      </c>
      <c r="M19" s="1" t="s">
        <v>30</v>
      </c>
      <c r="N19" s="1" t="s">
        <v>29</v>
      </c>
      <c r="O19" s="1" t="s">
        <v>28</v>
      </c>
      <c r="P19" s="1"/>
      <c r="Q19" s="1"/>
    </row>
    <row r="20" spans="1:17" x14ac:dyDescent="0.45">
      <c r="A20" t="s">
        <v>615</v>
      </c>
      <c r="B20" t="s">
        <v>40</v>
      </c>
      <c r="C20" s="1"/>
      <c r="D20" s="1">
        <v>1</v>
      </c>
      <c r="E20" s="1">
        <v>1</v>
      </c>
      <c r="F20" s="1">
        <v>150</v>
      </c>
      <c r="G20" s="1">
        <v>150</v>
      </c>
      <c r="H20" s="1"/>
      <c r="I20" s="1"/>
      <c r="J20" s="1"/>
      <c r="K20" s="1"/>
      <c r="L20" s="1" t="s">
        <v>32</v>
      </c>
      <c r="M20" s="1"/>
      <c r="N20" s="1"/>
      <c r="O20" s="1"/>
      <c r="P20" s="1"/>
      <c r="Q20" s="1"/>
    </row>
    <row r="21" spans="1:17" x14ac:dyDescent="0.45">
      <c r="A21" t="s">
        <v>615</v>
      </c>
      <c r="B21" t="s">
        <v>41</v>
      </c>
      <c r="C21" s="1"/>
      <c r="D21" s="1">
        <v>1</v>
      </c>
      <c r="E21" s="1">
        <v>1</v>
      </c>
      <c r="F21" s="1">
        <v>185</v>
      </c>
      <c r="G21" s="1">
        <v>190</v>
      </c>
      <c r="H21" s="1"/>
      <c r="I21" s="1"/>
      <c r="J21" s="1"/>
      <c r="K21" s="1"/>
      <c r="L21" s="1" t="s">
        <v>30</v>
      </c>
      <c r="M21" s="1"/>
      <c r="N21" s="1"/>
      <c r="O21" s="1"/>
      <c r="P21" s="1"/>
      <c r="Q21" s="1"/>
    </row>
    <row r="22" spans="1:17" x14ac:dyDescent="0.4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45">
      <c r="A23" t="s">
        <v>616</v>
      </c>
      <c r="B23" t="s">
        <v>42</v>
      </c>
      <c r="C23" s="1"/>
      <c r="D23" s="1">
        <v>1</v>
      </c>
      <c r="E23" s="1">
        <v>2</v>
      </c>
      <c r="F23" s="1">
        <v>34</v>
      </c>
      <c r="G23" s="1">
        <v>41</v>
      </c>
      <c r="H23" s="1"/>
      <c r="I23" s="1"/>
      <c r="J23" s="1"/>
      <c r="K23" s="1"/>
      <c r="L23" s="1" t="s">
        <v>43</v>
      </c>
      <c r="M23" s="1" t="s">
        <v>44</v>
      </c>
      <c r="N23" s="1" t="s">
        <v>45</v>
      </c>
      <c r="O23" s="1"/>
      <c r="P23" s="1"/>
      <c r="Q23" s="1"/>
    </row>
    <row r="24" spans="1:17" x14ac:dyDescent="0.45">
      <c r="A24" t="s">
        <v>616</v>
      </c>
      <c r="B24" t="s">
        <v>46</v>
      </c>
      <c r="C24" s="1"/>
      <c r="D24" s="1">
        <v>1</v>
      </c>
      <c r="E24" s="1">
        <v>2</v>
      </c>
      <c r="F24" s="1">
        <v>51</v>
      </c>
      <c r="G24" s="1">
        <v>64</v>
      </c>
      <c r="H24" s="1"/>
      <c r="I24" s="1"/>
      <c r="J24" s="1"/>
      <c r="K24" s="1"/>
      <c r="L24" s="1" t="s">
        <v>43</v>
      </c>
      <c r="M24" s="1" t="s">
        <v>47</v>
      </c>
      <c r="N24" s="1"/>
      <c r="O24" s="1"/>
      <c r="P24" s="1"/>
      <c r="Q24" s="1"/>
    </row>
    <row r="25" spans="1:17" x14ac:dyDescent="0.45">
      <c r="A25" t="s">
        <v>616</v>
      </c>
      <c r="B25" t="s">
        <v>48</v>
      </c>
      <c r="C25" s="1"/>
      <c r="D25" s="1">
        <v>1</v>
      </c>
      <c r="E25" s="1">
        <v>2</v>
      </c>
      <c r="F25" s="1">
        <v>115</v>
      </c>
      <c r="G25" s="1">
        <v>127</v>
      </c>
      <c r="H25" s="1"/>
      <c r="I25" s="1"/>
      <c r="J25" s="1"/>
      <c r="K25" s="1"/>
      <c r="L25" s="1" t="s">
        <v>43</v>
      </c>
      <c r="M25" s="1" t="s">
        <v>49</v>
      </c>
      <c r="N25" s="1" t="s">
        <v>50</v>
      </c>
      <c r="O25" s="1"/>
      <c r="P25" s="1"/>
      <c r="Q25" s="1"/>
    </row>
    <row r="26" spans="1:17" x14ac:dyDescent="0.45">
      <c r="A26" t="s">
        <v>616</v>
      </c>
      <c r="B26" t="s">
        <v>51</v>
      </c>
      <c r="C26" s="1"/>
      <c r="D26" s="1">
        <v>1</v>
      </c>
      <c r="E26" s="1">
        <v>2</v>
      </c>
      <c r="F26" s="1">
        <v>197</v>
      </c>
      <c r="G26" s="1">
        <v>260</v>
      </c>
      <c r="H26" s="1"/>
      <c r="I26" s="1"/>
      <c r="J26" s="1"/>
      <c r="K26" s="1"/>
      <c r="L26" s="1" t="s">
        <v>49</v>
      </c>
      <c r="M26" s="1" t="s">
        <v>30</v>
      </c>
      <c r="N26" s="1"/>
      <c r="O26" s="1"/>
      <c r="P26" s="1"/>
      <c r="Q26" s="1"/>
    </row>
    <row r="27" spans="1:17" x14ac:dyDescent="0.45">
      <c r="A27" t="s">
        <v>616</v>
      </c>
      <c r="B27" t="s">
        <v>52</v>
      </c>
      <c r="C27" s="1"/>
      <c r="D27" s="1">
        <v>1</v>
      </c>
      <c r="E27" s="1">
        <v>2</v>
      </c>
      <c r="F27" s="1">
        <v>262</v>
      </c>
      <c r="G27" s="1">
        <v>274</v>
      </c>
      <c r="H27" s="1"/>
      <c r="I27" s="1"/>
      <c r="J27" s="1"/>
      <c r="K27" s="1"/>
      <c r="L27" s="1" t="s">
        <v>49</v>
      </c>
      <c r="M27" s="1"/>
      <c r="N27" s="1"/>
      <c r="O27" s="1"/>
      <c r="P27" s="1"/>
      <c r="Q27" s="1"/>
    </row>
    <row r="28" spans="1:17" x14ac:dyDescent="0.4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45">
      <c r="A29" t="s">
        <v>617</v>
      </c>
      <c r="B29" t="s">
        <v>53</v>
      </c>
      <c r="C29" s="1"/>
      <c r="D29" s="1">
        <v>1</v>
      </c>
      <c r="E29" s="1">
        <v>3</v>
      </c>
      <c r="F29" s="1">
        <v>6</v>
      </c>
      <c r="G29" s="1">
        <v>144</v>
      </c>
      <c r="H29" s="1"/>
      <c r="I29" s="1"/>
      <c r="J29" s="1"/>
      <c r="K29" s="1"/>
      <c r="L29" s="1" t="s">
        <v>55</v>
      </c>
      <c r="M29" s="1" t="s">
        <v>47</v>
      </c>
      <c r="N29" s="1" t="s">
        <v>56</v>
      </c>
      <c r="O29" s="1"/>
      <c r="P29" s="1"/>
      <c r="Q29" s="1"/>
    </row>
    <row r="30" spans="1:17" x14ac:dyDescent="0.45">
      <c r="A30" t="s">
        <v>617</v>
      </c>
      <c r="B30" t="s">
        <v>54</v>
      </c>
      <c r="C30" s="1"/>
      <c r="D30" s="40">
        <v>1</v>
      </c>
      <c r="E30" s="40">
        <v>3</v>
      </c>
      <c r="F30" s="1">
        <v>145</v>
      </c>
      <c r="G30" s="1">
        <v>145</v>
      </c>
      <c r="H30" s="1"/>
      <c r="I30" s="1"/>
      <c r="J30" s="1"/>
      <c r="K30" s="1"/>
      <c r="L30" s="1" t="s">
        <v>55</v>
      </c>
      <c r="M30" s="1" t="s">
        <v>56</v>
      </c>
      <c r="N30" s="1"/>
      <c r="O30" s="1"/>
      <c r="P30" s="1"/>
      <c r="Q30" s="1"/>
    </row>
    <row r="31" spans="1:17" x14ac:dyDescent="0.4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45">
      <c r="A32" t="s">
        <v>618</v>
      </c>
      <c r="B32" t="s">
        <v>57</v>
      </c>
      <c r="C32" s="1"/>
      <c r="D32" s="1">
        <v>1</v>
      </c>
      <c r="E32" s="1">
        <v>4</v>
      </c>
      <c r="F32" s="1">
        <v>62</v>
      </c>
      <c r="G32" s="1">
        <v>95</v>
      </c>
      <c r="H32" s="1"/>
      <c r="I32" s="1"/>
      <c r="J32" s="1"/>
      <c r="K32" s="1"/>
      <c r="L32" s="1" t="s">
        <v>32</v>
      </c>
      <c r="M32" s="1" t="s">
        <v>49</v>
      </c>
      <c r="N32" s="1"/>
      <c r="O32" s="1"/>
      <c r="P32" s="1"/>
      <c r="Q32" s="1"/>
    </row>
    <row r="33" spans="1:18" x14ac:dyDescent="0.45">
      <c r="A33" t="s">
        <v>618</v>
      </c>
      <c r="B33" t="s">
        <v>58</v>
      </c>
      <c r="C33" s="1"/>
      <c r="D33" s="1">
        <v>1</v>
      </c>
      <c r="E33" s="1">
        <v>4</v>
      </c>
      <c r="F33" s="1">
        <v>96</v>
      </c>
      <c r="G33" s="1">
        <v>96</v>
      </c>
      <c r="H33" s="1"/>
      <c r="I33" s="1"/>
      <c r="J33" s="1"/>
      <c r="K33" s="1"/>
      <c r="L33" s="1" t="s">
        <v>32</v>
      </c>
      <c r="M33" s="1" t="s">
        <v>49</v>
      </c>
      <c r="N33" s="1"/>
      <c r="O33" s="1"/>
      <c r="P33" s="1"/>
      <c r="Q33" s="1"/>
    </row>
    <row r="34" spans="1:18" x14ac:dyDescent="0.45">
      <c r="A34" t="s">
        <v>618</v>
      </c>
      <c r="B34" t="s">
        <v>59</v>
      </c>
      <c r="C34" s="1"/>
      <c r="D34" s="1">
        <v>1</v>
      </c>
      <c r="E34" s="1">
        <v>4</v>
      </c>
      <c r="F34" s="1">
        <v>100</v>
      </c>
      <c r="G34" s="1">
        <v>102</v>
      </c>
      <c r="H34" s="1"/>
      <c r="I34" s="1"/>
      <c r="J34" s="1"/>
      <c r="K34" s="1"/>
      <c r="L34" s="1" t="s">
        <v>30</v>
      </c>
      <c r="M34" s="1" t="s">
        <v>29</v>
      </c>
      <c r="N34" s="1"/>
      <c r="O34" s="1"/>
      <c r="P34" s="1"/>
      <c r="Q34" s="1"/>
    </row>
    <row r="35" spans="1:18" x14ac:dyDescent="0.4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8" x14ac:dyDescent="0.45">
      <c r="B36" t="s">
        <v>60</v>
      </c>
      <c r="C36" s="1"/>
      <c r="D36" s="1">
        <v>1</v>
      </c>
      <c r="E36" s="1">
        <v>5</v>
      </c>
      <c r="F36" s="1">
        <v>3</v>
      </c>
      <c r="G36" s="1">
        <v>98</v>
      </c>
      <c r="H36" s="1"/>
      <c r="I36" s="1"/>
      <c r="J36" s="1"/>
      <c r="K36" s="1"/>
      <c r="L36" s="1" t="s">
        <v>32</v>
      </c>
      <c r="M36" s="1" t="s">
        <v>49</v>
      </c>
      <c r="N36" s="1"/>
      <c r="O36" s="1"/>
      <c r="P36" s="1"/>
      <c r="Q36" s="1"/>
    </row>
    <row r="37" spans="1:18" x14ac:dyDescent="0.45">
      <c r="B37" t="s">
        <v>61</v>
      </c>
      <c r="C37" s="1"/>
      <c r="D37" s="1">
        <v>1</v>
      </c>
      <c r="E37" s="1">
        <v>5</v>
      </c>
      <c r="F37" s="1">
        <v>92</v>
      </c>
      <c r="G37" s="1">
        <v>119</v>
      </c>
      <c r="H37" s="1"/>
      <c r="I37" s="1"/>
      <c r="J37" s="1"/>
      <c r="K37" s="1"/>
      <c r="L37" s="1" t="s">
        <v>49</v>
      </c>
      <c r="M37" s="1" t="s">
        <v>32</v>
      </c>
      <c r="N37" s="1"/>
      <c r="O37" s="1"/>
      <c r="P37" s="1"/>
      <c r="Q37" s="1"/>
    </row>
    <row r="38" spans="1:18" x14ac:dyDescent="0.45">
      <c r="B38" t="s">
        <v>62</v>
      </c>
      <c r="C38" s="1"/>
      <c r="D38" s="1">
        <v>1</v>
      </c>
      <c r="E38" s="1">
        <v>5</v>
      </c>
      <c r="F38" s="1">
        <v>135</v>
      </c>
      <c r="G38" s="1">
        <v>209</v>
      </c>
      <c r="H38" s="1"/>
      <c r="I38" s="1"/>
      <c r="J38" s="1"/>
      <c r="K38" s="1"/>
      <c r="L38" s="1" t="s">
        <v>49</v>
      </c>
      <c r="M38" s="1" t="s">
        <v>30</v>
      </c>
      <c r="N38" s="1" t="s">
        <v>29</v>
      </c>
      <c r="O38" s="1"/>
      <c r="P38" s="1"/>
      <c r="Q38" s="1"/>
    </row>
    <row r="39" spans="1:18" x14ac:dyDescent="0.4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8" x14ac:dyDescent="0.4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8" x14ac:dyDescent="0.45">
      <c r="A41" t="s">
        <v>121</v>
      </c>
      <c r="B41" t="s">
        <v>63</v>
      </c>
      <c r="C41" s="1"/>
      <c r="D41" s="1">
        <v>2</v>
      </c>
      <c r="E41" s="1">
        <v>1</v>
      </c>
      <c r="F41" s="1">
        <v>1</v>
      </c>
      <c r="G41" s="1">
        <v>84</v>
      </c>
      <c r="H41" s="1"/>
      <c r="I41" s="1"/>
      <c r="J41" s="1"/>
      <c r="K41" s="1"/>
      <c r="L41" s="1" t="s">
        <v>56</v>
      </c>
      <c r="M41" s="1" t="s">
        <v>64</v>
      </c>
      <c r="N41" s="1"/>
      <c r="O41" s="1"/>
      <c r="P41" s="1"/>
      <c r="Q41" s="1"/>
      <c r="R41" s="42" t="s">
        <v>65</v>
      </c>
    </row>
    <row r="42" spans="1:18" x14ac:dyDescent="0.45">
      <c r="B42" t="s">
        <v>66</v>
      </c>
      <c r="C42" s="1"/>
      <c r="D42" s="1">
        <v>2</v>
      </c>
      <c r="E42" s="1">
        <v>1</v>
      </c>
      <c r="F42" s="1">
        <v>84</v>
      </c>
      <c r="G42" s="1">
        <v>112</v>
      </c>
      <c r="H42" s="1"/>
      <c r="I42" s="1"/>
      <c r="J42" s="1"/>
      <c r="K42" s="1"/>
      <c r="L42" s="1" t="s">
        <v>56</v>
      </c>
      <c r="M42" s="1" t="s">
        <v>67</v>
      </c>
      <c r="N42" s="1"/>
      <c r="O42" s="1"/>
      <c r="P42" s="1"/>
      <c r="Q42" s="1"/>
      <c r="R42" s="42" t="s">
        <v>68</v>
      </c>
    </row>
    <row r="43" spans="1:18" x14ac:dyDescent="0.45">
      <c r="B43" t="s">
        <v>69</v>
      </c>
      <c r="C43" s="1"/>
      <c r="D43" s="1">
        <v>2</v>
      </c>
      <c r="E43" s="1">
        <v>1</v>
      </c>
      <c r="F43" s="1">
        <v>113</v>
      </c>
      <c r="G43" s="1">
        <v>134</v>
      </c>
      <c r="H43" s="1"/>
      <c r="I43" s="1"/>
      <c r="J43" s="1"/>
      <c r="K43" s="1"/>
      <c r="L43" s="1" t="s">
        <v>56</v>
      </c>
      <c r="M43" s="1" t="s">
        <v>67</v>
      </c>
      <c r="N43" s="1"/>
      <c r="O43" s="1"/>
      <c r="P43" s="1"/>
      <c r="Q43" s="1"/>
      <c r="R43" s="42" t="s">
        <v>70</v>
      </c>
    </row>
    <row r="44" spans="1:18" x14ac:dyDescent="0.45">
      <c r="B44" t="s">
        <v>71</v>
      </c>
      <c r="C44" s="1"/>
      <c r="D44" s="1">
        <v>2</v>
      </c>
      <c r="E44" s="1"/>
      <c r="F44" s="1">
        <v>-20</v>
      </c>
      <c r="G44" s="1">
        <v>-10</v>
      </c>
      <c r="H44" s="1"/>
      <c r="I44" s="1"/>
      <c r="J44" s="1"/>
      <c r="K44" s="1"/>
      <c r="L44" s="1" t="s">
        <v>49</v>
      </c>
      <c r="M44" s="1" t="s">
        <v>67</v>
      </c>
      <c r="N44" s="1"/>
      <c r="O44" s="1"/>
      <c r="P44" s="1"/>
      <c r="Q44" s="1"/>
      <c r="R44" s="42" t="s">
        <v>72</v>
      </c>
    </row>
    <row r="45" spans="1:18" x14ac:dyDescent="0.45">
      <c r="B45" t="s">
        <v>73</v>
      </c>
      <c r="C45" s="1"/>
      <c r="D45" s="1">
        <v>2</v>
      </c>
      <c r="E45" s="1"/>
      <c r="F45" s="1">
        <v>-9</v>
      </c>
      <c r="G45" s="1">
        <v>0</v>
      </c>
      <c r="H45" s="1"/>
      <c r="I45" s="1"/>
      <c r="J45" s="1"/>
      <c r="K45" s="1"/>
      <c r="L45" s="1" t="s">
        <v>49</v>
      </c>
      <c r="M45" s="1" t="s">
        <v>67</v>
      </c>
      <c r="N45" s="1"/>
      <c r="O45" s="1"/>
      <c r="P45" s="1"/>
      <c r="Q45" s="1"/>
      <c r="R45" s="42" t="s">
        <v>74</v>
      </c>
    </row>
    <row r="46" spans="1:18" x14ac:dyDescent="0.4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8" x14ac:dyDescent="0.45">
      <c r="B47" t="s">
        <v>75</v>
      </c>
      <c r="C47" s="1"/>
      <c r="D47" s="1">
        <v>2</v>
      </c>
      <c r="E47" s="1">
        <v>2</v>
      </c>
      <c r="F47" s="1">
        <v>1</v>
      </c>
      <c r="G47" s="1">
        <v>26</v>
      </c>
      <c r="H47" s="1"/>
      <c r="I47" s="1"/>
      <c r="J47" s="1"/>
      <c r="K47" s="1"/>
      <c r="L47" s="1" t="s">
        <v>43</v>
      </c>
      <c r="M47" s="1" t="s">
        <v>50</v>
      </c>
      <c r="N47" s="1" t="s">
        <v>76</v>
      </c>
      <c r="O47" s="1" t="s">
        <v>77</v>
      </c>
      <c r="P47" s="1"/>
      <c r="Q47" s="1"/>
      <c r="R47" s="42" t="s">
        <v>78</v>
      </c>
    </row>
    <row r="48" spans="1:18" x14ac:dyDescent="0.45">
      <c r="B48" t="s">
        <v>79</v>
      </c>
      <c r="C48" s="1"/>
      <c r="D48" s="1">
        <v>2</v>
      </c>
      <c r="E48" s="1">
        <v>2</v>
      </c>
      <c r="F48" s="1">
        <v>27</v>
      </c>
      <c r="G48" s="1">
        <v>42</v>
      </c>
      <c r="H48" s="1"/>
      <c r="I48" s="1"/>
      <c r="J48" s="1"/>
      <c r="K48" s="1"/>
      <c r="L48" s="1" t="s">
        <v>43</v>
      </c>
      <c r="M48" s="1" t="s">
        <v>50</v>
      </c>
      <c r="N48" s="1" t="s">
        <v>76</v>
      </c>
      <c r="O48" s="1" t="s">
        <v>77</v>
      </c>
      <c r="P48" s="1"/>
      <c r="Q48" s="1"/>
      <c r="R48" s="42" t="s">
        <v>80</v>
      </c>
    </row>
    <row r="49" spans="2:18" x14ac:dyDescent="0.45">
      <c r="B49" t="s">
        <v>81</v>
      </c>
      <c r="C49" s="1"/>
      <c r="D49" s="1">
        <v>2</v>
      </c>
      <c r="E49" s="1">
        <v>2</v>
      </c>
      <c r="F49" s="1">
        <v>43</v>
      </c>
      <c r="G49" s="1">
        <v>56</v>
      </c>
      <c r="H49" s="1"/>
      <c r="I49" s="1"/>
      <c r="J49" s="1"/>
      <c r="K49" s="1"/>
      <c r="L49" s="1" t="s">
        <v>43</v>
      </c>
      <c r="M49" s="1" t="s">
        <v>50</v>
      </c>
      <c r="N49" s="1" t="s">
        <v>56</v>
      </c>
      <c r="O49" s="1"/>
      <c r="P49" s="1"/>
      <c r="Q49" s="1"/>
      <c r="R49" s="42" t="s">
        <v>82</v>
      </c>
    </row>
    <row r="50" spans="2:18" x14ac:dyDescent="0.45">
      <c r="B50" t="s">
        <v>83</v>
      </c>
      <c r="C50" s="1"/>
      <c r="D50" s="1">
        <v>2</v>
      </c>
      <c r="E50" s="1">
        <v>2</v>
      </c>
      <c r="F50" s="1">
        <v>61</v>
      </c>
      <c r="G50" s="1">
        <v>91</v>
      </c>
      <c r="H50" s="1"/>
      <c r="I50" s="1"/>
      <c r="J50" s="1"/>
      <c r="K50" s="1"/>
      <c r="L50" s="1" t="s">
        <v>43</v>
      </c>
      <c r="M50" s="1" t="s">
        <v>50</v>
      </c>
      <c r="N50" s="1" t="s">
        <v>56</v>
      </c>
      <c r="O50" s="1" t="s">
        <v>84</v>
      </c>
      <c r="P50" s="1" t="s">
        <v>45</v>
      </c>
      <c r="Q50" s="1"/>
      <c r="R50" s="42" t="s">
        <v>85</v>
      </c>
    </row>
    <row r="51" spans="2:18" x14ac:dyDescent="0.4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2:18" x14ac:dyDescent="0.45">
      <c r="B52" t="s">
        <v>86</v>
      </c>
      <c r="C52" s="1"/>
      <c r="D52" s="1">
        <v>2</v>
      </c>
      <c r="E52" s="1"/>
      <c r="F52" s="1">
        <v>-30</v>
      </c>
      <c r="G52" s="1">
        <v>-20</v>
      </c>
      <c r="H52" s="1"/>
      <c r="I52" s="1"/>
      <c r="J52" s="1"/>
      <c r="K52" s="1"/>
      <c r="L52" s="1" t="s">
        <v>84</v>
      </c>
      <c r="M52" s="1" t="s">
        <v>45</v>
      </c>
      <c r="N52" s="1" t="s">
        <v>87</v>
      </c>
      <c r="O52" s="1" t="s">
        <v>88</v>
      </c>
      <c r="P52" s="1"/>
      <c r="Q52" s="1"/>
      <c r="R52" s="42" t="s">
        <v>89</v>
      </c>
    </row>
    <row r="53" spans="2:18" x14ac:dyDescent="0.45">
      <c r="B53" t="s">
        <v>90</v>
      </c>
      <c r="C53" s="1"/>
      <c r="D53" s="1">
        <v>2</v>
      </c>
      <c r="E53" s="1"/>
      <c r="F53" s="1">
        <v>-19</v>
      </c>
      <c r="G53" s="1">
        <v>-10</v>
      </c>
      <c r="H53" s="1"/>
      <c r="I53" s="1"/>
      <c r="J53" s="1"/>
      <c r="K53" s="1"/>
      <c r="L53" s="1"/>
      <c r="M53" s="1"/>
      <c r="N53" s="1" t="s">
        <v>87</v>
      </c>
      <c r="O53" s="1" t="s">
        <v>88</v>
      </c>
      <c r="P53" s="1"/>
      <c r="Q53" s="1"/>
      <c r="R53" s="42" t="s">
        <v>91</v>
      </c>
    </row>
    <row r="54" spans="2:18" x14ac:dyDescent="0.45">
      <c r="B54" t="s">
        <v>92</v>
      </c>
      <c r="C54" s="1"/>
      <c r="D54" s="1">
        <v>2</v>
      </c>
      <c r="E54" s="1"/>
      <c r="F54" s="1">
        <v>-9</v>
      </c>
      <c r="G54" s="1">
        <v>0</v>
      </c>
      <c r="H54" s="1"/>
      <c r="I54" s="1"/>
      <c r="J54" s="1"/>
      <c r="K54" s="1"/>
      <c r="L54" s="1" t="s">
        <v>84</v>
      </c>
      <c r="M54" s="1" t="s">
        <v>45</v>
      </c>
      <c r="N54" s="1" t="s">
        <v>87</v>
      </c>
      <c r="O54" s="1" t="s">
        <v>88</v>
      </c>
      <c r="P54" s="1"/>
      <c r="Q54" s="1"/>
      <c r="R54" s="42" t="s">
        <v>93</v>
      </c>
    </row>
    <row r="55" spans="2:18" x14ac:dyDescent="0.4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2:18" x14ac:dyDescent="0.45">
      <c r="B56" t="s">
        <v>94</v>
      </c>
      <c r="C56" s="1"/>
      <c r="D56" s="1">
        <v>2</v>
      </c>
      <c r="E56" s="1">
        <v>2</v>
      </c>
      <c r="F56" s="1">
        <v>92</v>
      </c>
      <c r="G56" s="1">
        <v>136</v>
      </c>
      <c r="H56" s="1"/>
      <c r="I56" s="1"/>
      <c r="J56" s="1"/>
      <c r="K56" s="1"/>
      <c r="L56" s="1" t="s">
        <v>43</v>
      </c>
      <c r="M56" s="1" t="s">
        <v>50</v>
      </c>
      <c r="N56" s="1" t="s">
        <v>56</v>
      </c>
      <c r="O56" s="1"/>
      <c r="P56" s="1"/>
      <c r="Q56" s="1"/>
      <c r="R56" s="42" t="s">
        <v>95</v>
      </c>
    </row>
    <row r="57" spans="2:18" x14ac:dyDescent="0.45">
      <c r="B57" t="s">
        <v>96</v>
      </c>
      <c r="C57" s="1"/>
      <c r="D57" s="1">
        <v>2</v>
      </c>
      <c r="E57" s="1">
        <v>2</v>
      </c>
      <c r="F57" s="1">
        <v>140</v>
      </c>
      <c r="G57" s="1">
        <v>181</v>
      </c>
      <c r="H57" s="1"/>
      <c r="I57" s="1"/>
      <c r="J57" s="1"/>
      <c r="K57" s="1"/>
      <c r="L57" s="1" t="s">
        <v>43</v>
      </c>
      <c r="M57" s="1" t="s">
        <v>50</v>
      </c>
      <c r="N57" s="1" t="s">
        <v>56</v>
      </c>
      <c r="O57" s="1"/>
      <c r="P57" s="1"/>
      <c r="Q57" s="1"/>
      <c r="R57" s="42" t="s">
        <v>97</v>
      </c>
    </row>
    <row r="58" spans="2:18" x14ac:dyDescent="0.45">
      <c r="B58" t="s">
        <v>98</v>
      </c>
      <c r="C58" s="1"/>
      <c r="D58" s="1">
        <v>2</v>
      </c>
      <c r="E58" s="1">
        <v>2</v>
      </c>
      <c r="F58" s="1">
        <v>182</v>
      </c>
      <c r="G58" s="1">
        <v>182</v>
      </c>
      <c r="H58" s="1"/>
      <c r="I58" s="1"/>
      <c r="J58" s="1"/>
      <c r="K58" s="1"/>
      <c r="L58" s="1" t="s">
        <v>43</v>
      </c>
      <c r="M58" s="1" t="s">
        <v>50</v>
      </c>
      <c r="N58" s="1" t="s">
        <v>56</v>
      </c>
      <c r="O58" s="1"/>
      <c r="P58" s="1"/>
      <c r="Q58" s="1"/>
      <c r="R58" s="42" t="s">
        <v>99</v>
      </c>
    </row>
    <row r="59" spans="2:18" x14ac:dyDescent="0.4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8" x14ac:dyDescent="0.45">
      <c r="B60" t="s">
        <v>100</v>
      </c>
      <c r="C60" s="1"/>
      <c r="D60" s="1">
        <v>2</v>
      </c>
      <c r="E60" s="1">
        <v>2</v>
      </c>
      <c r="F60" s="1">
        <v>-9</v>
      </c>
      <c r="G60" s="1">
        <v>0</v>
      </c>
      <c r="H60" s="1"/>
      <c r="I60" s="1"/>
      <c r="J60" s="1"/>
      <c r="K60" s="1"/>
      <c r="L60" s="1" t="s">
        <v>67</v>
      </c>
      <c r="M60" s="1" t="s">
        <v>56</v>
      </c>
      <c r="N60" s="1"/>
      <c r="O60" s="1"/>
      <c r="P60" s="1"/>
      <c r="Q60" s="1"/>
      <c r="R60" s="42" t="s">
        <v>101</v>
      </c>
    </row>
    <row r="61" spans="2:18" x14ac:dyDescent="0.4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8" x14ac:dyDescent="0.45">
      <c r="B62" t="s">
        <v>102</v>
      </c>
      <c r="C62" s="1"/>
      <c r="D62" s="1">
        <v>2</v>
      </c>
      <c r="E62" s="1">
        <v>2</v>
      </c>
      <c r="F62" s="1">
        <v>183</v>
      </c>
      <c r="G62" s="1">
        <v>236</v>
      </c>
      <c r="H62" s="1"/>
      <c r="I62" s="1"/>
      <c r="J62" s="1"/>
      <c r="K62" s="1"/>
      <c r="L62" s="1" t="s">
        <v>56</v>
      </c>
      <c r="M62" s="1" t="s">
        <v>49</v>
      </c>
      <c r="N62" s="1"/>
      <c r="O62" s="1"/>
      <c r="P62" s="1"/>
      <c r="Q62" s="1"/>
      <c r="R62" s="42" t="s">
        <v>103</v>
      </c>
    </row>
    <row r="63" spans="2:18" x14ac:dyDescent="0.45">
      <c r="B63" t="s">
        <v>104</v>
      </c>
      <c r="C63" s="1"/>
      <c r="D63" s="1">
        <v>2</v>
      </c>
      <c r="E63" s="1">
        <v>2</v>
      </c>
      <c r="F63" s="1">
        <v>240</v>
      </c>
      <c r="G63" s="1">
        <v>339</v>
      </c>
      <c r="H63" s="1"/>
      <c r="I63" s="1"/>
      <c r="J63" s="1"/>
      <c r="K63" s="1"/>
      <c r="L63" s="1" t="s">
        <v>49</v>
      </c>
      <c r="M63" s="1" t="s">
        <v>76</v>
      </c>
      <c r="N63" s="1" t="s">
        <v>77</v>
      </c>
      <c r="O63" s="1"/>
      <c r="P63" s="1"/>
      <c r="Q63" s="1"/>
      <c r="R63" s="42" t="s">
        <v>105</v>
      </c>
    </row>
    <row r="64" spans="2:18" x14ac:dyDescent="0.45">
      <c r="B64" t="s">
        <v>106</v>
      </c>
      <c r="C64" s="1"/>
      <c r="D64" s="1">
        <v>2</v>
      </c>
      <c r="E64" s="1">
        <v>2</v>
      </c>
      <c r="F64" s="1">
        <v>340</v>
      </c>
      <c r="G64" s="1">
        <v>391</v>
      </c>
      <c r="H64" s="1"/>
      <c r="I64" s="1"/>
      <c r="J64" s="1"/>
      <c r="K64" s="1"/>
      <c r="L64" s="1" t="s">
        <v>49</v>
      </c>
      <c r="M64" s="1" t="s">
        <v>76</v>
      </c>
      <c r="N64" s="1" t="s">
        <v>77</v>
      </c>
      <c r="O64" s="1"/>
      <c r="P64" s="1"/>
      <c r="Q64" s="1"/>
      <c r="R64" s="42" t="s">
        <v>107</v>
      </c>
    </row>
    <row r="65" spans="1:18" x14ac:dyDescent="0.45">
      <c r="B65" t="s">
        <v>108</v>
      </c>
      <c r="C65" s="1"/>
      <c r="D65" s="1">
        <v>2</v>
      </c>
      <c r="E65" s="1">
        <v>2</v>
      </c>
      <c r="F65" s="1">
        <v>405</v>
      </c>
      <c r="G65" s="1">
        <v>444</v>
      </c>
      <c r="H65" s="1"/>
      <c r="I65" s="1"/>
      <c r="J65" s="1"/>
      <c r="K65" s="1"/>
      <c r="L65" s="1" t="s">
        <v>49</v>
      </c>
      <c r="M65" s="1" t="s">
        <v>76</v>
      </c>
      <c r="N65" s="1" t="s">
        <v>77</v>
      </c>
      <c r="O65" s="1" t="s">
        <v>56</v>
      </c>
      <c r="P65" s="1"/>
      <c r="Q65" s="1"/>
      <c r="R65" s="42" t="s">
        <v>109</v>
      </c>
    </row>
    <row r="66" spans="1:18" x14ac:dyDescent="0.45">
      <c r="B66" t="s">
        <v>110</v>
      </c>
      <c r="C66" s="1"/>
      <c r="D66" s="1">
        <v>2</v>
      </c>
      <c r="E66" s="1">
        <v>2</v>
      </c>
      <c r="F66" s="1">
        <v>444</v>
      </c>
      <c r="G66" s="1">
        <v>444</v>
      </c>
      <c r="H66" s="1"/>
      <c r="I66" s="1"/>
      <c r="J66" s="1"/>
      <c r="K66" s="1"/>
      <c r="L66" s="1" t="s">
        <v>111</v>
      </c>
      <c r="M66" s="1" t="s">
        <v>112</v>
      </c>
      <c r="N66" s="1"/>
      <c r="O66" s="1"/>
      <c r="P66" s="1"/>
      <c r="Q66" s="1"/>
    </row>
    <row r="67" spans="1:18" x14ac:dyDescent="0.45">
      <c r="B67" t="s">
        <v>113</v>
      </c>
      <c r="C67" s="1"/>
      <c r="D67" s="1">
        <v>2</v>
      </c>
      <c r="E67" s="1">
        <v>2</v>
      </c>
      <c r="F67" s="1">
        <v>445</v>
      </c>
      <c r="G67" s="1">
        <v>560</v>
      </c>
      <c r="H67" s="1"/>
      <c r="I67" s="1"/>
      <c r="J67" s="1"/>
      <c r="K67" s="1"/>
      <c r="L67" s="1" t="s">
        <v>49</v>
      </c>
      <c r="M67" s="1" t="s">
        <v>56</v>
      </c>
      <c r="N67" s="1" t="s">
        <v>112</v>
      </c>
      <c r="Q67" s="1"/>
      <c r="R67" s="42" t="s">
        <v>114</v>
      </c>
    </row>
    <row r="68" spans="1:18" x14ac:dyDescent="0.45">
      <c r="B68" t="s">
        <v>115</v>
      </c>
      <c r="C68" s="1"/>
      <c r="D68" s="1">
        <v>2</v>
      </c>
      <c r="E68" s="1">
        <v>2</v>
      </c>
      <c r="F68" s="1">
        <v>563</v>
      </c>
      <c r="G68" s="1">
        <v>572</v>
      </c>
      <c r="H68" s="1"/>
      <c r="I68" s="1"/>
      <c r="J68" s="1"/>
      <c r="K68" s="1"/>
      <c r="L68" s="1" t="s">
        <v>49</v>
      </c>
      <c r="M68" s="1" t="s">
        <v>112</v>
      </c>
      <c r="N68" s="1"/>
      <c r="O68" s="1"/>
      <c r="P68" s="1"/>
      <c r="Q68" s="1"/>
      <c r="R68" s="42" t="s">
        <v>116</v>
      </c>
    </row>
    <row r="69" spans="1:18" x14ac:dyDescent="0.45">
      <c r="B69" t="s">
        <v>117</v>
      </c>
      <c r="C69" s="1"/>
      <c r="D69" s="1">
        <v>2</v>
      </c>
      <c r="E69" s="1">
        <v>2</v>
      </c>
      <c r="F69" s="1">
        <v>576</v>
      </c>
      <c r="G69" s="1">
        <v>616</v>
      </c>
      <c r="H69" s="1"/>
      <c r="I69" s="1"/>
      <c r="J69" s="1"/>
      <c r="K69" s="1"/>
      <c r="L69" s="1" t="s">
        <v>49</v>
      </c>
      <c r="M69" s="1"/>
      <c r="N69" s="1"/>
      <c r="O69" s="1"/>
      <c r="P69" s="1"/>
      <c r="Q69" s="1"/>
      <c r="R69" s="42" t="s">
        <v>118</v>
      </c>
    </row>
    <row r="70" spans="1:18" x14ac:dyDescent="0.45">
      <c r="B70" t="s">
        <v>119</v>
      </c>
      <c r="C70" s="1"/>
      <c r="D70" s="1">
        <v>2</v>
      </c>
      <c r="E70" s="1">
        <v>2</v>
      </c>
      <c r="F70" s="1">
        <v>617</v>
      </c>
      <c r="G70" s="1">
        <v>634</v>
      </c>
      <c r="H70" s="1"/>
      <c r="I70" s="1"/>
      <c r="J70" s="1"/>
      <c r="K70" s="1"/>
      <c r="L70" s="1" t="s">
        <v>49</v>
      </c>
      <c r="M70" s="1"/>
      <c r="N70" s="1"/>
      <c r="O70" s="1"/>
      <c r="P70" s="1"/>
      <c r="Q70" s="1"/>
      <c r="R70" s="42" t="s">
        <v>120</v>
      </c>
    </row>
    <row r="71" spans="1:18" x14ac:dyDescent="0.4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4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8" x14ac:dyDescent="0.45">
      <c r="A73" t="s">
        <v>123</v>
      </c>
      <c r="B73" t="s">
        <v>212</v>
      </c>
      <c r="C73" s="1"/>
      <c r="D73" s="1">
        <v>3</v>
      </c>
      <c r="E73" s="1">
        <v>1</v>
      </c>
      <c r="F73" s="1">
        <v>1</v>
      </c>
      <c r="G73" s="1">
        <v>30</v>
      </c>
      <c r="H73" s="1"/>
      <c r="I73" s="1"/>
      <c r="J73" s="1"/>
      <c r="K73" s="1"/>
      <c r="L73" s="1" t="s">
        <v>43</v>
      </c>
      <c r="M73" s="1" t="s">
        <v>50</v>
      </c>
      <c r="N73" s="1" t="s">
        <v>76</v>
      </c>
      <c r="O73" s="1" t="s">
        <v>77</v>
      </c>
      <c r="P73" s="1" t="s">
        <v>56</v>
      </c>
      <c r="Q73" s="1"/>
      <c r="R73" s="44" t="s">
        <v>213</v>
      </c>
    </row>
    <row r="74" spans="1:18" x14ac:dyDescent="0.45">
      <c r="B74" t="s">
        <v>214</v>
      </c>
      <c r="C74" s="1"/>
      <c r="D74" s="1">
        <v>3</v>
      </c>
      <c r="E74" s="1">
        <v>1</v>
      </c>
      <c r="F74" s="1">
        <v>31</v>
      </c>
      <c r="G74" s="1">
        <v>47</v>
      </c>
      <c r="H74" s="1"/>
      <c r="I74" s="1"/>
      <c r="J74" s="1"/>
      <c r="K74" s="1"/>
      <c r="L74" s="1" t="s">
        <v>43</v>
      </c>
      <c r="M74" s="1" t="s">
        <v>50</v>
      </c>
      <c r="N74" s="1" t="s">
        <v>67</v>
      </c>
      <c r="O74" s="1"/>
      <c r="P74" s="1"/>
      <c r="Q74" s="1"/>
      <c r="R74" s="44" t="s">
        <v>215</v>
      </c>
    </row>
    <row r="75" spans="1:18" x14ac:dyDescent="0.45">
      <c r="B75" t="s">
        <v>216</v>
      </c>
      <c r="C75" s="1"/>
      <c r="D75" s="1">
        <v>3</v>
      </c>
      <c r="E75" s="1">
        <v>1</v>
      </c>
      <c r="F75" s="1">
        <v>48</v>
      </c>
      <c r="G75" s="1">
        <v>63</v>
      </c>
      <c r="H75" s="1"/>
      <c r="I75" s="1"/>
      <c r="J75" s="1"/>
      <c r="K75" s="1"/>
      <c r="L75" s="1" t="s">
        <v>43</v>
      </c>
      <c r="M75" s="1" t="s">
        <v>56</v>
      </c>
      <c r="N75" s="1" t="s">
        <v>67</v>
      </c>
      <c r="O75" s="1"/>
      <c r="P75" s="1"/>
      <c r="Q75" s="1"/>
      <c r="R75" s="44" t="s">
        <v>217</v>
      </c>
    </row>
    <row r="76" spans="1:18" x14ac:dyDescent="0.45">
      <c r="B76" t="s">
        <v>218</v>
      </c>
      <c r="C76" s="1"/>
      <c r="D76" s="1">
        <v>3</v>
      </c>
      <c r="E76" s="1">
        <v>1</v>
      </c>
      <c r="F76" s="1">
        <v>64</v>
      </c>
      <c r="G76" s="1">
        <v>162</v>
      </c>
      <c r="H76" s="1"/>
      <c r="I76" s="1"/>
      <c r="J76" s="1"/>
      <c r="K76" s="1"/>
      <c r="L76" s="1" t="s">
        <v>49</v>
      </c>
      <c r="M76" s="1" t="s">
        <v>67</v>
      </c>
      <c r="N76" s="1" t="s">
        <v>43</v>
      </c>
      <c r="O76" s="1" t="s">
        <v>56</v>
      </c>
      <c r="P76" s="1"/>
      <c r="Q76" s="1"/>
      <c r="R76" s="44" t="s">
        <v>219</v>
      </c>
    </row>
    <row r="77" spans="1:18" x14ac:dyDescent="0.45">
      <c r="B77" t="s">
        <v>220</v>
      </c>
      <c r="C77" s="1"/>
      <c r="D77" s="1">
        <v>3</v>
      </c>
      <c r="E77" s="1">
        <v>1</v>
      </c>
      <c r="F77" s="1">
        <v>163</v>
      </c>
      <c r="G77" s="1">
        <v>175</v>
      </c>
      <c r="H77" s="1"/>
      <c r="I77" s="1"/>
      <c r="J77" s="1"/>
      <c r="K77" s="1"/>
      <c r="L77" s="1" t="s">
        <v>67</v>
      </c>
      <c r="M77" s="1"/>
      <c r="N77" s="1"/>
      <c r="O77" s="1"/>
      <c r="P77" s="1"/>
      <c r="Q77" s="1"/>
      <c r="R77" s="44"/>
    </row>
    <row r="78" spans="1:18" x14ac:dyDescent="0.45">
      <c r="B78" t="s">
        <v>221</v>
      </c>
      <c r="C78" s="1"/>
      <c r="D78" s="1">
        <v>3</v>
      </c>
      <c r="E78" s="1">
        <v>1</v>
      </c>
      <c r="F78" s="1">
        <v>176</v>
      </c>
      <c r="G78" s="1">
        <v>189</v>
      </c>
      <c r="H78" s="1"/>
      <c r="I78" s="1"/>
      <c r="J78" s="1"/>
      <c r="K78" s="1"/>
      <c r="L78" s="1" t="s">
        <v>43</v>
      </c>
      <c r="M78" s="1" t="s">
        <v>56</v>
      </c>
      <c r="N78" s="1"/>
      <c r="O78" s="1"/>
      <c r="P78" s="1"/>
      <c r="Q78" s="1"/>
      <c r="R78" s="44" t="s">
        <v>222</v>
      </c>
    </row>
    <row r="79" spans="1:18" x14ac:dyDescent="0.45">
      <c r="B79" t="s">
        <v>223</v>
      </c>
      <c r="C79" s="1"/>
      <c r="D79" s="1">
        <v>3</v>
      </c>
      <c r="E79" s="1">
        <v>1</v>
      </c>
      <c r="F79" s="1">
        <v>190</v>
      </c>
      <c r="G79" s="1">
        <v>203</v>
      </c>
      <c r="H79" s="1"/>
      <c r="I79" s="1"/>
      <c r="J79" s="1"/>
      <c r="K79" s="1"/>
      <c r="L79" s="1" t="s">
        <v>43</v>
      </c>
      <c r="M79" s="1" t="s">
        <v>56</v>
      </c>
      <c r="N79" s="1" t="s">
        <v>67</v>
      </c>
      <c r="O79" s="1"/>
      <c r="P79" s="1"/>
      <c r="Q79" s="1"/>
      <c r="R79" s="44" t="s">
        <v>224</v>
      </c>
    </row>
    <row r="80" spans="1:18" x14ac:dyDescent="0.4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4"/>
    </row>
    <row r="81" spans="2:18" x14ac:dyDescent="0.45">
      <c r="B81" t="s">
        <v>225</v>
      </c>
      <c r="C81" s="1"/>
      <c r="D81" s="1">
        <v>3</v>
      </c>
      <c r="E81" s="1">
        <v>2</v>
      </c>
      <c r="F81" s="1">
        <v>1</v>
      </c>
      <c r="G81" s="1">
        <v>47</v>
      </c>
      <c r="H81" s="1"/>
      <c r="I81" s="1"/>
      <c r="J81" s="1"/>
      <c r="K81" s="1"/>
      <c r="L81" s="1" t="s">
        <v>49</v>
      </c>
      <c r="M81" s="1" t="s">
        <v>226</v>
      </c>
      <c r="N81" s="1"/>
      <c r="O81" s="1"/>
      <c r="P81" s="1"/>
      <c r="Q81" s="1"/>
      <c r="R81" s="44" t="s">
        <v>227</v>
      </c>
    </row>
    <row r="82" spans="2:18" x14ac:dyDescent="0.45">
      <c r="B82" t="s">
        <v>228</v>
      </c>
      <c r="C82" s="1"/>
      <c r="D82" s="1">
        <v>3</v>
      </c>
      <c r="E82" s="1">
        <v>2</v>
      </c>
      <c r="F82" s="1">
        <v>48</v>
      </c>
      <c r="G82" s="1">
        <v>53</v>
      </c>
      <c r="H82" s="1"/>
      <c r="I82" s="1"/>
      <c r="J82" s="1"/>
      <c r="K82" s="1"/>
      <c r="L82" s="1" t="s">
        <v>49</v>
      </c>
      <c r="M82" s="1" t="s">
        <v>56</v>
      </c>
      <c r="N82" s="1" t="s">
        <v>76</v>
      </c>
      <c r="O82" s="1" t="s">
        <v>77</v>
      </c>
      <c r="P82" s="1"/>
      <c r="Q82" s="1"/>
      <c r="R82" s="44" t="s">
        <v>229</v>
      </c>
    </row>
    <row r="83" spans="2:18" x14ac:dyDescent="0.45">
      <c r="B83" t="s">
        <v>230</v>
      </c>
      <c r="C83" s="1"/>
      <c r="D83" s="1">
        <v>3</v>
      </c>
      <c r="E83" s="1">
        <v>2</v>
      </c>
      <c r="F83" s="1">
        <v>55</v>
      </c>
      <c r="G83" s="1">
        <v>95</v>
      </c>
      <c r="H83" s="1"/>
      <c r="I83" s="1"/>
      <c r="J83" s="1"/>
      <c r="K83" s="1"/>
      <c r="L83" s="1" t="s">
        <v>49</v>
      </c>
      <c r="M83" s="1" t="s">
        <v>30</v>
      </c>
      <c r="N83" s="1"/>
      <c r="O83" s="1"/>
      <c r="P83" s="1"/>
      <c r="Q83" s="1"/>
      <c r="R83" s="44" t="s">
        <v>231</v>
      </c>
    </row>
    <row r="84" spans="2:18" x14ac:dyDescent="0.45">
      <c r="B84" t="s">
        <v>232</v>
      </c>
      <c r="C84" s="1"/>
      <c r="D84" s="1">
        <v>3</v>
      </c>
      <c r="E84" s="1">
        <v>2</v>
      </c>
      <c r="F84" s="1">
        <v>105</v>
      </c>
      <c r="G84" s="1">
        <v>144</v>
      </c>
      <c r="H84" s="1"/>
      <c r="I84" s="1"/>
      <c r="J84" s="1"/>
      <c r="K84" s="1"/>
      <c r="L84" s="1" t="s">
        <v>49</v>
      </c>
      <c r="M84" s="1" t="s">
        <v>43</v>
      </c>
      <c r="N84" s="1" t="s">
        <v>67</v>
      </c>
      <c r="O84" s="1" t="s">
        <v>56</v>
      </c>
      <c r="P84" s="1" t="s">
        <v>50</v>
      </c>
      <c r="Q84" s="1"/>
      <c r="R84" s="44" t="s">
        <v>233</v>
      </c>
    </row>
    <row r="85" spans="2:18" x14ac:dyDescent="0.45">
      <c r="B85" t="s">
        <v>234</v>
      </c>
      <c r="C85" s="1"/>
      <c r="D85" s="1">
        <v>3</v>
      </c>
      <c r="E85" s="1">
        <v>2</v>
      </c>
      <c r="F85" s="1">
        <v>145</v>
      </c>
      <c r="G85" s="1">
        <v>156</v>
      </c>
      <c r="H85" s="1"/>
      <c r="I85" s="1"/>
      <c r="J85" s="1"/>
      <c r="K85" s="1"/>
      <c r="L85" s="1" t="s">
        <v>235</v>
      </c>
      <c r="M85" s="1" t="s">
        <v>49</v>
      </c>
      <c r="N85" s="1" t="s">
        <v>67</v>
      </c>
      <c r="O85" s="1"/>
      <c r="P85" s="1"/>
      <c r="Q85" s="1"/>
      <c r="R85" s="44" t="s">
        <v>236</v>
      </c>
    </row>
    <row r="86" spans="2:18" x14ac:dyDescent="0.45">
      <c r="B86" t="s">
        <v>237</v>
      </c>
      <c r="C86" s="1"/>
      <c r="D86" s="1">
        <v>3</v>
      </c>
      <c r="E86" s="1">
        <v>2</v>
      </c>
      <c r="F86" s="1">
        <v>176</v>
      </c>
      <c r="G86" s="1">
        <v>259</v>
      </c>
      <c r="H86" s="1"/>
      <c r="I86" s="1"/>
      <c r="J86" s="1"/>
      <c r="K86" s="1"/>
      <c r="L86" s="1" t="s">
        <v>235</v>
      </c>
      <c r="M86" s="1" t="s">
        <v>49</v>
      </c>
      <c r="N86" s="1" t="s">
        <v>43</v>
      </c>
      <c r="O86" s="1" t="s">
        <v>50</v>
      </c>
      <c r="P86" s="1" t="s">
        <v>67</v>
      </c>
      <c r="Q86" s="1"/>
      <c r="R86" s="44" t="s">
        <v>238</v>
      </c>
    </row>
    <row r="87" spans="2:18" x14ac:dyDescent="0.45">
      <c r="B87" t="s">
        <v>239</v>
      </c>
      <c r="C87" s="1"/>
      <c r="D87" s="1">
        <v>3</v>
      </c>
      <c r="E87" s="1">
        <v>2</v>
      </c>
      <c r="F87" s="1">
        <v>260</v>
      </c>
      <c r="G87" s="1">
        <v>290</v>
      </c>
      <c r="H87" s="1"/>
      <c r="I87" s="1"/>
      <c r="J87" s="1"/>
      <c r="K87" s="1"/>
      <c r="L87" s="1" t="s">
        <v>235</v>
      </c>
      <c r="M87" s="1" t="s">
        <v>49</v>
      </c>
      <c r="N87" s="1" t="s">
        <v>43</v>
      </c>
      <c r="O87" s="1" t="s">
        <v>50</v>
      </c>
      <c r="P87" s="1" t="s">
        <v>67</v>
      </c>
      <c r="Q87" s="1"/>
      <c r="R87" s="44" t="s">
        <v>240</v>
      </c>
    </row>
    <row r="88" spans="2:18" x14ac:dyDescent="0.45">
      <c r="B88" t="s">
        <v>241</v>
      </c>
      <c r="C88" s="1"/>
      <c r="D88" s="1">
        <v>3</v>
      </c>
      <c r="E88" s="1">
        <v>2</v>
      </c>
      <c r="F88" s="1">
        <v>291</v>
      </c>
      <c r="G88" s="1">
        <v>296</v>
      </c>
      <c r="H88" s="1"/>
      <c r="I88" s="1"/>
      <c r="J88" s="1"/>
      <c r="K88" s="1"/>
      <c r="L88" s="1" t="s">
        <v>43</v>
      </c>
      <c r="M88" s="1" t="s">
        <v>50</v>
      </c>
      <c r="N88" s="1" t="s">
        <v>56</v>
      </c>
      <c r="O88" s="1" t="s">
        <v>67</v>
      </c>
      <c r="P88" s="1" t="s">
        <v>49</v>
      </c>
      <c r="Q88" s="1" t="s">
        <v>30</v>
      </c>
      <c r="R88" s="44" t="s">
        <v>242</v>
      </c>
    </row>
    <row r="89" spans="2:18" x14ac:dyDescent="0.45">
      <c r="B89" t="s">
        <v>243</v>
      </c>
      <c r="C89" s="1"/>
      <c r="D89" s="1">
        <v>3</v>
      </c>
      <c r="E89" s="1">
        <v>2</v>
      </c>
      <c r="F89" s="1">
        <v>297</v>
      </c>
      <c r="G89" s="1">
        <v>320</v>
      </c>
      <c r="H89" s="1"/>
      <c r="I89" s="1"/>
      <c r="J89" s="1"/>
      <c r="K89" s="1"/>
      <c r="L89" s="1" t="s">
        <v>49</v>
      </c>
      <c r="M89" s="1" t="s">
        <v>30</v>
      </c>
      <c r="N89" s="1"/>
      <c r="O89" s="1"/>
      <c r="P89" s="1"/>
      <c r="Q89" s="1"/>
      <c r="R89" s="44" t="s">
        <v>244</v>
      </c>
    </row>
    <row r="90" spans="2:18" x14ac:dyDescent="0.45">
      <c r="B90" t="s">
        <v>245</v>
      </c>
      <c r="C90" s="1"/>
      <c r="D90" s="1">
        <v>3</v>
      </c>
      <c r="E90" s="1">
        <v>2</v>
      </c>
      <c r="F90" s="1">
        <v>322</v>
      </c>
      <c r="G90" s="1">
        <v>373</v>
      </c>
      <c r="H90" s="1"/>
      <c r="I90" s="1"/>
      <c r="J90" s="1"/>
      <c r="K90" s="1"/>
      <c r="L90" s="1" t="s">
        <v>49</v>
      </c>
      <c r="M90" s="1" t="s">
        <v>76</v>
      </c>
      <c r="N90" s="1" t="s">
        <v>77</v>
      </c>
      <c r="O90" s="1"/>
      <c r="P90" s="1"/>
      <c r="Q90" s="1"/>
      <c r="R90" s="44" t="s">
        <v>246</v>
      </c>
    </row>
    <row r="91" spans="2:18" x14ac:dyDescent="0.45">
      <c r="B91" t="s">
        <v>247</v>
      </c>
      <c r="C91" s="1"/>
      <c r="D91" s="1">
        <v>3</v>
      </c>
      <c r="E91" s="1">
        <v>2</v>
      </c>
      <c r="F91" s="1">
        <v>374</v>
      </c>
      <c r="G91" s="1">
        <v>402</v>
      </c>
      <c r="H91" s="1"/>
      <c r="I91" s="1"/>
      <c r="J91" s="1"/>
      <c r="K91" s="1"/>
      <c r="L91" s="1" t="s">
        <v>49</v>
      </c>
      <c r="M91" s="1" t="s">
        <v>77</v>
      </c>
      <c r="N91" s="1" t="s">
        <v>235</v>
      </c>
      <c r="O91" s="1"/>
      <c r="P91" s="1"/>
      <c r="Q91" s="1"/>
      <c r="R91" s="44" t="s">
        <v>248</v>
      </c>
    </row>
    <row r="92" spans="2:18" x14ac:dyDescent="0.45">
      <c r="B92" t="s">
        <v>249</v>
      </c>
      <c r="C92" s="1"/>
      <c r="D92" s="1">
        <v>3</v>
      </c>
      <c r="E92" s="1">
        <v>2</v>
      </c>
      <c r="F92" s="1">
        <v>403</v>
      </c>
      <c r="G92" s="1">
        <v>418</v>
      </c>
      <c r="H92" s="1"/>
      <c r="I92" s="1"/>
      <c r="J92" s="1"/>
      <c r="K92" s="1"/>
      <c r="L92" s="1" t="s">
        <v>49</v>
      </c>
      <c r="M92" s="1" t="s">
        <v>56</v>
      </c>
      <c r="N92" s="1"/>
      <c r="O92" s="1"/>
      <c r="P92" s="1"/>
      <c r="Q92" s="1"/>
      <c r="R92" s="44" t="s">
        <v>250</v>
      </c>
    </row>
    <row r="93" spans="2:18" x14ac:dyDescent="0.45">
      <c r="B93" t="s">
        <v>251</v>
      </c>
      <c r="C93" s="1"/>
      <c r="D93" s="1">
        <v>3</v>
      </c>
      <c r="E93" s="1">
        <v>2</v>
      </c>
      <c r="F93" s="1">
        <v>419</v>
      </c>
      <c r="G93" s="1">
        <v>432</v>
      </c>
      <c r="H93" s="1"/>
      <c r="I93" s="1"/>
      <c r="J93" s="1"/>
      <c r="K93" s="1"/>
      <c r="L93" s="1" t="s">
        <v>49</v>
      </c>
      <c r="M93" s="1"/>
      <c r="N93" s="1"/>
      <c r="O93" s="1"/>
      <c r="P93" s="1"/>
      <c r="Q93" s="1"/>
      <c r="R93" s="44"/>
    </row>
    <row r="94" spans="2:18" x14ac:dyDescent="0.4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4"/>
    </row>
    <row r="95" spans="2:18" x14ac:dyDescent="0.45">
      <c r="B95" t="s">
        <v>252</v>
      </c>
      <c r="C95" s="1"/>
      <c r="D95" s="1">
        <v>3</v>
      </c>
      <c r="E95" s="1">
        <v>3</v>
      </c>
      <c r="F95" s="1">
        <v>1</v>
      </c>
      <c r="G95" s="1">
        <v>28</v>
      </c>
      <c r="H95" s="1"/>
      <c r="I95" s="1"/>
      <c r="J95" s="1"/>
      <c r="K95" s="1"/>
      <c r="L95" s="1" t="s">
        <v>43</v>
      </c>
      <c r="M95" s="1" t="s">
        <v>76</v>
      </c>
      <c r="N95" s="1" t="s">
        <v>77</v>
      </c>
      <c r="O95" s="1"/>
      <c r="P95" s="1"/>
      <c r="Q95" s="1"/>
      <c r="R95" s="44" t="s">
        <v>253</v>
      </c>
    </row>
    <row r="96" spans="2:18" x14ac:dyDescent="0.45">
      <c r="B96" t="s">
        <v>254</v>
      </c>
      <c r="C96" s="1"/>
      <c r="D96" s="1">
        <v>3</v>
      </c>
      <c r="E96" s="1">
        <v>3</v>
      </c>
      <c r="F96" s="1">
        <v>29</v>
      </c>
      <c r="G96" s="1">
        <v>39</v>
      </c>
      <c r="H96" s="1"/>
      <c r="I96" s="1"/>
      <c r="J96" s="1"/>
      <c r="K96" s="1"/>
      <c r="L96" s="1" t="s">
        <v>43</v>
      </c>
      <c r="M96" s="1" t="s">
        <v>56</v>
      </c>
      <c r="N96" s="1"/>
      <c r="O96" s="1"/>
      <c r="P96" s="1"/>
      <c r="Q96" s="1"/>
      <c r="R96" s="44" t="s">
        <v>255</v>
      </c>
    </row>
    <row r="97" spans="1:18" x14ac:dyDescent="0.45">
      <c r="B97" t="s">
        <v>256</v>
      </c>
      <c r="C97" s="1"/>
      <c r="D97" s="1">
        <v>3</v>
      </c>
      <c r="E97" s="1">
        <v>3</v>
      </c>
      <c r="F97" s="1">
        <v>40</v>
      </c>
      <c r="G97" s="1">
        <v>76</v>
      </c>
      <c r="H97" s="1"/>
      <c r="I97" s="1"/>
      <c r="J97" s="1"/>
      <c r="K97" s="1"/>
      <c r="L97" s="1" t="s">
        <v>43</v>
      </c>
      <c r="M97" s="1"/>
      <c r="N97" s="1"/>
      <c r="O97" s="1"/>
      <c r="P97" s="1"/>
      <c r="Q97" s="1"/>
      <c r="R97" s="44"/>
    </row>
    <row r="98" spans="1:18" x14ac:dyDescent="0.45">
      <c r="B98" t="s">
        <v>257</v>
      </c>
      <c r="C98" s="1"/>
      <c r="D98" s="1">
        <v>3</v>
      </c>
      <c r="E98" s="1">
        <v>3</v>
      </c>
      <c r="F98" s="1">
        <v>77</v>
      </c>
      <c r="G98" s="1">
        <v>101</v>
      </c>
      <c r="H98" s="1"/>
      <c r="I98" s="1"/>
      <c r="J98" s="1"/>
      <c r="K98" s="1"/>
      <c r="L98" s="1" t="s">
        <v>43</v>
      </c>
      <c r="M98" s="1" t="s">
        <v>49</v>
      </c>
      <c r="N98" s="1"/>
      <c r="O98" s="1"/>
      <c r="P98" s="1"/>
      <c r="Q98" s="1"/>
      <c r="R98" s="44" t="s">
        <v>258</v>
      </c>
    </row>
    <row r="99" spans="1:18" x14ac:dyDescent="0.45">
      <c r="B99" t="s">
        <v>259</v>
      </c>
      <c r="C99" s="1"/>
      <c r="D99" s="1">
        <v>3</v>
      </c>
      <c r="E99" s="1">
        <v>3</v>
      </c>
      <c r="F99" s="1">
        <v>102</v>
      </c>
      <c r="G99" s="1">
        <v>103</v>
      </c>
      <c r="H99" s="1"/>
      <c r="I99" s="1"/>
      <c r="J99" s="1"/>
      <c r="K99" s="1"/>
      <c r="L99" s="1" t="s">
        <v>43</v>
      </c>
      <c r="M99" s="1"/>
      <c r="N99" s="1"/>
      <c r="Q99" s="1"/>
      <c r="R99" s="44" t="s">
        <v>260</v>
      </c>
    </row>
    <row r="100" spans="1:18" x14ac:dyDescent="0.4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4"/>
    </row>
    <row r="101" spans="1:18" x14ac:dyDescent="0.45">
      <c r="B101" t="s">
        <v>261</v>
      </c>
      <c r="C101" s="1"/>
      <c r="D101" s="1">
        <v>3</v>
      </c>
      <c r="E101" s="1">
        <v>4</v>
      </c>
      <c r="F101" s="1">
        <v>1</v>
      </c>
      <c r="G101" s="1">
        <v>10</v>
      </c>
      <c r="H101" s="1"/>
      <c r="I101" s="1"/>
      <c r="J101" s="1"/>
      <c r="K101" s="1"/>
      <c r="L101" s="1" t="s">
        <v>50</v>
      </c>
      <c r="M101" s="1" t="s">
        <v>56</v>
      </c>
      <c r="N101" s="1"/>
      <c r="O101" s="1"/>
      <c r="P101" s="1"/>
      <c r="Q101" s="1"/>
      <c r="R101" s="44"/>
    </row>
    <row r="102" spans="1:18" x14ac:dyDescent="0.45">
      <c r="B102" t="s">
        <v>262</v>
      </c>
      <c r="C102" s="1"/>
      <c r="D102" s="1">
        <v>3</v>
      </c>
      <c r="E102" s="1">
        <v>4</v>
      </c>
      <c r="F102" s="1">
        <v>11</v>
      </c>
      <c r="G102" s="1">
        <v>27</v>
      </c>
      <c r="H102" s="1"/>
      <c r="I102" s="1"/>
      <c r="J102" s="1"/>
      <c r="K102" s="1"/>
      <c r="L102" s="1" t="s">
        <v>50</v>
      </c>
      <c r="M102" s="1" t="s">
        <v>49</v>
      </c>
      <c r="N102" s="1"/>
      <c r="O102" s="1"/>
      <c r="P102" s="1"/>
      <c r="Q102" s="1"/>
      <c r="R102" s="44" t="s">
        <v>263</v>
      </c>
    </row>
    <row r="103" spans="1:18" x14ac:dyDescent="0.45">
      <c r="B103" t="s">
        <v>264</v>
      </c>
      <c r="C103" s="1"/>
      <c r="D103" s="1">
        <v>3</v>
      </c>
      <c r="E103" s="1">
        <v>4</v>
      </c>
      <c r="F103" s="1">
        <v>28</v>
      </c>
      <c r="G103" s="1">
        <v>28</v>
      </c>
      <c r="H103" s="1"/>
      <c r="I103" s="1"/>
      <c r="J103" s="1"/>
      <c r="K103" s="1"/>
      <c r="L103" s="1" t="s">
        <v>56</v>
      </c>
      <c r="M103" s="1"/>
      <c r="N103" s="1"/>
      <c r="O103" s="1"/>
      <c r="P103" s="1"/>
      <c r="Q103" s="1"/>
      <c r="R103" s="44"/>
    </row>
    <row r="104" spans="1:18" x14ac:dyDescent="0.45">
      <c r="B104" t="s">
        <v>265</v>
      </c>
      <c r="C104" s="1"/>
      <c r="D104" s="1">
        <v>3</v>
      </c>
      <c r="E104" s="1">
        <v>4</v>
      </c>
      <c r="F104" s="1">
        <v>29</v>
      </c>
      <c r="G104" s="1">
        <v>30</v>
      </c>
      <c r="H104" s="1"/>
      <c r="I104" s="1"/>
      <c r="J104" s="1"/>
      <c r="K104" s="1"/>
      <c r="L104" s="1" t="s">
        <v>49</v>
      </c>
      <c r="M104" s="1" t="s">
        <v>56</v>
      </c>
      <c r="N104" s="1"/>
      <c r="O104" s="1"/>
      <c r="P104" s="1"/>
      <c r="Q104" s="1"/>
      <c r="R104" s="44"/>
    </row>
    <row r="105" spans="1:18" x14ac:dyDescent="0.45">
      <c r="B105" t="s">
        <v>266</v>
      </c>
      <c r="C105" s="1"/>
      <c r="D105" s="1">
        <v>3</v>
      </c>
      <c r="E105" s="1">
        <v>4</v>
      </c>
      <c r="F105" s="1">
        <v>31</v>
      </c>
      <c r="G105" s="1">
        <v>117</v>
      </c>
      <c r="H105" s="1"/>
      <c r="I105" s="1"/>
      <c r="J105" s="1"/>
      <c r="K105" s="1"/>
      <c r="L105" s="1" t="s">
        <v>49</v>
      </c>
      <c r="M105" s="1" t="s">
        <v>50</v>
      </c>
      <c r="N105" s="1"/>
      <c r="O105" s="1"/>
      <c r="P105" s="1"/>
      <c r="Q105" s="1"/>
      <c r="R105" s="44" t="s">
        <v>267</v>
      </c>
    </row>
    <row r="106" spans="1:18" x14ac:dyDescent="0.45">
      <c r="B106" t="s">
        <v>268</v>
      </c>
      <c r="C106" s="1"/>
      <c r="D106" s="1">
        <v>3</v>
      </c>
      <c r="E106" s="1">
        <v>4</v>
      </c>
      <c r="F106" s="1">
        <v>118</v>
      </c>
      <c r="G106" s="1">
        <v>156</v>
      </c>
      <c r="H106" s="1"/>
      <c r="I106" s="1"/>
      <c r="J106" s="1"/>
      <c r="K106" s="1"/>
      <c r="L106" s="1" t="s">
        <v>49</v>
      </c>
      <c r="M106" s="1" t="s">
        <v>50</v>
      </c>
      <c r="N106" s="1" t="s">
        <v>32</v>
      </c>
      <c r="O106" s="1"/>
      <c r="P106" s="1"/>
      <c r="Q106" s="1"/>
      <c r="R106" s="44" t="s">
        <v>269</v>
      </c>
    </row>
    <row r="107" spans="1:18" x14ac:dyDescent="0.45">
      <c r="B107" t="s">
        <v>270</v>
      </c>
      <c r="C107" s="1"/>
      <c r="D107" s="1">
        <v>3</v>
      </c>
      <c r="E107" s="1">
        <v>4</v>
      </c>
      <c r="F107" s="1">
        <v>157</v>
      </c>
      <c r="G107" s="1">
        <v>240</v>
      </c>
      <c r="H107" s="1"/>
      <c r="I107" s="1"/>
      <c r="J107" s="1"/>
      <c r="K107" s="1"/>
      <c r="L107" s="1" t="s">
        <v>49</v>
      </c>
      <c r="M107" s="1" t="s">
        <v>50</v>
      </c>
      <c r="N107" s="1"/>
      <c r="O107" s="1"/>
      <c r="P107" s="1"/>
      <c r="Q107" s="1"/>
      <c r="R107" s="44" t="s">
        <v>271</v>
      </c>
    </row>
    <row r="108" spans="1:18" x14ac:dyDescent="0.4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8" x14ac:dyDescent="0.4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8" x14ac:dyDescent="0.45">
      <c r="A110" t="s">
        <v>124</v>
      </c>
      <c r="B110" t="s">
        <v>360</v>
      </c>
      <c r="C110" s="1"/>
      <c r="D110" s="1">
        <v>4</v>
      </c>
      <c r="E110" s="1">
        <v>1</v>
      </c>
      <c r="F110" s="1">
        <v>5</v>
      </c>
      <c r="G110" s="1">
        <v>12</v>
      </c>
      <c r="H110" s="1"/>
      <c r="I110" s="1"/>
      <c r="J110" s="1"/>
      <c r="K110" s="1"/>
      <c r="L110" s="1" t="s">
        <v>50</v>
      </c>
      <c r="M110" s="1" t="s">
        <v>43</v>
      </c>
      <c r="N110" s="1"/>
      <c r="O110" s="1"/>
      <c r="P110" s="1"/>
      <c r="Q110" s="1"/>
      <c r="R110" s="42" t="s">
        <v>361</v>
      </c>
    </row>
    <row r="111" spans="1:18" x14ac:dyDescent="0.45">
      <c r="B111" t="s">
        <v>362</v>
      </c>
      <c r="C111" s="1"/>
      <c r="D111" s="1">
        <v>4</v>
      </c>
      <c r="E111" s="1">
        <v>1</v>
      </c>
      <c r="F111" s="1">
        <v>13</v>
      </c>
      <c r="G111" s="1">
        <v>33</v>
      </c>
      <c r="H111" s="1"/>
      <c r="I111" s="1"/>
      <c r="J111" s="1"/>
      <c r="K111" s="1"/>
      <c r="L111" s="1" t="s">
        <v>50</v>
      </c>
      <c r="M111" s="1" t="s">
        <v>43</v>
      </c>
      <c r="N111" s="1"/>
      <c r="O111" s="1"/>
      <c r="P111" s="1"/>
      <c r="Q111" s="1"/>
      <c r="R111" s="42" t="s">
        <v>363</v>
      </c>
    </row>
    <row r="112" spans="1:18" x14ac:dyDescent="0.45">
      <c r="B112" t="s">
        <v>364</v>
      </c>
      <c r="C112" s="1"/>
      <c r="D112" s="1">
        <v>4</v>
      </c>
      <c r="E112" s="1">
        <v>1</v>
      </c>
      <c r="F112" s="1">
        <v>34</v>
      </c>
      <c r="G112" s="1">
        <v>38</v>
      </c>
      <c r="H112" s="1"/>
      <c r="I112" s="1"/>
      <c r="J112" s="1"/>
      <c r="K112" s="1"/>
      <c r="L112" s="1" t="s">
        <v>50</v>
      </c>
      <c r="M112" s="1" t="s">
        <v>43</v>
      </c>
      <c r="N112" s="1" t="s">
        <v>76</v>
      </c>
      <c r="O112" s="1" t="s">
        <v>77</v>
      </c>
      <c r="P112" s="1"/>
      <c r="Q112" s="1"/>
      <c r="R112" s="42" t="s">
        <v>365</v>
      </c>
    </row>
    <row r="113" spans="2:18" x14ac:dyDescent="0.4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8" x14ac:dyDescent="0.45">
      <c r="B114" t="s">
        <v>366</v>
      </c>
      <c r="C114" s="1"/>
      <c r="D114" s="1">
        <v>4</v>
      </c>
      <c r="E114" s="1">
        <v>2</v>
      </c>
      <c r="F114" s="1">
        <v>5</v>
      </c>
      <c r="G114" s="1">
        <v>30</v>
      </c>
      <c r="H114" s="1"/>
      <c r="I114" s="1"/>
      <c r="J114" s="1"/>
      <c r="K114" s="1"/>
      <c r="L114" s="1" t="s">
        <v>76</v>
      </c>
      <c r="M114" s="1" t="s">
        <v>77</v>
      </c>
      <c r="N114" s="1" t="s">
        <v>49</v>
      </c>
      <c r="O114" s="1"/>
      <c r="P114" s="1"/>
      <c r="Q114" s="1"/>
      <c r="R114" s="42" t="s">
        <v>367</v>
      </c>
    </row>
    <row r="115" spans="2:18" x14ac:dyDescent="0.4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8" x14ac:dyDescent="0.45">
      <c r="B116" t="s">
        <v>368</v>
      </c>
      <c r="C116" s="1"/>
      <c r="D116" s="1">
        <v>4</v>
      </c>
      <c r="E116" s="1">
        <v>3</v>
      </c>
      <c r="F116" s="1">
        <v>1</v>
      </c>
      <c r="G116" s="1">
        <v>11</v>
      </c>
      <c r="H116" s="1"/>
      <c r="I116" s="1"/>
      <c r="J116" s="1"/>
      <c r="K116" s="1"/>
      <c r="L116" s="1" t="s">
        <v>43</v>
      </c>
      <c r="M116" s="1"/>
      <c r="N116" s="1"/>
      <c r="O116" s="1"/>
      <c r="P116" s="1"/>
      <c r="Q116" s="1"/>
      <c r="R116" s="42" t="s">
        <v>369</v>
      </c>
    </row>
    <row r="117" spans="2:18" x14ac:dyDescent="0.45">
      <c r="B117" t="s">
        <v>370</v>
      </c>
      <c r="C117" s="1"/>
      <c r="D117" s="1">
        <v>4</v>
      </c>
      <c r="E117" s="1">
        <v>3</v>
      </c>
      <c r="F117" s="1">
        <v>13</v>
      </c>
      <c r="G117" s="1">
        <v>43</v>
      </c>
      <c r="H117" s="1"/>
      <c r="I117" s="1"/>
      <c r="J117" s="1"/>
      <c r="K117" s="1"/>
      <c r="L117" s="1" t="s">
        <v>43</v>
      </c>
      <c r="M117" s="1" t="s">
        <v>76</v>
      </c>
      <c r="N117" s="1" t="s">
        <v>77</v>
      </c>
      <c r="O117" s="1" t="s">
        <v>49</v>
      </c>
      <c r="P117" s="1"/>
      <c r="Q117" s="1"/>
      <c r="R117" s="42" t="s">
        <v>371</v>
      </c>
    </row>
    <row r="118" spans="2:18" x14ac:dyDescent="0.45">
      <c r="B118" t="s">
        <v>372</v>
      </c>
      <c r="C118" s="1"/>
      <c r="D118" s="1">
        <v>4</v>
      </c>
      <c r="E118" s="1">
        <v>3</v>
      </c>
      <c r="F118" s="1">
        <v>44</v>
      </c>
      <c r="G118" s="1">
        <v>62</v>
      </c>
      <c r="H118" s="1"/>
      <c r="I118" s="1"/>
      <c r="J118" s="1"/>
      <c r="K118" s="1"/>
      <c r="L118" s="1" t="s">
        <v>43</v>
      </c>
      <c r="M118" s="1" t="s">
        <v>49</v>
      </c>
      <c r="N118" s="1"/>
      <c r="O118" s="1"/>
      <c r="P118" s="1"/>
      <c r="Q118" s="1"/>
      <c r="R118" s="42" t="s">
        <v>373</v>
      </c>
    </row>
    <row r="119" spans="2:18" x14ac:dyDescent="0.45">
      <c r="B119" t="s">
        <v>374</v>
      </c>
      <c r="C119" s="1"/>
      <c r="D119" s="1">
        <v>4</v>
      </c>
      <c r="E119" s="1">
        <v>3</v>
      </c>
      <c r="F119" s="1">
        <v>67</v>
      </c>
      <c r="G119" s="1">
        <v>77</v>
      </c>
      <c r="H119" s="1"/>
      <c r="I119" s="1"/>
      <c r="J119" s="1"/>
      <c r="K119" s="1"/>
      <c r="L119" s="1" t="s">
        <v>43</v>
      </c>
      <c r="M119" s="1"/>
      <c r="N119" s="1"/>
      <c r="O119" s="1"/>
      <c r="P119" s="1"/>
      <c r="Q119" s="1"/>
      <c r="R119" s="42" t="s">
        <v>375</v>
      </c>
    </row>
    <row r="120" spans="2:18" x14ac:dyDescent="0.45">
      <c r="B120" t="s">
        <v>376</v>
      </c>
      <c r="C120" s="1"/>
      <c r="D120" s="1">
        <v>4</v>
      </c>
      <c r="E120" s="1">
        <v>3</v>
      </c>
      <c r="F120" s="1">
        <v>-10</v>
      </c>
      <c r="G120" s="1">
        <v>-1</v>
      </c>
      <c r="H120" s="1"/>
      <c r="I120" s="1"/>
      <c r="J120" s="1"/>
      <c r="K120" s="1"/>
      <c r="L120" s="1" t="s">
        <v>43</v>
      </c>
      <c r="M120" s="1"/>
      <c r="N120" s="1"/>
      <c r="O120" s="1"/>
      <c r="P120" s="1"/>
      <c r="Q120" s="1"/>
      <c r="R120" s="42" t="s">
        <v>377</v>
      </c>
    </row>
    <row r="121" spans="2:18" x14ac:dyDescent="0.4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8" x14ac:dyDescent="0.45">
      <c r="B122" t="s">
        <v>378</v>
      </c>
      <c r="C122" s="1"/>
      <c r="D122" s="1">
        <v>4</v>
      </c>
      <c r="E122" s="1">
        <v>4</v>
      </c>
      <c r="F122" s="1">
        <v>1</v>
      </c>
      <c r="G122" s="1">
        <v>9</v>
      </c>
      <c r="H122" s="1"/>
      <c r="I122" s="1"/>
      <c r="J122" s="1"/>
      <c r="K122" s="1"/>
      <c r="L122" s="1" t="s">
        <v>88</v>
      </c>
      <c r="M122" s="1" t="s">
        <v>379</v>
      </c>
      <c r="N122" s="1"/>
      <c r="O122" s="1"/>
      <c r="P122" s="1"/>
      <c r="Q122" s="1"/>
      <c r="R122" s="42" t="s">
        <v>380</v>
      </c>
    </row>
    <row r="123" spans="2:18" x14ac:dyDescent="0.45">
      <c r="B123" t="s">
        <v>381</v>
      </c>
      <c r="C123" s="1"/>
      <c r="D123" s="1">
        <v>4</v>
      </c>
      <c r="E123" s="1">
        <v>4</v>
      </c>
      <c r="F123" s="1">
        <v>10</v>
      </c>
      <c r="G123" s="1">
        <v>31</v>
      </c>
      <c r="H123" s="1"/>
      <c r="I123" s="1"/>
      <c r="J123" s="1"/>
      <c r="K123" s="1"/>
      <c r="L123" s="1" t="s">
        <v>379</v>
      </c>
      <c r="M123" s="1" t="s">
        <v>49</v>
      </c>
      <c r="N123" s="1"/>
      <c r="O123" s="1"/>
      <c r="P123" s="1"/>
      <c r="Q123" s="1"/>
      <c r="R123" s="42" t="s">
        <v>382</v>
      </c>
    </row>
    <row r="124" spans="2:18" x14ac:dyDescent="0.45">
      <c r="B124" t="s">
        <v>383</v>
      </c>
      <c r="C124" s="1"/>
      <c r="D124" s="1">
        <v>4</v>
      </c>
      <c r="E124" s="1">
        <v>4</v>
      </c>
      <c r="F124" s="1">
        <v>34</v>
      </c>
      <c r="G124" s="1">
        <v>69</v>
      </c>
      <c r="H124" s="1"/>
      <c r="I124" s="1"/>
      <c r="J124" s="1"/>
      <c r="K124" s="1"/>
      <c r="L124" s="1" t="s">
        <v>49</v>
      </c>
      <c r="M124" s="1"/>
      <c r="N124" s="1"/>
      <c r="O124" s="1"/>
      <c r="P124" s="1"/>
      <c r="Q124" s="1"/>
      <c r="R124" s="42" t="s">
        <v>384</v>
      </c>
    </row>
    <row r="125" spans="2:18" x14ac:dyDescent="0.45">
      <c r="B125" t="s">
        <v>385</v>
      </c>
      <c r="C125" s="1"/>
      <c r="D125" s="1">
        <v>4</v>
      </c>
      <c r="E125" s="1">
        <v>4</v>
      </c>
      <c r="F125" s="1">
        <v>-50</v>
      </c>
      <c r="G125" s="1">
        <v>-1</v>
      </c>
      <c r="H125" s="1"/>
      <c r="I125" s="1"/>
      <c r="J125" s="1"/>
      <c r="K125" s="1"/>
      <c r="L125" s="1" t="s">
        <v>88</v>
      </c>
      <c r="M125" s="1"/>
      <c r="N125" s="1"/>
      <c r="O125" s="1"/>
      <c r="P125" s="1"/>
      <c r="Q125" s="1"/>
      <c r="R125" s="42" t="s">
        <v>386</v>
      </c>
    </row>
    <row r="126" spans="2:18" x14ac:dyDescent="0.4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8" x14ac:dyDescent="0.45">
      <c r="B127" t="s">
        <v>387</v>
      </c>
      <c r="C127" s="1"/>
      <c r="D127" s="1">
        <v>4</v>
      </c>
      <c r="E127" s="1">
        <v>5</v>
      </c>
      <c r="F127" s="1">
        <v>1</v>
      </c>
      <c r="G127" s="1">
        <v>21</v>
      </c>
      <c r="H127" s="1"/>
      <c r="I127" s="1"/>
      <c r="J127" s="1"/>
      <c r="K127" s="1"/>
      <c r="L127" s="1" t="s">
        <v>50</v>
      </c>
      <c r="M127" s="1" t="s">
        <v>30</v>
      </c>
      <c r="N127" s="1" t="s">
        <v>388</v>
      </c>
      <c r="O127" s="1"/>
      <c r="P127" s="1"/>
      <c r="Q127" s="1"/>
      <c r="R127" s="42" t="s">
        <v>389</v>
      </c>
    </row>
    <row r="128" spans="2:18" x14ac:dyDescent="0.45">
      <c r="B128" t="s">
        <v>390</v>
      </c>
      <c r="C128" s="1"/>
      <c r="D128" s="1">
        <v>4</v>
      </c>
      <c r="E128" s="1">
        <v>5</v>
      </c>
      <c r="F128" s="1">
        <v>26</v>
      </c>
      <c r="G128" s="1">
        <v>78</v>
      </c>
      <c r="H128" s="1"/>
      <c r="I128" s="1"/>
      <c r="J128" s="1"/>
      <c r="K128" s="1"/>
      <c r="L128" s="1" t="s">
        <v>50</v>
      </c>
      <c r="M128" s="1" t="s">
        <v>30</v>
      </c>
      <c r="N128" s="1" t="s">
        <v>67</v>
      </c>
      <c r="O128" s="1" t="s">
        <v>43</v>
      </c>
      <c r="P128" s="1"/>
      <c r="Q128" s="1"/>
      <c r="R128" s="42" t="s">
        <v>391</v>
      </c>
    </row>
    <row r="129" spans="2:18" x14ac:dyDescent="0.45">
      <c r="B129" t="s">
        <v>392</v>
      </c>
      <c r="C129" s="1"/>
      <c r="D129" s="1">
        <v>4</v>
      </c>
      <c r="E129" s="1">
        <v>5</v>
      </c>
      <c r="F129" s="1">
        <v>80</v>
      </c>
      <c r="G129" s="1">
        <v>103</v>
      </c>
      <c r="H129" s="1"/>
      <c r="I129" s="1"/>
      <c r="J129" s="1"/>
      <c r="K129" s="1"/>
      <c r="L129" s="1" t="s">
        <v>50</v>
      </c>
      <c r="M129" s="1" t="s">
        <v>43</v>
      </c>
      <c r="N129" s="1"/>
      <c r="O129" s="1"/>
      <c r="P129" s="1"/>
      <c r="Q129" s="1"/>
      <c r="R129" s="42" t="s">
        <v>393</v>
      </c>
    </row>
    <row r="130" spans="2:18" x14ac:dyDescent="0.45">
      <c r="B130" t="s">
        <v>394</v>
      </c>
      <c r="C130" s="1"/>
      <c r="D130" s="1">
        <v>4</v>
      </c>
      <c r="E130" s="1">
        <v>5</v>
      </c>
      <c r="F130" s="1">
        <v>108</v>
      </c>
      <c r="G130" s="1">
        <v>121</v>
      </c>
      <c r="H130" s="1"/>
      <c r="I130" s="1"/>
      <c r="J130" s="1"/>
      <c r="K130" s="1"/>
      <c r="L130" s="1" t="s">
        <v>50</v>
      </c>
      <c r="M130" s="1" t="s">
        <v>43</v>
      </c>
      <c r="N130" s="1" t="s">
        <v>395</v>
      </c>
      <c r="O130" s="1"/>
      <c r="P130" s="1"/>
      <c r="Q130" s="1"/>
      <c r="R130" s="42" t="s">
        <v>396</v>
      </c>
    </row>
    <row r="131" spans="2:18" x14ac:dyDescent="0.45">
      <c r="B131" t="s">
        <v>397</v>
      </c>
      <c r="C131" s="1"/>
      <c r="D131" s="1">
        <v>4</v>
      </c>
      <c r="E131" s="1">
        <v>5</v>
      </c>
      <c r="F131" s="1">
        <v>122</v>
      </c>
      <c r="G131" s="1">
        <v>158</v>
      </c>
      <c r="H131" s="1"/>
      <c r="I131" s="1"/>
      <c r="J131" s="1"/>
      <c r="K131" s="1"/>
      <c r="L131" s="1" t="s">
        <v>50</v>
      </c>
      <c r="M131" s="1" t="s">
        <v>43</v>
      </c>
      <c r="N131" s="1" t="s">
        <v>47</v>
      </c>
      <c r="O131" s="1"/>
      <c r="P131" s="1"/>
      <c r="Q131" s="1"/>
      <c r="R131" s="42" t="s">
        <v>398</v>
      </c>
    </row>
    <row r="132" spans="2:18" x14ac:dyDescent="0.45">
      <c r="B132" t="s">
        <v>399</v>
      </c>
      <c r="C132" s="1"/>
      <c r="D132" s="1">
        <v>4</v>
      </c>
      <c r="E132" s="1">
        <v>5</v>
      </c>
      <c r="F132" s="1">
        <v>159</v>
      </c>
      <c r="G132" s="1">
        <v>175</v>
      </c>
      <c r="H132" s="1"/>
      <c r="I132" s="1"/>
      <c r="J132" s="1"/>
      <c r="K132" s="1"/>
      <c r="L132" s="1" t="s">
        <v>50</v>
      </c>
      <c r="M132" s="1" t="s">
        <v>43</v>
      </c>
      <c r="N132" s="1" t="s">
        <v>47</v>
      </c>
      <c r="O132" s="1"/>
      <c r="P132" s="1"/>
      <c r="Q132" s="1"/>
      <c r="R132" s="42" t="s">
        <v>400</v>
      </c>
    </row>
    <row r="133" spans="2:18" x14ac:dyDescent="0.45">
      <c r="B133" t="s">
        <v>401</v>
      </c>
      <c r="C133" s="1"/>
      <c r="D133" s="1">
        <v>4</v>
      </c>
      <c r="E133" s="1">
        <v>5</v>
      </c>
      <c r="F133" s="1">
        <v>178</v>
      </c>
      <c r="G133" s="1">
        <v>225</v>
      </c>
      <c r="H133" s="1"/>
      <c r="I133" s="1"/>
      <c r="J133" s="1"/>
      <c r="K133" s="1"/>
      <c r="L133" s="1" t="s">
        <v>67</v>
      </c>
      <c r="M133" s="1" t="s">
        <v>47</v>
      </c>
      <c r="N133" s="1"/>
      <c r="O133" s="1"/>
      <c r="P133" s="1"/>
      <c r="Q133" s="1"/>
      <c r="R133" s="42" t="s">
        <v>402</v>
      </c>
    </row>
    <row r="134" spans="2:18" x14ac:dyDescent="0.45">
      <c r="B134" t="s">
        <v>403</v>
      </c>
      <c r="C134" s="1"/>
      <c r="D134" s="1">
        <v>4</v>
      </c>
      <c r="E134" s="1">
        <v>5</v>
      </c>
      <c r="F134" s="1">
        <v>226</v>
      </c>
      <c r="G134" s="1">
        <v>245</v>
      </c>
      <c r="H134" s="1"/>
      <c r="I134" s="1"/>
      <c r="J134" s="1"/>
      <c r="K134" s="1"/>
      <c r="L134" s="1" t="s">
        <v>43</v>
      </c>
      <c r="M134" s="1" t="s">
        <v>47</v>
      </c>
      <c r="N134" s="1"/>
      <c r="O134" s="1"/>
      <c r="P134" s="1"/>
      <c r="Q134" s="1"/>
      <c r="R134" s="42" t="s">
        <v>404</v>
      </c>
    </row>
    <row r="135" spans="2:18" x14ac:dyDescent="0.45">
      <c r="B135" t="s">
        <v>405</v>
      </c>
      <c r="C135" s="1"/>
      <c r="D135" s="1">
        <v>4</v>
      </c>
      <c r="E135" s="1">
        <v>5</v>
      </c>
      <c r="F135" s="1">
        <v>-10</v>
      </c>
      <c r="G135" s="1">
        <v>-1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8" x14ac:dyDescent="0.4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8" x14ac:dyDescent="0.45">
      <c r="B137" t="s">
        <v>406</v>
      </c>
      <c r="C137" s="1"/>
      <c r="D137" s="1">
        <v>4</v>
      </c>
      <c r="E137" s="1">
        <v>6</v>
      </c>
      <c r="F137" s="1">
        <v>1</v>
      </c>
      <c r="G137" s="1">
        <v>30</v>
      </c>
      <c r="H137" s="1"/>
      <c r="I137" s="1"/>
      <c r="J137" s="1"/>
      <c r="K137" s="1"/>
      <c r="L137" s="1" t="s">
        <v>30</v>
      </c>
      <c r="M137" s="1" t="s">
        <v>407</v>
      </c>
      <c r="N137" s="1"/>
      <c r="O137" s="1"/>
      <c r="P137" s="1"/>
      <c r="Q137" s="1"/>
      <c r="R137" s="42" t="s">
        <v>408</v>
      </c>
    </row>
    <row r="138" spans="2:18" x14ac:dyDescent="0.45">
      <c r="B138" t="s">
        <v>409</v>
      </c>
      <c r="C138" s="1"/>
      <c r="D138" s="1">
        <v>4</v>
      </c>
      <c r="E138" s="1">
        <v>6</v>
      </c>
      <c r="F138" s="1">
        <v>31</v>
      </c>
      <c r="G138" s="1">
        <v>33</v>
      </c>
      <c r="H138" s="1"/>
      <c r="I138" s="1"/>
      <c r="J138" s="1"/>
      <c r="K138" s="1"/>
      <c r="L138" s="1" t="s">
        <v>30</v>
      </c>
      <c r="M138" s="1" t="s">
        <v>407</v>
      </c>
      <c r="N138" s="1"/>
      <c r="O138" s="1"/>
      <c r="P138" s="1"/>
      <c r="Q138" s="1"/>
      <c r="R138" s="42" t="s">
        <v>410</v>
      </c>
    </row>
    <row r="139" spans="2:18" x14ac:dyDescent="0.45">
      <c r="B139" t="s">
        <v>411</v>
      </c>
      <c r="C139" s="1"/>
      <c r="D139" s="1"/>
      <c r="E139" s="1"/>
      <c r="F139" s="1">
        <v>-35</v>
      </c>
      <c r="G139" s="1">
        <v>-33</v>
      </c>
      <c r="H139" s="1"/>
      <c r="I139" s="1"/>
      <c r="J139" s="1"/>
      <c r="K139" s="1"/>
      <c r="L139" s="1" t="s">
        <v>49</v>
      </c>
      <c r="M139" s="1" t="s">
        <v>76</v>
      </c>
      <c r="N139" s="1" t="s">
        <v>77</v>
      </c>
      <c r="O139" s="1"/>
      <c r="P139" s="1"/>
      <c r="Q139" s="1"/>
    </row>
    <row r="140" spans="2:18" x14ac:dyDescent="0.45">
      <c r="B140" t="s">
        <v>412</v>
      </c>
      <c r="C140" s="1"/>
      <c r="D140" s="1"/>
      <c r="E140" s="1"/>
      <c r="F140" s="1">
        <v>-32</v>
      </c>
      <c r="G140" s="1">
        <v>-31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8" x14ac:dyDescent="0.45">
      <c r="B141" t="s">
        <v>413</v>
      </c>
      <c r="C141" s="1"/>
      <c r="D141" s="1"/>
      <c r="E141" s="1"/>
      <c r="F141" s="1">
        <v>-30</v>
      </c>
      <c r="G141" s="1">
        <v>-25</v>
      </c>
      <c r="H141" s="1"/>
      <c r="I141" s="1"/>
      <c r="J141" s="1"/>
      <c r="K141" s="1"/>
      <c r="L141" s="1" t="s">
        <v>49</v>
      </c>
      <c r="M141" s="1"/>
      <c r="N141" s="1"/>
      <c r="O141" s="1"/>
      <c r="P141" s="1"/>
      <c r="Q141" s="1"/>
    </row>
    <row r="142" spans="2:18" x14ac:dyDescent="0.45">
      <c r="B142" t="s">
        <v>414</v>
      </c>
      <c r="C142" s="1"/>
      <c r="D142" s="1"/>
      <c r="E142" s="1"/>
      <c r="F142" s="1">
        <v>-24</v>
      </c>
      <c r="G142" s="1">
        <v>-23</v>
      </c>
      <c r="H142" s="1"/>
      <c r="I142" s="1"/>
      <c r="J142" s="1"/>
      <c r="K142" s="1"/>
      <c r="L142" s="1" t="s">
        <v>49</v>
      </c>
      <c r="M142" s="1"/>
      <c r="N142" s="1"/>
      <c r="O142" s="1"/>
      <c r="P142" s="1"/>
      <c r="Q142" s="1"/>
    </row>
    <row r="143" spans="2:18" x14ac:dyDescent="0.45">
      <c r="B143" t="s">
        <v>415</v>
      </c>
      <c r="C143" s="1"/>
      <c r="D143" s="1"/>
      <c r="E143" s="1"/>
      <c r="F143" s="1">
        <v>-22</v>
      </c>
      <c r="G143" s="1">
        <v>-21</v>
      </c>
      <c r="H143" s="1"/>
      <c r="I143" s="1"/>
      <c r="J143" s="1"/>
      <c r="K143" s="1"/>
      <c r="L143" s="1" t="s">
        <v>49</v>
      </c>
      <c r="M143" s="1" t="s">
        <v>76</v>
      </c>
      <c r="N143" s="1" t="s">
        <v>77</v>
      </c>
      <c r="O143" s="1"/>
      <c r="P143" s="1"/>
      <c r="Q143" s="1"/>
    </row>
    <row r="144" spans="2:18" x14ac:dyDescent="0.45">
      <c r="B144" t="s">
        <v>416</v>
      </c>
      <c r="C144" s="1"/>
      <c r="D144" s="1"/>
      <c r="E144" s="1"/>
      <c r="F144" s="1">
        <v>-20</v>
      </c>
      <c r="G144" s="1">
        <v>-10</v>
      </c>
      <c r="H144" s="1"/>
      <c r="I144" s="1"/>
      <c r="J144" s="1"/>
      <c r="K144" s="1"/>
      <c r="L144" s="1" t="s">
        <v>49</v>
      </c>
      <c r="M144" s="1" t="s">
        <v>407</v>
      </c>
      <c r="N144" s="1"/>
      <c r="O144" s="1"/>
      <c r="P144" s="1"/>
      <c r="Q144" s="1"/>
    </row>
    <row r="145" spans="2:18" x14ac:dyDescent="0.45">
      <c r="B145" t="s">
        <v>417</v>
      </c>
      <c r="C145" s="1"/>
      <c r="D145" s="1"/>
      <c r="E145" s="1"/>
      <c r="F145" s="1">
        <v>-20</v>
      </c>
      <c r="G145" s="1">
        <v>-10</v>
      </c>
      <c r="H145" s="1"/>
      <c r="I145" s="1"/>
      <c r="J145" s="1"/>
      <c r="K145" s="1"/>
      <c r="L145" s="1" t="s">
        <v>76</v>
      </c>
      <c r="M145" s="1" t="s">
        <v>77</v>
      </c>
      <c r="N145" s="1"/>
      <c r="O145" s="1"/>
      <c r="P145" s="1"/>
      <c r="Q145" s="1"/>
    </row>
    <row r="146" spans="2:18" x14ac:dyDescent="0.45">
      <c r="B146" t="s">
        <v>418</v>
      </c>
      <c r="C146" s="1"/>
      <c r="D146" s="1"/>
      <c r="E146" s="1"/>
      <c r="F146" s="1">
        <v>-20</v>
      </c>
      <c r="G146" s="1">
        <v>-10</v>
      </c>
      <c r="H146" s="1"/>
      <c r="I146" s="1"/>
      <c r="J146" s="1"/>
      <c r="K146" s="1"/>
      <c r="L146" s="1" t="s">
        <v>49</v>
      </c>
      <c r="M146" s="1"/>
      <c r="N146" s="1"/>
      <c r="O146" s="1"/>
      <c r="P146" s="1"/>
      <c r="Q146" s="1"/>
    </row>
    <row r="147" spans="2:18" x14ac:dyDescent="0.45">
      <c r="B147" t="s">
        <v>419</v>
      </c>
      <c r="C147" s="1"/>
      <c r="D147" s="1"/>
      <c r="E147" s="1"/>
      <c r="F147" s="1">
        <v>-10</v>
      </c>
      <c r="G147" s="1">
        <v>-1</v>
      </c>
      <c r="H147" s="1"/>
      <c r="I147" s="1"/>
      <c r="J147" s="1"/>
      <c r="K147" s="1"/>
      <c r="L147" s="1" t="s">
        <v>49</v>
      </c>
      <c r="M147" s="1" t="s">
        <v>407</v>
      </c>
      <c r="N147" s="1"/>
      <c r="O147" s="1"/>
      <c r="P147" s="1"/>
      <c r="Q147" s="1"/>
    </row>
    <row r="148" spans="2:18" x14ac:dyDescent="0.4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8" x14ac:dyDescent="0.45">
      <c r="B149" t="s">
        <v>420</v>
      </c>
      <c r="C149" s="1"/>
      <c r="D149" s="1">
        <v>4</v>
      </c>
      <c r="E149" s="1">
        <v>7</v>
      </c>
      <c r="F149" s="1">
        <v>1</v>
      </c>
      <c r="G149" s="1">
        <v>37</v>
      </c>
      <c r="H149" s="1"/>
      <c r="I149" s="1"/>
      <c r="J149" s="1"/>
      <c r="K149" s="1"/>
      <c r="L149" s="1" t="s">
        <v>43</v>
      </c>
      <c r="M149" s="1" t="s">
        <v>47</v>
      </c>
      <c r="N149" s="1"/>
      <c r="O149" s="1"/>
      <c r="P149" s="1"/>
      <c r="Q149" s="1"/>
      <c r="R149" s="42" t="s">
        <v>421</v>
      </c>
    </row>
    <row r="150" spans="2:18" x14ac:dyDescent="0.45">
      <c r="B150" t="s">
        <v>422</v>
      </c>
      <c r="C150" s="1"/>
      <c r="D150" s="1">
        <v>4</v>
      </c>
      <c r="E150" s="1">
        <v>7</v>
      </c>
      <c r="F150" s="1">
        <v>39</v>
      </c>
      <c r="G150" s="1">
        <v>45</v>
      </c>
      <c r="H150" s="1"/>
      <c r="I150" s="1"/>
      <c r="J150" s="1"/>
      <c r="K150" s="1"/>
      <c r="L150" s="1" t="s">
        <v>43</v>
      </c>
      <c r="M150" s="1" t="s">
        <v>395</v>
      </c>
      <c r="N150" s="1"/>
      <c r="O150" s="1"/>
      <c r="P150" s="1"/>
      <c r="Q150" s="1"/>
      <c r="R150" s="42" t="s">
        <v>423</v>
      </c>
    </row>
    <row r="151" spans="2:18" x14ac:dyDescent="0.45">
      <c r="B151" t="s">
        <v>424</v>
      </c>
      <c r="C151" s="1"/>
      <c r="D151" s="1">
        <v>4</v>
      </c>
      <c r="E151" s="1">
        <v>7</v>
      </c>
      <c r="F151" s="1">
        <v>46</v>
      </c>
      <c r="G151" s="1">
        <v>158</v>
      </c>
      <c r="H151" s="1"/>
      <c r="I151" s="1"/>
      <c r="J151" s="1"/>
      <c r="K151" s="1"/>
      <c r="L151" s="1" t="s">
        <v>43</v>
      </c>
      <c r="M151" s="1" t="s">
        <v>47</v>
      </c>
      <c r="N151" s="1"/>
      <c r="O151" s="1"/>
      <c r="P151" s="1"/>
      <c r="Q151" s="1"/>
      <c r="R151" s="42" t="s">
        <v>425</v>
      </c>
    </row>
    <row r="152" spans="2:18" x14ac:dyDescent="0.45">
      <c r="B152" t="s">
        <v>426</v>
      </c>
      <c r="C152" s="1"/>
      <c r="D152" s="1">
        <v>4</v>
      </c>
      <c r="E152" s="1">
        <v>7</v>
      </c>
      <c r="F152" s="1">
        <v>159</v>
      </c>
      <c r="G152" s="1">
        <v>168</v>
      </c>
      <c r="H152" s="1"/>
      <c r="I152" s="1"/>
      <c r="J152" s="1"/>
      <c r="K152" s="1"/>
      <c r="L152" s="1" t="s">
        <v>43</v>
      </c>
      <c r="M152" s="1" t="s">
        <v>47</v>
      </c>
      <c r="N152" s="1"/>
      <c r="O152" s="1"/>
      <c r="P152" s="1"/>
      <c r="Q152" s="1"/>
      <c r="R152" s="42" t="s">
        <v>426</v>
      </c>
    </row>
    <row r="153" spans="2:18" x14ac:dyDescent="0.45">
      <c r="B153" t="s">
        <v>427</v>
      </c>
      <c r="C153" s="1"/>
      <c r="D153" s="1">
        <v>4</v>
      </c>
      <c r="E153" s="1">
        <v>7</v>
      </c>
      <c r="F153" s="1">
        <v>169</v>
      </c>
      <c r="G153" s="1">
        <v>186</v>
      </c>
      <c r="H153" s="1"/>
      <c r="I153" s="1"/>
      <c r="J153" s="1"/>
      <c r="K153" s="1"/>
      <c r="L153" s="1" t="s">
        <v>43</v>
      </c>
      <c r="M153" s="1" t="s">
        <v>47</v>
      </c>
      <c r="N153" s="1"/>
      <c r="O153" s="1"/>
      <c r="P153" s="1"/>
      <c r="Q153" s="1"/>
      <c r="R153" s="42" t="s">
        <v>428</v>
      </c>
    </row>
    <row r="154" spans="2:18" x14ac:dyDescent="0.45">
      <c r="B154" t="s">
        <v>429</v>
      </c>
      <c r="C154" s="1"/>
      <c r="D154" s="1">
        <v>4</v>
      </c>
      <c r="E154" s="1">
        <v>7</v>
      </c>
      <c r="F154" s="1">
        <v>187</v>
      </c>
      <c r="G154" s="1">
        <v>221</v>
      </c>
      <c r="H154" s="1"/>
      <c r="I154" s="1"/>
      <c r="J154" s="1"/>
      <c r="K154" s="1"/>
      <c r="L154" s="1" t="s">
        <v>43</v>
      </c>
      <c r="M154" s="1" t="s">
        <v>47</v>
      </c>
      <c r="N154" s="1" t="s">
        <v>50</v>
      </c>
      <c r="O154" s="1"/>
      <c r="P154" s="1"/>
      <c r="Q154" s="1"/>
      <c r="R154" s="42" t="s">
        <v>430</v>
      </c>
    </row>
    <row r="155" spans="2:18" x14ac:dyDescent="0.45">
      <c r="B155" t="s">
        <v>431</v>
      </c>
      <c r="C155" s="1"/>
      <c r="D155" s="1"/>
      <c r="E155" s="1"/>
      <c r="F155" s="1">
        <v>-25</v>
      </c>
      <c r="G155" s="1">
        <v>-21</v>
      </c>
      <c r="H155" s="1"/>
      <c r="I155" s="1"/>
      <c r="J155" s="1"/>
      <c r="K155" s="1"/>
      <c r="L155" s="1" t="s">
        <v>67</v>
      </c>
      <c r="M155" s="1"/>
      <c r="N155" s="1"/>
      <c r="O155" s="1"/>
      <c r="P155" s="1"/>
      <c r="Q155" s="1"/>
      <c r="R155" s="42" t="s">
        <v>432</v>
      </c>
    </row>
    <row r="156" spans="2:18" x14ac:dyDescent="0.45">
      <c r="B156" t="s">
        <v>433</v>
      </c>
      <c r="C156" s="1"/>
      <c r="D156" s="1"/>
      <c r="E156" s="1"/>
      <c r="F156" s="1">
        <v>-20</v>
      </c>
      <c r="G156" s="1">
        <v>-16</v>
      </c>
      <c r="H156" s="1"/>
      <c r="I156" s="1"/>
      <c r="J156" s="1"/>
      <c r="K156" s="1"/>
      <c r="L156" s="1" t="s">
        <v>67</v>
      </c>
      <c r="M156" s="1"/>
      <c r="N156" s="1"/>
      <c r="O156" s="1"/>
      <c r="P156" s="1"/>
      <c r="Q156" s="1"/>
      <c r="R156" s="42" t="s">
        <v>434</v>
      </c>
    </row>
    <row r="157" spans="2:18" x14ac:dyDescent="0.45">
      <c r="B157" t="s">
        <v>435</v>
      </c>
      <c r="C157" s="1"/>
      <c r="D157" s="1"/>
      <c r="E157" s="1"/>
      <c r="F157" s="1">
        <v>-15</v>
      </c>
      <c r="G157" s="1">
        <v>-11</v>
      </c>
      <c r="H157" s="1"/>
      <c r="I157" s="1"/>
      <c r="J157" s="1"/>
      <c r="K157" s="1"/>
      <c r="L157" s="1" t="s">
        <v>67</v>
      </c>
      <c r="M157" s="1"/>
      <c r="N157" s="1"/>
      <c r="O157" s="1"/>
      <c r="P157" s="1"/>
      <c r="Q157" s="1"/>
      <c r="R157" s="42" t="s">
        <v>436</v>
      </c>
    </row>
    <row r="158" spans="2:18" x14ac:dyDescent="0.45">
      <c r="B158" t="s">
        <v>437</v>
      </c>
      <c r="C158" s="1"/>
      <c r="D158" s="1"/>
      <c r="E158" s="1"/>
      <c r="F158" s="1">
        <v>-10</v>
      </c>
      <c r="G158" s="1">
        <v>-1</v>
      </c>
      <c r="H158" s="1"/>
      <c r="I158" s="1"/>
      <c r="J158" s="1"/>
      <c r="K158" s="1"/>
      <c r="L158" s="1" t="s">
        <v>67</v>
      </c>
      <c r="M158" s="1"/>
      <c r="N158" s="1"/>
      <c r="O158" s="1"/>
      <c r="P158" s="1"/>
      <c r="Q158" s="1"/>
      <c r="R158" s="42" t="s">
        <v>438</v>
      </c>
    </row>
    <row r="159" spans="2:18" x14ac:dyDescent="0.4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8" x14ac:dyDescent="0.4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8" x14ac:dyDescent="0.45">
      <c r="A161" t="s">
        <v>125</v>
      </c>
      <c r="B161" t="s">
        <v>439</v>
      </c>
      <c r="C161" s="1"/>
      <c r="D161" s="1">
        <v>5</v>
      </c>
      <c r="E161" s="1">
        <v>1</v>
      </c>
      <c r="F161" s="1">
        <v>1</v>
      </c>
      <c r="G161" s="1">
        <v>223</v>
      </c>
      <c r="H161" s="1"/>
      <c r="I161" s="1"/>
      <c r="J161" s="1"/>
      <c r="K161" s="1"/>
      <c r="L161" s="1" t="s">
        <v>49</v>
      </c>
      <c r="M161" s="1" t="s">
        <v>30</v>
      </c>
      <c r="N161" s="1" t="s">
        <v>440</v>
      </c>
      <c r="O161" s="1"/>
      <c r="P161" s="1"/>
      <c r="Q161" s="1"/>
      <c r="R161" s="42" t="s">
        <v>441</v>
      </c>
    </row>
    <row r="162" spans="1:18" x14ac:dyDescent="0.45">
      <c r="B162" t="s">
        <v>442</v>
      </c>
      <c r="C162" s="1"/>
      <c r="D162" s="1">
        <v>5</v>
      </c>
      <c r="E162" s="1">
        <v>1</v>
      </c>
      <c r="F162" s="1">
        <v>224</v>
      </c>
      <c r="G162" s="1">
        <v>253</v>
      </c>
      <c r="H162" s="1"/>
      <c r="I162" s="1"/>
      <c r="J162" s="1"/>
      <c r="K162" s="1"/>
      <c r="L162" s="1" t="s">
        <v>49</v>
      </c>
      <c r="M162" s="1" t="s">
        <v>30</v>
      </c>
      <c r="N162" s="1" t="s">
        <v>47</v>
      </c>
      <c r="O162" s="1" t="s">
        <v>43</v>
      </c>
      <c r="P162" s="1" t="s">
        <v>50</v>
      </c>
      <c r="Q162" s="1"/>
      <c r="R162" s="42" t="s">
        <v>443</v>
      </c>
    </row>
    <row r="163" spans="1:18" x14ac:dyDescent="0.45">
      <c r="B163" t="s">
        <v>444</v>
      </c>
      <c r="C163" s="1"/>
      <c r="D163" s="1">
        <v>5</v>
      </c>
      <c r="E163" s="1">
        <v>1</v>
      </c>
      <c r="F163" s="1">
        <v>254</v>
      </c>
      <c r="G163" s="1">
        <v>281</v>
      </c>
      <c r="H163" s="1"/>
      <c r="I163" s="1"/>
      <c r="J163" s="1"/>
      <c r="K163" s="1"/>
      <c r="L163" s="1" t="s">
        <v>49</v>
      </c>
      <c r="M163" s="1" t="s">
        <v>30</v>
      </c>
      <c r="N163" s="1" t="s">
        <v>47</v>
      </c>
      <c r="O163" s="1" t="s">
        <v>43</v>
      </c>
      <c r="P163" s="1" t="s">
        <v>50</v>
      </c>
      <c r="Q163" s="1"/>
      <c r="R163" s="42" t="s">
        <v>445</v>
      </c>
    </row>
    <row r="164" spans="1:18" x14ac:dyDescent="0.45">
      <c r="B164" t="s">
        <v>446</v>
      </c>
      <c r="C164" s="1"/>
      <c r="D164" s="1">
        <v>5</v>
      </c>
      <c r="E164" s="1">
        <v>1</v>
      </c>
      <c r="F164" s="1">
        <v>282</v>
      </c>
      <c r="G164" s="1">
        <v>311</v>
      </c>
      <c r="H164" s="1"/>
      <c r="I164" s="1"/>
      <c r="J164" s="1"/>
      <c r="K164" s="1"/>
      <c r="L164" s="1" t="s">
        <v>49</v>
      </c>
      <c r="M164" s="1" t="s">
        <v>43</v>
      </c>
      <c r="N164" s="1" t="s">
        <v>50</v>
      </c>
      <c r="O164" s="1"/>
      <c r="P164" s="1"/>
      <c r="Q164" s="1"/>
      <c r="R164" s="42" t="s">
        <v>447</v>
      </c>
    </row>
    <row r="165" spans="1:18" x14ac:dyDescent="0.45">
      <c r="B165" t="s">
        <v>448</v>
      </c>
      <c r="C165" s="1"/>
      <c r="D165" s="1">
        <v>5</v>
      </c>
      <c r="E165" s="1">
        <v>1</v>
      </c>
      <c r="F165" s="1">
        <v>312</v>
      </c>
      <c r="G165" s="1">
        <v>319</v>
      </c>
      <c r="H165" s="1"/>
      <c r="I165" s="1"/>
      <c r="J165" s="1"/>
      <c r="K165" s="1"/>
      <c r="L165" s="1" t="s">
        <v>43</v>
      </c>
      <c r="M165" s="1" t="s">
        <v>50</v>
      </c>
      <c r="N165" s="1" t="s">
        <v>30</v>
      </c>
      <c r="O165" s="1" t="s">
        <v>47</v>
      </c>
      <c r="P165" s="1"/>
      <c r="Q165" s="1"/>
      <c r="R165" s="42" t="s">
        <v>449</v>
      </c>
    </row>
    <row r="166" spans="1:18" x14ac:dyDescent="0.4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8" x14ac:dyDescent="0.45">
      <c r="B167" t="s">
        <v>450</v>
      </c>
      <c r="C167" s="1"/>
      <c r="D167" s="1">
        <v>5</v>
      </c>
      <c r="E167" s="1">
        <v>2</v>
      </c>
      <c r="F167" s="1">
        <v>1</v>
      </c>
      <c r="G167" s="1">
        <v>30</v>
      </c>
      <c r="H167" s="1"/>
      <c r="I167" s="1"/>
      <c r="J167" s="1"/>
      <c r="K167" s="1"/>
      <c r="L167" s="1" t="s">
        <v>49</v>
      </c>
      <c r="M167" s="1" t="s">
        <v>30</v>
      </c>
      <c r="N167" s="1"/>
      <c r="O167" s="1"/>
      <c r="P167" s="1"/>
      <c r="Q167" s="1"/>
      <c r="R167" s="42" t="s">
        <v>451</v>
      </c>
    </row>
    <row r="168" spans="1:18" x14ac:dyDescent="0.45">
      <c r="B168" t="s">
        <v>452</v>
      </c>
      <c r="C168" s="1"/>
      <c r="D168" s="1">
        <v>5</v>
      </c>
      <c r="E168" s="1">
        <v>2</v>
      </c>
      <c r="F168" s="1">
        <v>33</v>
      </c>
      <c r="G168" s="1">
        <v>52</v>
      </c>
      <c r="H168" s="1"/>
      <c r="I168" s="1"/>
      <c r="J168" s="1"/>
      <c r="K168" s="1"/>
      <c r="L168" s="1" t="s">
        <v>49</v>
      </c>
      <c r="M168" s="1" t="s">
        <v>30</v>
      </c>
      <c r="N168" s="1"/>
      <c r="O168" s="1"/>
      <c r="P168" s="1"/>
      <c r="Q168" s="1"/>
      <c r="R168" s="42" t="s">
        <v>453</v>
      </c>
    </row>
    <row r="169" spans="1:18" x14ac:dyDescent="0.45">
      <c r="B169" t="s">
        <v>454</v>
      </c>
      <c r="C169" s="1"/>
      <c r="D169" s="1">
        <v>5</v>
      </c>
      <c r="E169" s="1">
        <v>2</v>
      </c>
      <c r="F169" s="1">
        <v>53</v>
      </c>
      <c r="G169" s="1">
        <v>63</v>
      </c>
      <c r="H169" s="1"/>
      <c r="I169" s="1"/>
      <c r="J169" s="1"/>
      <c r="K169" s="1"/>
      <c r="L169" s="1" t="s">
        <v>49</v>
      </c>
      <c r="M169" s="1" t="s">
        <v>30</v>
      </c>
      <c r="N169" s="1"/>
      <c r="O169" s="1"/>
      <c r="P169" s="1"/>
      <c r="Q169" s="1"/>
      <c r="R169" s="42" t="s">
        <v>455</v>
      </c>
    </row>
    <row r="170" spans="1:18" x14ac:dyDescent="0.45">
      <c r="B170" t="s">
        <v>456</v>
      </c>
      <c r="C170" s="1"/>
      <c r="D170" s="1">
        <v>5</v>
      </c>
      <c r="E170" s="1">
        <v>2</v>
      </c>
      <c r="F170" s="1">
        <v>64</v>
      </c>
      <c r="G170" s="1">
        <v>91</v>
      </c>
      <c r="H170" s="1"/>
      <c r="I170" s="1"/>
      <c r="J170" s="1"/>
      <c r="K170" s="1"/>
      <c r="L170" s="1" t="s">
        <v>49</v>
      </c>
      <c r="M170" s="1" t="s">
        <v>30</v>
      </c>
      <c r="N170" s="1"/>
      <c r="O170" s="1"/>
      <c r="P170" s="1"/>
      <c r="Q170" s="1"/>
      <c r="R170" s="42" t="s">
        <v>457</v>
      </c>
    </row>
    <row r="171" spans="1:18" x14ac:dyDescent="0.45">
      <c r="B171" t="s">
        <v>458</v>
      </c>
      <c r="C171" s="1"/>
      <c r="D171" s="1">
        <v>5</v>
      </c>
      <c r="E171" s="1">
        <v>2</v>
      </c>
      <c r="F171" s="1">
        <v>92</v>
      </c>
      <c r="G171" s="1">
        <v>195</v>
      </c>
      <c r="H171" s="1"/>
      <c r="I171" s="1"/>
      <c r="J171" s="1"/>
      <c r="K171" s="1"/>
      <c r="L171" s="1" t="s">
        <v>49</v>
      </c>
      <c r="M171" s="1" t="s">
        <v>30</v>
      </c>
      <c r="N171" s="1" t="s">
        <v>459</v>
      </c>
      <c r="O171" s="1"/>
      <c r="P171" s="1"/>
      <c r="Q171" s="1"/>
      <c r="R171" s="42" t="s">
        <v>460</v>
      </c>
    </row>
    <row r="172" spans="1:18" x14ac:dyDescent="0.45">
      <c r="B172" t="s">
        <v>461</v>
      </c>
      <c r="C172" s="1"/>
      <c r="D172" s="1">
        <v>5</v>
      </c>
      <c r="E172" s="1">
        <v>2</v>
      </c>
      <c r="F172" s="1">
        <v>240</v>
      </c>
      <c r="G172" s="1">
        <v>267</v>
      </c>
      <c r="H172" s="1"/>
      <c r="I172" s="1"/>
      <c r="J172" s="1"/>
      <c r="K172" s="1"/>
      <c r="L172" s="1" t="s">
        <v>49</v>
      </c>
      <c r="M172" s="1" t="s">
        <v>47</v>
      </c>
      <c r="N172" s="1" t="s">
        <v>43</v>
      </c>
      <c r="O172" s="1" t="s">
        <v>50</v>
      </c>
      <c r="P172" s="1" t="s">
        <v>30</v>
      </c>
      <c r="Q172" s="1" t="s">
        <v>459</v>
      </c>
      <c r="R172" s="42" t="s">
        <v>462</v>
      </c>
    </row>
    <row r="173" spans="1:18" x14ac:dyDescent="0.45">
      <c r="B173" t="s">
        <v>463</v>
      </c>
      <c r="C173" s="1"/>
      <c r="D173" s="1">
        <v>5</v>
      </c>
      <c r="E173" s="1">
        <v>2</v>
      </c>
      <c r="F173" s="1">
        <v>283</v>
      </c>
      <c r="G173" s="1">
        <v>283</v>
      </c>
      <c r="H173" s="1"/>
      <c r="I173" s="1"/>
      <c r="J173" s="1"/>
      <c r="K173" s="1"/>
      <c r="L173" s="1" t="s">
        <v>47</v>
      </c>
      <c r="M173" s="1"/>
      <c r="N173" s="1"/>
      <c r="O173" s="1"/>
      <c r="P173" s="1"/>
      <c r="Q173" s="1"/>
      <c r="R173" s="42" t="s">
        <v>464</v>
      </c>
    </row>
    <row r="174" spans="1:18" x14ac:dyDescent="0.45">
      <c r="B174" t="s">
        <v>465</v>
      </c>
      <c r="C174" s="1"/>
      <c r="D174" s="1">
        <v>5</v>
      </c>
      <c r="E174" s="1">
        <v>2</v>
      </c>
      <c r="F174" s="1">
        <v>284</v>
      </c>
      <c r="G174" s="1">
        <v>284</v>
      </c>
      <c r="H174" s="1"/>
      <c r="I174" s="1"/>
      <c r="J174" s="1"/>
      <c r="K174" s="1"/>
      <c r="L174" s="1" t="s">
        <v>49</v>
      </c>
      <c r="M174" s="1"/>
      <c r="N174" s="1"/>
      <c r="O174" s="1"/>
      <c r="P174" s="1"/>
      <c r="Q174" s="1"/>
      <c r="R174" s="42" t="s">
        <v>466</v>
      </c>
    </row>
    <row r="175" spans="1:18" x14ac:dyDescent="0.45">
      <c r="B175" t="s">
        <v>467</v>
      </c>
      <c r="C175" s="1"/>
      <c r="D175" s="1">
        <v>5</v>
      </c>
      <c r="E175" s="1">
        <v>2</v>
      </c>
      <c r="F175" s="1">
        <v>286</v>
      </c>
      <c r="G175" s="1">
        <v>298</v>
      </c>
      <c r="H175" s="1"/>
      <c r="I175" s="1"/>
      <c r="J175" s="1"/>
      <c r="K175" s="1"/>
      <c r="L175" s="1" t="s">
        <v>43</v>
      </c>
      <c r="M175" s="1"/>
      <c r="N175" s="1"/>
      <c r="O175" s="1"/>
      <c r="P175" s="1"/>
      <c r="Q175" s="1"/>
      <c r="R175" s="42" t="s">
        <v>468</v>
      </c>
    </row>
    <row r="176" spans="1:18" x14ac:dyDescent="0.45">
      <c r="B176" t="s">
        <v>469</v>
      </c>
      <c r="C176" s="1"/>
      <c r="D176" s="1">
        <v>5</v>
      </c>
      <c r="E176" s="1">
        <v>2</v>
      </c>
      <c r="F176" s="1">
        <v>299</v>
      </c>
      <c r="G176" s="1">
        <v>305</v>
      </c>
      <c r="H176" s="1"/>
      <c r="I176" s="1"/>
      <c r="J176" s="1"/>
      <c r="K176" s="1"/>
      <c r="L176" s="1" t="s">
        <v>49</v>
      </c>
      <c r="M176" s="1" t="s">
        <v>47</v>
      </c>
      <c r="N176" s="1"/>
      <c r="O176" s="1"/>
      <c r="P176" s="1"/>
      <c r="Q176" s="1"/>
      <c r="R176" s="42" t="s">
        <v>470</v>
      </c>
    </row>
    <row r="177" spans="2:18" x14ac:dyDescent="0.45">
      <c r="B177" t="s">
        <v>471</v>
      </c>
      <c r="C177" s="1"/>
      <c r="D177" s="1">
        <v>5</v>
      </c>
      <c r="E177" s="1">
        <v>2</v>
      </c>
      <c r="F177" s="1">
        <v>306</v>
      </c>
      <c r="G177" s="1">
        <v>308</v>
      </c>
      <c r="H177" s="1"/>
      <c r="I177" s="1"/>
      <c r="J177" s="1"/>
      <c r="K177" s="1"/>
      <c r="L177" s="1" t="s">
        <v>43</v>
      </c>
      <c r="M177" s="1" t="s">
        <v>49</v>
      </c>
      <c r="N177" s="1"/>
      <c r="O177" s="1"/>
      <c r="P177" s="1"/>
      <c r="Q177" s="1"/>
      <c r="R177" s="42" t="s">
        <v>472</v>
      </c>
    </row>
    <row r="178" spans="2:18" x14ac:dyDescent="0.45">
      <c r="B178" t="s">
        <v>473</v>
      </c>
      <c r="C178" s="1"/>
      <c r="D178" s="1">
        <v>5</v>
      </c>
      <c r="E178" s="1">
        <v>2</v>
      </c>
      <c r="F178" s="1">
        <v>309</v>
      </c>
      <c r="G178" s="1">
        <v>309</v>
      </c>
      <c r="H178" s="1"/>
      <c r="I178" s="1"/>
      <c r="J178" s="1"/>
      <c r="K178" s="1"/>
      <c r="L178" s="1" t="s">
        <v>49</v>
      </c>
      <c r="M178" s="1" t="s">
        <v>43</v>
      </c>
      <c r="N178" s="1"/>
      <c r="O178" s="1"/>
      <c r="P178" s="1"/>
      <c r="Q178" s="1"/>
      <c r="R178" s="42" t="s">
        <v>474</v>
      </c>
    </row>
    <row r="179" spans="2:18" x14ac:dyDescent="0.45">
      <c r="B179" t="s">
        <v>475</v>
      </c>
      <c r="C179" s="1"/>
      <c r="D179" s="1">
        <v>5</v>
      </c>
      <c r="E179" s="1">
        <v>2</v>
      </c>
      <c r="F179" s="1">
        <v>310</v>
      </c>
      <c r="G179" s="1">
        <v>311</v>
      </c>
      <c r="H179" s="1"/>
      <c r="I179" s="1"/>
      <c r="J179" s="1"/>
      <c r="K179" s="1"/>
      <c r="L179" s="1" t="s">
        <v>49</v>
      </c>
      <c r="M179" s="1" t="s">
        <v>47</v>
      </c>
      <c r="N179" s="1"/>
      <c r="O179" s="1"/>
      <c r="P179" s="1"/>
      <c r="Q179" s="1"/>
      <c r="R179" s="42" t="s">
        <v>476</v>
      </c>
    </row>
    <row r="180" spans="2:18" x14ac:dyDescent="0.45">
      <c r="B180" t="s">
        <v>477</v>
      </c>
      <c r="C180" s="1"/>
      <c r="D180" s="1">
        <v>5</v>
      </c>
      <c r="E180" s="1">
        <v>2</v>
      </c>
      <c r="F180" s="1">
        <v>313</v>
      </c>
      <c r="G180" s="1">
        <v>318</v>
      </c>
      <c r="H180" s="1"/>
      <c r="I180" s="1"/>
      <c r="J180" s="1"/>
      <c r="K180" s="1"/>
      <c r="L180" s="1" t="s">
        <v>50</v>
      </c>
      <c r="M180" s="1"/>
      <c r="N180" s="1"/>
      <c r="O180" s="1"/>
      <c r="P180" s="1"/>
      <c r="Q180" s="1"/>
      <c r="R180" s="42" t="s">
        <v>478</v>
      </c>
    </row>
    <row r="181" spans="2:18" x14ac:dyDescent="0.45">
      <c r="B181" t="s">
        <v>473</v>
      </c>
      <c r="C181" s="1"/>
      <c r="D181" s="1">
        <v>5</v>
      </c>
      <c r="E181" s="1">
        <v>2</v>
      </c>
      <c r="F181" s="1">
        <v>320</v>
      </c>
      <c r="G181" s="1">
        <v>320</v>
      </c>
      <c r="H181" s="1"/>
      <c r="I181" s="1"/>
      <c r="J181" s="1"/>
      <c r="K181" s="1"/>
      <c r="L181" s="1" t="s">
        <v>49</v>
      </c>
      <c r="M181" s="1"/>
      <c r="N181" s="1"/>
      <c r="O181" s="1"/>
      <c r="P181" s="1"/>
      <c r="Q181" s="1"/>
      <c r="R181" s="42" t="s">
        <v>479</v>
      </c>
    </row>
    <row r="182" spans="2:18" x14ac:dyDescent="0.45">
      <c r="B182" t="s">
        <v>480</v>
      </c>
      <c r="C182" s="1"/>
      <c r="D182" s="1">
        <v>5</v>
      </c>
      <c r="E182" s="1">
        <v>2</v>
      </c>
      <c r="F182" s="1">
        <v>324</v>
      </c>
      <c r="G182" s="1">
        <v>324</v>
      </c>
      <c r="H182" s="1"/>
      <c r="I182" s="1"/>
      <c r="J182" s="1"/>
      <c r="K182" s="1"/>
      <c r="L182" s="1" t="s">
        <v>47</v>
      </c>
      <c r="M182" s="1"/>
      <c r="N182" s="1"/>
      <c r="O182" s="1"/>
      <c r="P182" s="1"/>
      <c r="Q182" s="1"/>
      <c r="R182" s="42" t="s">
        <v>481</v>
      </c>
    </row>
    <row r="183" spans="2:18" x14ac:dyDescent="0.45">
      <c r="B183" t="s">
        <v>482</v>
      </c>
      <c r="C183" s="1"/>
      <c r="D183" s="1">
        <v>5</v>
      </c>
      <c r="E183" s="1">
        <v>2</v>
      </c>
      <c r="F183" s="1">
        <v>325</v>
      </c>
      <c r="G183" s="1">
        <v>330</v>
      </c>
      <c r="H183" s="1"/>
      <c r="I183" s="1"/>
      <c r="J183" s="1"/>
      <c r="K183" s="1"/>
      <c r="L183" s="1" t="s">
        <v>49</v>
      </c>
      <c r="M183" s="1" t="s">
        <v>47</v>
      </c>
      <c r="N183" s="1"/>
      <c r="O183" s="1"/>
      <c r="P183" s="1"/>
      <c r="Q183" s="1"/>
      <c r="R183" s="42" t="s">
        <v>483</v>
      </c>
    </row>
    <row r="184" spans="2:18" x14ac:dyDescent="0.45">
      <c r="B184" t="s">
        <v>484</v>
      </c>
      <c r="C184" s="1"/>
      <c r="D184" s="1">
        <v>5</v>
      </c>
      <c r="E184" s="1">
        <v>2</v>
      </c>
      <c r="F184" s="1">
        <v>330</v>
      </c>
      <c r="G184" s="1">
        <v>330.3</v>
      </c>
      <c r="H184" s="1"/>
      <c r="I184" s="1"/>
      <c r="J184" s="1"/>
      <c r="K184" s="1"/>
      <c r="L184" s="1" t="s">
        <v>49</v>
      </c>
      <c r="M184" s="1" t="s">
        <v>47</v>
      </c>
      <c r="N184" s="1"/>
      <c r="O184" s="1"/>
      <c r="P184" s="1"/>
      <c r="Q184" s="1"/>
      <c r="R184" s="42" t="s">
        <v>484</v>
      </c>
    </row>
    <row r="185" spans="2:18" x14ac:dyDescent="0.45">
      <c r="B185" t="s">
        <v>485</v>
      </c>
      <c r="C185" s="1"/>
      <c r="D185" s="1">
        <v>5</v>
      </c>
      <c r="E185" s="1">
        <v>2</v>
      </c>
      <c r="F185" s="1">
        <v>330.4</v>
      </c>
      <c r="G185" s="1">
        <v>330.6</v>
      </c>
      <c r="H185" s="1"/>
      <c r="I185" s="1"/>
      <c r="J185" s="1"/>
      <c r="K185" s="1"/>
      <c r="L185" s="1" t="s">
        <v>49</v>
      </c>
      <c r="M185" s="1" t="s">
        <v>47</v>
      </c>
      <c r="N185" s="1"/>
      <c r="O185" s="1"/>
      <c r="P185" s="1"/>
      <c r="Q185" s="1"/>
    </row>
    <row r="186" spans="2:18" x14ac:dyDescent="0.45">
      <c r="B186" t="s">
        <v>486</v>
      </c>
      <c r="C186" s="1"/>
      <c r="D186" s="1">
        <v>5</v>
      </c>
      <c r="E186" s="1">
        <v>2</v>
      </c>
      <c r="F186" s="1">
        <v>330.7</v>
      </c>
      <c r="G186" s="1">
        <v>330.9</v>
      </c>
      <c r="H186" s="1"/>
      <c r="I186" s="1"/>
      <c r="J186" s="1"/>
      <c r="K186" s="1"/>
      <c r="L186" s="1" t="s">
        <v>49</v>
      </c>
      <c r="M186" s="1" t="s">
        <v>47</v>
      </c>
      <c r="N186" s="1"/>
      <c r="O186" s="1"/>
      <c r="P186" s="1"/>
      <c r="Q186" s="1"/>
    </row>
    <row r="187" spans="2:18" x14ac:dyDescent="0.45">
      <c r="B187" t="s">
        <v>487</v>
      </c>
      <c r="C187" s="1"/>
      <c r="D187" s="1">
        <v>5</v>
      </c>
      <c r="E187" s="1">
        <v>2</v>
      </c>
      <c r="F187" s="1">
        <v>332</v>
      </c>
      <c r="G187" s="1">
        <v>333</v>
      </c>
      <c r="H187" s="1"/>
      <c r="I187" s="1"/>
      <c r="J187" s="1"/>
      <c r="K187" s="1"/>
      <c r="L187" s="1" t="s">
        <v>50</v>
      </c>
      <c r="M187" s="1"/>
      <c r="N187" s="1"/>
      <c r="O187" s="1"/>
      <c r="P187" s="1"/>
      <c r="Q187" s="1"/>
    </row>
    <row r="188" spans="2:18" x14ac:dyDescent="0.45">
      <c r="B188" t="s">
        <v>488</v>
      </c>
      <c r="C188" s="1"/>
      <c r="D188" s="1">
        <v>5</v>
      </c>
      <c r="E188" s="1">
        <v>2</v>
      </c>
      <c r="F188" s="1">
        <v>334</v>
      </c>
      <c r="G188" s="1">
        <v>334</v>
      </c>
      <c r="H188" s="1"/>
      <c r="I188" s="1"/>
      <c r="J188" s="1"/>
      <c r="K188" s="1"/>
      <c r="L188" s="1" t="s">
        <v>30</v>
      </c>
      <c r="M188" s="1" t="s">
        <v>43</v>
      </c>
      <c r="N188" s="1" t="s">
        <v>459</v>
      </c>
      <c r="O188" s="1"/>
      <c r="P188" s="1"/>
      <c r="Q188" s="1"/>
    </row>
    <row r="189" spans="2:18" x14ac:dyDescent="0.45">
      <c r="B189" t="s">
        <v>489</v>
      </c>
      <c r="C189" s="1"/>
      <c r="D189" s="1">
        <v>5</v>
      </c>
      <c r="E189" s="1">
        <v>2</v>
      </c>
      <c r="F189" s="1">
        <v>336</v>
      </c>
      <c r="G189" s="1">
        <v>337</v>
      </c>
      <c r="H189" s="1"/>
      <c r="I189" s="1"/>
      <c r="J189" s="1"/>
      <c r="K189" s="1"/>
      <c r="L189" s="1" t="s">
        <v>47</v>
      </c>
      <c r="M189" s="1"/>
      <c r="N189" s="1"/>
      <c r="O189" s="1"/>
      <c r="P189" s="1"/>
      <c r="Q189" s="1"/>
    </row>
    <row r="190" spans="2:18" x14ac:dyDescent="0.45">
      <c r="B190" t="s">
        <v>490</v>
      </c>
      <c r="C190" s="1"/>
      <c r="D190" s="1">
        <v>5</v>
      </c>
      <c r="E190" s="1">
        <v>2</v>
      </c>
      <c r="F190" s="1">
        <v>338</v>
      </c>
      <c r="G190" s="1">
        <v>341</v>
      </c>
      <c r="H190" s="1"/>
      <c r="I190" s="1"/>
      <c r="J190" s="1"/>
      <c r="K190" s="1"/>
      <c r="L190" s="1" t="s">
        <v>49</v>
      </c>
      <c r="M190" s="1" t="s">
        <v>43</v>
      </c>
      <c r="N190" s="1" t="s">
        <v>50</v>
      </c>
      <c r="O190" s="1"/>
      <c r="P190" s="1"/>
      <c r="Q190" s="1"/>
      <c r="R190" s="42" t="s">
        <v>491</v>
      </c>
    </row>
    <row r="191" spans="2:18" x14ac:dyDescent="0.45">
      <c r="B191" t="s">
        <v>492</v>
      </c>
      <c r="C191" s="1"/>
      <c r="D191" s="1">
        <v>5</v>
      </c>
      <c r="E191" s="1">
        <v>2</v>
      </c>
      <c r="F191" s="1">
        <v>341</v>
      </c>
      <c r="G191" s="1">
        <v>341</v>
      </c>
      <c r="H191" s="1"/>
      <c r="I191" s="1"/>
      <c r="J191" s="1"/>
      <c r="K191" s="1"/>
      <c r="L191" s="1" t="s">
        <v>50</v>
      </c>
      <c r="M191" s="1"/>
      <c r="N191" s="1"/>
      <c r="O191" s="1"/>
      <c r="P191" s="1"/>
      <c r="Q191" s="1"/>
    </row>
    <row r="192" spans="2:18" x14ac:dyDescent="0.45">
      <c r="B192" t="s">
        <v>493</v>
      </c>
      <c r="C192" s="1"/>
      <c r="D192" s="1">
        <v>5</v>
      </c>
      <c r="E192" s="1">
        <v>2</v>
      </c>
      <c r="F192" s="1">
        <v>342</v>
      </c>
      <c r="G192" s="1">
        <v>351</v>
      </c>
      <c r="H192" s="1"/>
      <c r="I192" s="1"/>
      <c r="J192" s="1"/>
      <c r="K192" s="1"/>
      <c r="L192" s="1" t="s">
        <v>49</v>
      </c>
      <c r="M192" s="1" t="s">
        <v>47</v>
      </c>
      <c r="N192" s="1" t="s">
        <v>43</v>
      </c>
      <c r="O192" s="1"/>
      <c r="P192" s="1"/>
      <c r="Q192" s="1"/>
      <c r="R192" s="42" t="s">
        <v>494</v>
      </c>
    </row>
    <row r="193" spans="2:18" x14ac:dyDescent="0.45">
      <c r="B193" t="s">
        <v>495</v>
      </c>
      <c r="C193" s="1"/>
      <c r="D193" s="1">
        <v>5</v>
      </c>
      <c r="E193" s="1">
        <v>2</v>
      </c>
      <c r="F193" s="1">
        <v>352</v>
      </c>
      <c r="G193" s="1">
        <v>353</v>
      </c>
      <c r="H193" s="1"/>
      <c r="I193" s="1"/>
      <c r="J193" s="1"/>
      <c r="K193" s="1"/>
      <c r="L193" s="1" t="s">
        <v>49</v>
      </c>
      <c r="M193" s="1" t="s">
        <v>43</v>
      </c>
      <c r="N193" s="1"/>
      <c r="O193" s="1"/>
      <c r="P193" s="1"/>
      <c r="Q193" s="1"/>
    </row>
    <row r="194" spans="2:18" x14ac:dyDescent="0.45">
      <c r="B194" t="s">
        <v>496</v>
      </c>
      <c r="C194" s="1"/>
      <c r="D194" s="1">
        <v>5</v>
      </c>
      <c r="E194" s="1">
        <v>2</v>
      </c>
      <c r="F194" s="1">
        <v>354</v>
      </c>
      <c r="G194" s="1">
        <v>355</v>
      </c>
      <c r="H194" s="1"/>
      <c r="I194" s="1"/>
      <c r="J194" s="1"/>
      <c r="K194" s="1"/>
      <c r="L194" s="1" t="s">
        <v>43</v>
      </c>
      <c r="M194" s="1"/>
      <c r="N194" s="1"/>
      <c r="O194" s="1"/>
      <c r="P194" s="1"/>
      <c r="Q194" s="1"/>
      <c r="R194" s="42" t="s">
        <v>497</v>
      </c>
    </row>
    <row r="195" spans="2:18" x14ac:dyDescent="0.45">
      <c r="B195" t="s">
        <v>498</v>
      </c>
      <c r="C195" s="1"/>
      <c r="D195" s="1">
        <v>5</v>
      </c>
      <c r="E195" s="1">
        <v>2</v>
      </c>
      <c r="F195" s="1">
        <v>356</v>
      </c>
      <c r="G195" s="1">
        <v>357</v>
      </c>
      <c r="H195" s="1"/>
      <c r="I195" s="1"/>
      <c r="J195" s="1"/>
      <c r="K195" s="1"/>
      <c r="L195" s="1" t="s">
        <v>49</v>
      </c>
      <c r="M195" s="1" t="s">
        <v>43</v>
      </c>
      <c r="N195" s="1"/>
      <c r="O195" s="1"/>
      <c r="P195" s="1"/>
      <c r="Q195" s="1"/>
    </row>
    <row r="196" spans="2:18" x14ac:dyDescent="0.45">
      <c r="B196" t="s">
        <v>499</v>
      </c>
      <c r="C196" s="1"/>
      <c r="D196" s="1">
        <v>5</v>
      </c>
      <c r="E196" s="1">
        <v>2</v>
      </c>
      <c r="F196" s="1">
        <v>358</v>
      </c>
      <c r="G196" s="1">
        <v>358</v>
      </c>
      <c r="H196" s="1"/>
      <c r="I196" s="1"/>
      <c r="J196" s="1"/>
      <c r="K196" s="1"/>
      <c r="L196" s="1" t="s">
        <v>43</v>
      </c>
      <c r="M196" s="1"/>
      <c r="N196" s="1"/>
      <c r="O196" s="1"/>
      <c r="P196" s="1"/>
      <c r="Q196" s="1"/>
    </row>
    <row r="197" spans="2:18" x14ac:dyDescent="0.45">
      <c r="B197" t="s">
        <v>500</v>
      </c>
      <c r="C197" s="1"/>
      <c r="D197" s="1">
        <v>5</v>
      </c>
      <c r="E197" s="1">
        <v>2</v>
      </c>
      <c r="F197" s="1">
        <v>359</v>
      </c>
      <c r="G197" s="1">
        <v>363</v>
      </c>
      <c r="H197" s="1"/>
      <c r="I197" s="1"/>
      <c r="J197" s="1"/>
      <c r="K197" s="1"/>
      <c r="L197" s="1" t="s">
        <v>47</v>
      </c>
      <c r="M197" s="1"/>
      <c r="N197" s="1"/>
      <c r="O197" s="1"/>
      <c r="P197" s="1"/>
      <c r="Q197" s="1"/>
      <c r="R197" s="42" t="s">
        <v>501</v>
      </c>
    </row>
    <row r="198" spans="2:18" x14ac:dyDescent="0.45">
      <c r="B198" t="s">
        <v>502</v>
      </c>
      <c r="C198" s="1"/>
      <c r="D198" s="1">
        <v>5</v>
      </c>
      <c r="E198" s="1">
        <v>2</v>
      </c>
      <c r="F198" s="1">
        <v>363.5</v>
      </c>
      <c r="G198" s="1">
        <v>363.5</v>
      </c>
      <c r="H198" s="1"/>
      <c r="I198" s="1"/>
      <c r="J198" s="1"/>
      <c r="K198" s="1"/>
      <c r="L198" s="1" t="s">
        <v>47</v>
      </c>
      <c r="M198" s="1"/>
      <c r="N198" s="1"/>
      <c r="O198" s="1"/>
      <c r="P198" s="1"/>
      <c r="Q198" s="1"/>
    </row>
    <row r="199" spans="2:18" x14ac:dyDescent="0.45">
      <c r="B199" t="s">
        <v>503</v>
      </c>
      <c r="C199" s="1"/>
      <c r="D199" s="1">
        <v>5</v>
      </c>
      <c r="E199" s="1">
        <v>2</v>
      </c>
      <c r="F199" s="1">
        <v>364</v>
      </c>
      <c r="G199" s="1">
        <v>372</v>
      </c>
      <c r="H199" s="1"/>
      <c r="I199" s="1"/>
      <c r="J199" s="1"/>
      <c r="K199" s="1"/>
      <c r="L199" s="1" t="s">
        <v>49</v>
      </c>
      <c r="M199" s="1" t="s">
        <v>30</v>
      </c>
      <c r="N199" s="1"/>
      <c r="O199" s="1"/>
      <c r="P199" s="1"/>
      <c r="Q199" s="1"/>
    </row>
    <row r="200" spans="2:18" x14ac:dyDescent="0.45">
      <c r="B200" t="s">
        <v>504</v>
      </c>
      <c r="C200" s="1"/>
      <c r="D200" s="1">
        <v>5</v>
      </c>
      <c r="E200" s="1">
        <v>2</v>
      </c>
      <c r="F200" s="1">
        <v>373</v>
      </c>
      <c r="G200" s="1">
        <v>375</v>
      </c>
      <c r="H200" s="1"/>
      <c r="I200" s="1"/>
      <c r="J200" s="1"/>
      <c r="K200" s="1"/>
      <c r="L200" s="1" t="s">
        <v>30</v>
      </c>
      <c r="M200" s="1"/>
      <c r="N200" s="1"/>
      <c r="O200" s="1"/>
      <c r="P200" s="1"/>
      <c r="Q200" s="1"/>
      <c r="R200" s="42" t="s">
        <v>505</v>
      </c>
    </row>
    <row r="201" spans="2:18" x14ac:dyDescent="0.45">
      <c r="B201" t="s">
        <v>506</v>
      </c>
      <c r="C201" s="1"/>
      <c r="D201" s="1">
        <v>5</v>
      </c>
      <c r="E201" s="1">
        <v>2</v>
      </c>
      <c r="F201" s="1">
        <v>376</v>
      </c>
      <c r="G201" s="1">
        <v>384</v>
      </c>
      <c r="H201" s="1"/>
      <c r="I201" s="1"/>
      <c r="J201" s="1"/>
      <c r="K201" s="1"/>
      <c r="L201" s="1" t="s">
        <v>49</v>
      </c>
      <c r="M201" s="1" t="s">
        <v>30</v>
      </c>
      <c r="N201" s="1"/>
      <c r="O201" s="1"/>
      <c r="P201" s="1"/>
      <c r="Q201" s="1"/>
    </row>
    <row r="202" spans="2:18" x14ac:dyDescent="0.45">
      <c r="B202" t="s">
        <v>507</v>
      </c>
      <c r="C202" s="1"/>
      <c r="D202" s="1">
        <v>5</v>
      </c>
      <c r="E202" s="1">
        <v>2</v>
      </c>
      <c r="F202" s="1">
        <v>385</v>
      </c>
      <c r="G202" s="1">
        <v>395</v>
      </c>
      <c r="H202" s="1"/>
      <c r="I202" s="1"/>
      <c r="J202" s="1"/>
      <c r="K202" s="1"/>
      <c r="L202" s="1" t="s">
        <v>49</v>
      </c>
      <c r="M202" s="1" t="s">
        <v>30</v>
      </c>
      <c r="N202" s="1" t="s">
        <v>459</v>
      </c>
      <c r="O202" s="1"/>
      <c r="P202" s="1"/>
      <c r="Q202" s="1"/>
      <c r="R202" s="42" t="s">
        <v>508</v>
      </c>
    </row>
    <row r="203" spans="2:18" x14ac:dyDescent="0.45">
      <c r="B203" t="s">
        <v>509</v>
      </c>
      <c r="C203" s="1"/>
      <c r="D203" s="1">
        <v>5</v>
      </c>
      <c r="E203" s="1">
        <v>2</v>
      </c>
      <c r="F203" s="1">
        <v>396</v>
      </c>
      <c r="G203" s="1">
        <v>396</v>
      </c>
      <c r="H203" s="1"/>
      <c r="I203" s="1"/>
      <c r="J203" s="1"/>
      <c r="K203" s="1"/>
      <c r="L203" s="1" t="s">
        <v>49</v>
      </c>
      <c r="M203" s="1"/>
      <c r="N203" s="1"/>
      <c r="O203" s="1"/>
      <c r="P203" s="1"/>
      <c r="Q203" s="1"/>
    </row>
    <row r="204" spans="2:18" x14ac:dyDescent="0.45">
      <c r="B204" t="s">
        <v>510</v>
      </c>
      <c r="C204" s="1"/>
      <c r="D204" s="1">
        <v>5</v>
      </c>
      <c r="E204" s="1">
        <v>2</v>
      </c>
      <c r="F204" s="1">
        <v>398</v>
      </c>
      <c r="G204" s="1">
        <v>449</v>
      </c>
      <c r="H204" s="1"/>
      <c r="I204" s="1"/>
      <c r="J204" s="1"/>
      <c r="K204" s="1"/>
      <c r="L204" s="1" t="s">
        <v>30</v>
      </c>
      <c r="M204" s="1" t="s">
        <v>140</v>
      </c>
      <c r="N204" s="1" t="s">
        <v>511</v>
      </c>
      <c r="O204" s="1"/>
      <c r="P204" s="1"/>
      <c r="Q204" s="1"/>
      <c r="R204" s="42" t="s">
        <v>512</v>
      </c>
    </row>
    <row r="205" spans="2:18" x14ac:dyDescent="0.4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8" x14ac:dyDescent="0.4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8" x14ac:dyDescent="0.4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8" x14ac:dyDescent="0.4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3:17" x14ac:dyDescent="0.4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3:17" x14ac:dyDescent="0.4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3:17" x14ac:dyDescent="0.4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3:17" x14ac:dyDescent="0.4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3:17" x14ac:dyDescent="0.4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4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4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3:17" x14ac:dyDescent="0.4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3:17" x14ac:dyDescent="0.4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3:17" x14ac:dyDescent="0.4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3:17" x14ac:dyDescent="0.4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3:17" x14ac:dyDescent="0.4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3:17" x14ac:dyDescent="0.4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3:17" x14ac:dyDescent="0.4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3:17" x14ac:dyDescent="0.4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3:17" x14ac:dyDescent="0.4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3:17" x14ac:dyDescent="0.4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3:17" x14ac:dyDescent="0.4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3:17" x14ac:dyDescent="0.4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3:17" x14ac:dyDescent="0.4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3:17" x14ac:dyDescent="0.4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3:17" x14ac:dyDescent="0.4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3:17" x14ac:dyDescent="0.4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3:17" x14ac:dyDescent="0.4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3:17" x14ac:dyDescent="0.4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3:17" x14ac:dyDescent="0.4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3:17" x14ac:dyDescent="0.4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3:17" x14ac:dyDescent="0.4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3:17" x14ac:dyDescent="0.4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3:17" x14ac:dyDescent="0.4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3:17" x14ac:dyDescent="0.4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3:17" x14ac:dyDescent="0.4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3:17" x14ac:dyDescent="0.4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3:17" x14ac:dyDescent="0.4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3:17" x14ac:dyDescent="0.4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3:17" x14ac:dyDescent="0.4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3:17" x14ac:dyDescent="0.4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3:17" x14ac:dyDescent="0.4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3:17" x14ac:dyDescent="0.4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3:17" x14ac:dyDescent="0.4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3:17" x14ac:dyDescent="0.4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3:17" x14ac:dyDescent="0.4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3:17" x14ac:dyDescent="0.4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3:17" x14ac:dyDescent="0.4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3:17" x14ac:dyDescent="0.4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3:17" x14ac:dyDescent="0.4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3:17" x14ac:dyDescent="0.4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4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4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3:17" x14ac:dyDescent="0.4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3:17" x14ac:dyDescent="0.4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3:17" x14ac:dyDescent="0.4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3:17" x14ac:dyDescent="0.4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3:17" x14ac:dyDescent="0.4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3:17" x14ac:dyDescent="0.4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3:17" x14ac:dyDescent="0.4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3:17" x14ac:dyDescent="0.4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3:17" x14ac:dyDescent="0.4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3:17" x14ac:dyDescent="0.4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3:17" x14ac:dyDescent="0.4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3:17" x14ac:dyDescent="0.4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3:17" x14ac:dyDescent="0.4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3:17" x14ac:dyDescent="0.4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3:17" x14ac:dyDescent="0.4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3:17" x14ac:dyDescent="0.4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3:17" x14ac:dyDescent="0.4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3:17" x14ac:dyDescent="0.4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3:17" x14ac:dyDescent="0.4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3:17" x14ac:dyDescent="0.4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3:17" x14ac:dyDescent="0.4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3:17" x14ac:dyDescent="0.4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3:17" x14ac:dyDescent="0.4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3:17" x14ac:dyDescent="0.4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3:17" x14ac:dyDescent="0.4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3:17" x14ac:dyDescent="0.4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3:17" x14ac:dyDescent="0.4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3:17" x14ac:dyDescent="0.4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3:17" x14ac:dyDescent="0.4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3:17" x14ac:dyDescent="0.4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3:17" x14ac:dyDescent="0.4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3:17" x14ac:dyDescent="0.4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3:17" x14ac:dyDescent="0.4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3:17" x14ac:dyDescent="0.4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3:17" x14ac:dyDescent="0.4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3:17" x14ac:dyDescent="0.4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3:17" x14ac:dyDescent="0.4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3:17" x14ac:dyDescent="0.4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3:17" x14ac:dyDescent="0.4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3:17" x14ac:dyDescent="0.4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3:17" x14ac:dyDescent="0.4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3:17" x14ac:dyDescent="0.4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3:17" x14ac:dyDescent="0.4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3:17" x14ac:dyDescent="0.4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3:17" x14ac:dyDescent="0.4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3:17" x14ac:dyDescent="0.4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3:17" x14ac:dyDescent="0.4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3:17" x14ac:dyDescent="0.4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3:17" x14ac:dyDescent="0.4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3:17" x14ac:dyDescent="0.4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3:17" x14ac:dyDescent="0.4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3:17" x14ac:dyDescent="0.4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3:17" x14ac:dyDescent="0.4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3:17" x14ac:dyDescent="0.4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3:17" x14ac:dyDescent="0.4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3:17" x14ac:dyDescent="0.4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3:17" x14ac:dyDescent="0.4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3:17" x14ac:dyDescent="0.4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3:17" x14ac:dyDescent="0.4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3:17" x14ac:dyDescent="0.4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3:17" x14ac:dyDescent="0.4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3:17" x14ac:dyDescent="0.4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3:17" x14ac:dyDescent="0.4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3:17" x14ac:dyDescent="0.4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3:17" x14ac:dyDescent="0.4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3:17" x14ac:dyDescent="0.4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3:17" x14ac:dyDescent="0.4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3:17" x14ac:dyDescent="0.4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3:17" x14ac:dyDescent="0.4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3:17" x14ac:dyDescent="0.4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3:17" x14ac:dyDescent="0.4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3:17" x14ac:dyDescent="0.4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3:17" x14ac:dyDescent="0.4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3:17" x14ac:dyDescent="0.4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3:17" x14ac:dyDescent="0.4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3:17" x14ac:dyDescent="0.4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3:17" x14ac:dyDescent="0.4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3:17" x14ac:dyDescent="0.4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3:17" x14ac:dyDescent="0.4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3:17" x14ac:dyDescent="0.4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3:17" x14ac:dyDescent="0.4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3:17" x14ac:dyDescent="0.4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3:17" x14ac:dyDescent="0.4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3:17" x14ac:dyDescent="0.4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3:17" x14ac:dyDescent="0.4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3:17" x14ac:dyDescent="0.4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3:17" x14ac:dyDescent="0.4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3:17" x14ac:dyDescent="0.4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3:17" x14ac:dyDescent="0.4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3:17" x14ac:dyDescent="0.4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3:17" x14ac:dyDescent="0.4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3:17" x14ac:dyDescent="0.4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3:17" x14ac:dyDescent="0.4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3:17" x14ac:dyDescent="0.4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3:17" x14ac:dyDescent="0.4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3:17" x14ac:dyDescent="0.4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3:17" x14ac:dyDescent="0.4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3:17" x14ac:dyDescent="0.4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3:17" x14ac:dyDescent="0.4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3:17" x14ac:dyDescent="0.4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3:17" x14ac:dyDescent="0.4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3:17" x14ac:dyDescent="0.4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3:17" x14ac:dyDescent="0.4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3:17" x14ac:dyDescent="0.4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3:17" x14ac:dyDescent="0.4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3:17" x14ac:dyDescent="0.4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3:17" x14ac:dyDescent="0.4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3:17" x14ac:dyDescent="0.4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3:17" x14ac:dyDescent="0.4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3:17" x14ac:dyDescent="0.4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3:17" x14ac:dyDescent="0.4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3:17" x14ac:dyDescent="0.4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3:17" x14ac:dyDescent="0.4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3:17" x14ac:dyDescent="0.4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3:17" x14ac:dyDescent="0.4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3:17" x14ac:dyDescent="0.4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3:17" x14ac:dyDescent="0.4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3:17" x14ac:dyDescent="0.4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3:17" x14ac:dyDescent="0.4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3:17" x14ac:dyDescent="0.4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3:17" x14ac:dyDescent="0.4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3:17" x14ac:dyDescent="0.4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3:17" x14ac:dyDescent="0.4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3:17" x14ac:dyDescent="0.4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3:17" x14ac:dyDescent="0.4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3:17" x14ac:dyDescent="0.4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3:17" x14ac:dyDescent="0.4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3:17" x14ac:dyDescent="0.4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3:17" x14ac:dyDescent="0.4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3:17" x14ac:dyDescent="0.4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3:17" x14ac:dyDescent="0.4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3:17" x14ac:dyDescent="0.4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3:17" x14ac:dyDescent="0.4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3:17" x14ac:dyDescent="0.4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3:17" x14ac:dyDescent="0.4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3:17" x14ac:dyDescent="0.4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3:17" x14ac:dyDescent="0.4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3:17" x14ac:dyDescent="0.4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3:17" x14ac:dyDescent="0.4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3:17" x14ac:dyDescent="0.4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3:17" x14ac:dyDescent="0.4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3:17" x14ac:dyDescent="0.4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3:17" x14ac:dyDescent="0.4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3:17" x14ac:dyDescent="0.4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3:17" x14ac:dyDescent="0.4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3:17" x14ac:dyDescent="0.4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3:17" x14ac:dyDescent="0.4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3:17" x14ac:dyDescent="0.4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3:17" x14ac:dyDescent="0.4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3:17" x14ac:dyDescent="0.4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3:17" x14ac:dyDescent="0.4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3:17" x14ac:dyDescent="0.4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3:17" x14ac:dyDescent="0.4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3:17" x14ac:dyDescent="0.4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3:17" x14ac:dyDescent="0.4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3:17" x14ac:dyDescent="0.4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3:17" x14ac:dyDescent="0.4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3:17" x14ac:dyDescent="0.4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</sheetData>
  <phoneticPr fontId="5" type="noConversion"/>
  <printOptions headings="1" gridLines="1"/>
  <pageMargins left="0.25" right="0.25" top="0.25" bottom="0.25" header="0" footer="0"/>
  <pageSetup scale="55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5D85-01DF-4D06-A307-F5F81F211DD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N46"/>
  <sheetViews>
    <sheetView zoomScale="75" zoomScaleNormal="75" workbookViewId="0">
      <selection activeCell="N31" sqref="N31"/>
    </sheetView>
  </sheetViews>
  <sheetFormatPr defaultRowHeight="14.25" x14ac:dyDescent="0.45"/>
  <cols>
    <col min="3" max="3" width="10.59765625" customWidth="1"/>
  </cols>
  <sheetData>
    <row r="4" spans="3:14" x14ac:dyDescent="0.45">
      <c r="D4" t="s">
        <v>122</v>
      </c>
      <c r="E4" t="s">
        <v>121</v>
      </c>
      <c r="F4" t="s">
        <v>123</v>
      </c>
      <c r="G4" t="s">
        <v>124</v>
      </c>
      <c r="H4" t="s">
        <v>125</v>
      </c>
    </row>
    <row r="5" spans="3:14" x14ac:dyDescent="0.45">
      <c r="C5" t="s">
        <v>126</v>
      </c>
      <c r="D5">
        <v>190</v>
      </c>
      <c r="E5">
        <v>133</v>
      </c>
      <c r="F5">
        <v>203</v>
      </c>
      <c r="G5">
        <v>46</v>
      </c>
      <c r="H5">
        <v>319</v>
      </c>
    </row>
    <row r="6" spans="3:14" x14ac:dyDescent="0.45">
      <c r="C6" t="s">
        <v>127</v>
      </c>
      <c r="D6">
        <v>280</v>
      </c>
      <c r="E6">
        <v>634</v>
      </c>
      <c r="F6">
        <v>432</v>
      </c>
      <c r="G6">
        <v>30</v>
      </c>
      <c r="H6">
        <v>449</v>
      </c>
    </row>
    <row r="7" spans="3:14" x14ac:dyDescent="0.45">
      <c r="C7" t="s">
        <v>128</v>
      </c>
      <c r="D7">
        <v>145</v>
      </c>
      <c r="F7">
        <v>103</v>
      </c>
      <c r="G7">
        <v>77</v>
      </c>
    </row>
    <row r="8" spans="3:14" x14ac:dyDescent="0.45">
      <c r="C8" t="s">
        <v>129</v>
      </c>
      <c r="D8">
        <v>102</v>
      </c>
      <c r="F8">
        <v>240</v>
      </c>
      <c r="G8">
        <v>69</v>
      </c>
    </row>
    <row r="9" spans="3:14" x14ac:dyDescent="0.45">
      <c r="C9" t="s">
        <v>130</v>
      </c>
      <c r="D9">
        <v>212</v>
      </c>
      <c r="G9">
        <v>245</v>
      </c>
    </row>
    <row r="10" spans="3:14" x14ac:dyDescent="0.45">
      <c r="C10" t="s">
        <v>131</v>
      </c>
      <c r="G10">
        <v>33</v>
      </c>
    </row>
    <row r="11" spans="3:14" x14ac:dyDescent="0.45">
      <c r="C11" t="s">
        <v>135</v>
      </c>
      <c r="G11">
        <v>221</v>
      </c>
      <c r="L11" s="64" t="s">
        <v>513</v>
      </c>
      <c r="M11" s="64"/>
      <c r="N11" s="64"/>
    </row>
    <row r="12" spans="3:14" x14ac:dyDescent="0.45">
      <c r="C12" t="s">
        <v>137</v>
      </c>
      <c r="D12">
        <v>100</v>
      </c>
      <c r="E12">
        <v>0</v>
      </c>
      <c r="F12">
        <v>100</v>
      </c>
      <c r="G12">
        <v>100</v>
      </c>
    </row>
    <row r="13" spans="3:14" x14ac:dyDescent="0.45">
      <c r="C13" t="s">
        <v>133</v>
      </c>
      <c r="D13">
        <f>SUM(D5:D12)</f>
        <v>1029</v>
      </c>
      <c r="E13">
        <f t="shared" ref="E13:H13" si="0">SUM(E5:E12)</f>
        <v>767</v>
      </c>
      <c r="F13">
        <f t="shared" si="0"/>
        <v>1078</v>
      </c>
      <c r="G13">
        <f t="shared" si="0"/>
        <v>821</v>
      </c>
      <c r="H13">
        <f t="shared" si="0"/>
        <v>768</v>
      </c>
      <c r="I13">
        <f>SUM(D13:H13)</f>
        <v>4463</v>
      </c>
      <c r="L13" t="s">
        <v>122</v>
      </c>
      <c r="M13" t="s">
        <v>126</v>
      </c>
      <c r="N13">
        <f t="shared" ref="N13:N17" si="1">D19</f>
        <v>100</v>
      </c>
    </row>
    <row r="14" spans="3:14" x14ac:dyDescent="0.45">
      <c r="C14">
        <v>100</v>
      </c>
      <c r="D14">
        <f>D13+C14</f>
        <v>1129</v>
      </c>
      <c r="E14">
        <f>E13+D14</f>
        <v>1896</v>
      </c>
      <c r="F14">
        <f>F13+E14</f>
        <v>2974</v>
      </c>
      <c r="G14">
        <f>G13+F14</f>
        <v>3795</v>
      </c>
      <c r="H14">
        <f>H13+G14</f>
        <v>4563</v>
      </c>
      <c r="M14" t="s">
        <v>127</v>
      </c>
      <c r="N14">
        <f t="shared" si="1"/>
        <v>290</v>
      </c>
    </row>
    <row r="15" spans="3:14" x14ac:dyDescent="0.45">
      <c r="C15">
        <v>0</v>
      </c>
      <c r="M15" t="s">
        <v>128</v>
      </c>
      <c r="N15">
        <f t="shared" si="1"/>
        <v>570</v>
      </c>
    </row>
    <row r="16" spans="3:14" x14ac:dyDescent="0.45">
      <c r="M16" t="s">
        <v>129</v>
      </c>
      <c r="N16">
        <f t="shared" si="1"/>
        <v>715</v>
      </c>
    </row>
    <row r="17" spans="3:14" x14ac:dyDescent="0.45">
      <c r="C17" t="s">
        <v>134</v>
      </c>
      <c r="M17" t="s">
        <v>130</v>
      </c>
      <c r="N17">
        <f t="shared" si="1"/>
        <v>817</v>
      </c>
    </row>
    <row r="18" spans="3:14" x14ac:dyDescent="0.45">
      <c r="D18" t="s">
        <v>122</v>
      </c>
      <c r="E18" t="s">
        <v>121</v>
      </c>
      <c r="F18" t="s">
        <v>123</v>
      </c>
      <c r="G18" t="s">
        <v>124</v>
      </c>
      <c r="H18" t="s">
        <v>125</v>
      </c>
      <c r="L18" t="s">
        <v>121</v>
      </c>
      <c r="M18" t="s">
        <v>126</v>
      </c>
      <c r="N18">
        <f t="shared" ref="N18:N19" si="2">E19</f>
        <v>1129</v>
      </c>
    </row>
    <row r="19" spans="3:14" x14ac:dyDescent="0.45">
      <c r="C19" t="s">
        <v>126</v>
      </c>
      <c r="D19">
        <f>C14</f>
        <v>100</v>
      </c>
      <c r="E19">
        <f>D14</f>
        <v>1129</v>
      </c>
      <c r="F19">
        <f>E14</f>
        <v>1896</v>
      </c>
      <c r="G19">
        <f t="shared" ref="G19:H19" si="3">F14</f>
        <v>2974</v>
      </c>
      <c r="H19">
        <f t="shared" si="3"/>
        <v>3795</v>
      </c>
      <c r="M19" t="s">
        <v>127</v>
      </c>
      <c r="N19">
        <f t="shared" si="2"/>
        <v>1262</v>
      </c>
    </row>
    <row r="20" spans="3:14" x14ac:dyDescent="0.45">
      <c r="C20" t="s">
        <v>127</v>
      </c>
      <c r="D20">
        <f>D19+D5</f>
        <v>290</v>
      </c>
      <c r="E20">
        <f>E19+E5</f>
        <v>1262</v>
      </c>
      <c r="F20">
        <f>F19+F5</f>
        <v>2099</v>
      </c>
      <c r="G20">
        <f>G19+G5</f>
        <v>3020</v>
      </c>
      <c r="H20">
        <f>H19+H5</f>
        <v>4114</v>
      </c>
      <c r="L20" t="s">
        <v>123</v>
      </c>
      <c r="M20" t="s">
        <v>126</v>
      </c>
      <c r="N20">
        <f t="shared" ref="N20:N23" si="4">F19</f>
        <v>1896</v>
      </c>
    </row>
    <row r="21" spans="3:14" x14ac:dyDescent="0.45">
      <c r="C21" t="s">
        <v>128</v>
      </c>
      <c r="D21">
        <f>D20+D6</f>
        <v>570</v>
      </c>
      <c r="F21">
        <f>F20+F6</f>
        <v>2531</v>
      </c>
      <c r="G21">
        <f>G20+G6</f>
        <v>3050</v>
      </c>
      <c r="M21" t="s">
        <v>127</v>
      </c>
      <c r="N21">
        <f>F20</f>
        <v>2099</v>
      </c>
    </row>
    <row r="22" spans="3:14" x14ac:dyDescent="0.45">
      <c r="C22" t="s">
        <v>129</v>
      </c>
      <c r="D22">
        <f>D21+D7</f>
        <v>715</v>
      </c>
      <c r="F22">
        <f>F21+F7</f>
        <v>2634</v>
      </c>
      <c r="G22">
        <f>G21+G7</f>
        <v>3127</v>
      </c>
      <c r="M22" t="s">
        <v>128</v>
      </c>
      <c r="N22">
        <f t="shared" si="4"/>
        <v>2531</v>
      </c>
    </row>
    <row r="23" spans="3:14" x14ac:dyDescent="0.45">
      <c r="C23" t="s">
        <v>130</v>
      </c>
      <c r="D23">
        <f>D22+D8</f>
        <v>817</v>
      </c>
      <c r="G23">
        <f>G22+G8</f>
        <v>3196</v>
      </c>
      <c r="M23" t="s">
        <v>129</v>
      </c>
      <c r="N23">
        <f t="shared" si="4"/>
        <v>2634</v>
      </c>
    </row>
    <row r="24" spans="3:14" x14ac:dyDescent="0.45">
      <c r="C24" t="s">
        <v>131</v>
      </c>
      <c r="G24">
        <f>G23+G9</f>
        <v>3441</v>
      </c>
      <c r="L24" t="s">
        <v>136</v>
      </c>
      <c r="M24" t="s">
        <v>126</v>
      </c>
      <c r="N24">
        <f t="shared" ref="N24:N30" si="5">G19</f>
        <v>2974</v>
      </c>
    </row>
    <row r="25" spans="3:14" x14ac:dyDescent="0.45">
      <c r="C25" t="s">
        <v>132</v>
      </c>
      <c r="G25">
        <f>G24+G10</f>
        <v>3474</v>
      </c>
      <c r="M25" t="s">
        <v>127</v>
      </c>
      <c r="N25">
        <f t="shared" si="5"/>
        <v>3020</v>
      </c>
    </row>
    <row r="26" spans="3:14" x14ac:dyDescent="0.45">
      <c r="C26" t="s">
        <v>133</v>
      </c>
      <c r="M26" t="s">
        <v>128</v>
      </c>
      <c r="N26">
        <f t="shared" si="5"/>
        <v>3050</v>
      </c>
    </row>
    <row r="27" spans="3:14" x14ac:dyDescent="0.45">
      <c r="M27" t="s">
        <v>129</v>
      </c>
      <c r="N27">
        <f t="shared" si="5"/>
        <v>3127</v>
      </c>
    </row>
    <row r="28" spans="3:14" x14ac:dyDescent="0.45">
      <c r="C28" t="s">
        <v>12</v>
      </c>
      <c r="D28">
        <v>100</v>
      </c>
      <c r="E28">
        <v>1129</v>
      </c>
      <c r="F28">
        <v>1896</v>
      </c>
      <c r="G28">
        <v>2974</v>
      </c>
      <c r="H28">
        <v>3795</v>
      </c>
      <c r="M28" t="s">
        <v>130</v>
      </c>
      <c r="N28">
        <f t="shared" si="5"/>
        <v>3196</v>
      </c>
    </row>
    <row r="29" spans="3:14" x14ac:dyDescent="0.45">
      <c r="C29" t="s">
        <v>13</v>
      </c>
      <c r="D29">
        <f>D28+SUM(D5:D11)</f>
        <v>1029</v>
      </c>
      <c r="E29">
        <f t="shared" ref="E29:H29" si="6">E28+SUM(E5:E11)</f>
        <v>1896</v>
      </c>
      <c r="F29">
        <f t="shared" si="6"/>
        <v>2874</v>
      </c>
      <c r="G29">
        <f t="shared" si="6"/>
        <v>3695</v>
      </c>
      <c r="H29">
        <f t="shared" si="6"/>
        <v>4563</v>
      </c>
      <c r="M29" t="s">
        <v>131</v>
      </c>
      <c r="N29">
        <f t="shared" si="5"/>
        <v>3441</v>
      </c>
    </row>
    <row r="30" spans="3:14" x14ac:dyDescent="0.45">
      <c r="M30" t="s">
        <v>132</v>
      </c>
      <c r="N30">
        <f t="shared" si="5"/>
        <v>3474</v>
      </c>
    </row>
    <row r="31" spans="3:14" x14ac:dyDescent="0.45">
      <c r="L31" t="s">
        <v>125</v>
      </c>
      <c r="M31" t="s">
        <v>126</v>
      </c>
      <c r="N31">
        <f t="shared" ref="N31:N32" si="7">H19</f>
        <v>3795</v>
      </c>
    </row>
    <row r="32" spans="3:14" x14ac:dyDescent="0.45">
      <c r="M32" t="s">
        <v>127</v>
      </c>
      <c r="N32">
        <f t="shared" si="7"/>
        <v>4114</v>
      </c>
    </row>
    <row r="36" spans="3:7" x14ac:dyDescent="0.45">
      <c r="C36" t="s">
        <v>591</v>
      </c>
      <c r="E36" s="25" t="s">
        <v>174</v>
      </c>
      <c r="F36" s="25" t="s">
        <v>285</v>
      </c>
      <c r="G36" s="25" t="s">
        <v>173</v>
      </c>
    </row>
    <row r="37" spans="3:7" x14ac:dyDescent="0.45">
      <c r="C37">
        <v>1</v>
      </c>
      <c r="D37" t="s">
        <v>592</v>
      </c>
      <c r="E37">
        <v>900</v>
      </c>
      <c r="F37">
        <f t="shared" ref="F37:F38" si="8">D28</f>
        <v>100</v>
      </c>
      <c r="G37">
        <v>50</v>
      </c>
    </row>
    <row r="38" spans="3:7" x14ac:dyDescent="0.45">
      <c r="D38" t="s">
        <v>593</v>
      </c>
      <c r="E38">
        <v>900</v>
      </c>
      <c r="F38">
        <f t="shared" si="8"/>
        <v>1029</v>
      </c>
      <c r="G38">
        <v>50</v>
      </c>
    </row>
    <row r="39" spans="3:7" x14ac:dyDescent="0.45">
      <c r="C39">
        <v>2</v>
      </c>
      <c r="D39" t="s">
        <v>592</v>
      </c>
      <c r="E39">
        <v>900</v>
      </c>
      <c r="F39">
        <f t="shared" ref="F39:F40" si="9">E28</f>
        <v>1129</v>
      </c>
      <c r="G39">
        <v>50</v>
      </c>
    </row>
    <row r="40" spans="3:7" x14ac:dyDescent="0.45">
      <c r="D40" t="s">
        <v>593</v>
      </c>
      <c r="E40">
        <v>900</v>
      </c>
      <c r="F40">
        <f t="shared" si="9"/>
        <v>1896</v>
      </c>
      <c r="G40">
        <v>50</v>
      </c>
    </row>
    <row r="41" spans="3:7" x14ac:dyDescent="0.45">
      <c r="C41">
        <v>3</v>
      </c>
      <c r="D41" t="s">
        <v>592</v>
      </c>
      <c r="E41">
        <v>900</v>
      </c>
      <c r="F41">
        <f t="shared" ref="F41:F42" si="10">F28</f>
        <v>1896</v>
      </c>
      <c r="G41">
        <v>50</v>
      </c>
    </row>
    <row r="42" spans="3:7" x14ac:dyDescent="0.45">
      <c r="D42" t="s">
        <v>593</v>
      </c>
      <c r="E42">
        <v>900</v>
      </c>
      <c r="F42">
        <f t="shared" si="10"/>
        <v>2874</v>
      </c>
      <c r="G42">
        <v>50</v>
      </c>
    </row>
    <row r="43" spans="3:7" x14ac:dyDescent="0.45">
      <c r="C43">
        <v>4</v>
      </c>
      <c r="D43" t="s">
        <v>592</v>
      </c>
      <c r="E43">
        <v>900</v>
      </c>
      <c r="F43">
        <f t="shared" ref="F43:F44" si="11">G28</f>
        <v>2974</v>
      </c>
      <c r="G43">
        <v>50</v>
      </c>
    </row>
    <row r="44" spans="3:7" x14ac:dyDescent="0.45">
      <c r="D44" t="s">
        <v>593</v>
      </c>
      <c r="E44">
        <v>900</v>
      </c>
      <c r="F44">
        <f t="shared" si="11"/>
        <v>3695</v>
      </c>
      <c r="G44">
        <v>50</v>
      </c>
    </row>
    <row r="45" spans="3:7" x14ac:dyDescent="0.45">
      <c r="C45">
        <v>5</v>
      </c>
      <c r="D45" t="s">
        <v>592</v>
      </c>
      <c r="E45">
        <v>900</v>
      </c>
      <c r="F45">
        <f t="shared" ref="F45:F46" si="12">H28</f>
        <v>3795</v>
      </c>
      <c r="G45">
        <v>50</v>
      </c>
    </row>
    <row r="46" spans="3:7" x14ac:dyDescent="0.45">
      <c r="D46" t="s">
        <v>593</v>
      </c>
      <c r="E46">
        <v>900</v>
      </c>
      <c r="F46">
        <f t="shared" si="12"/>
        <v>4563</v>
      </c>
      <c r="G46">
        <v>50</v>
      </c>
    </row>
  </sheetData>
  <mergeCells count="1">
    <mergeCell ref="L11:N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E10"/>
  <sheetViews>
    <sheetView workbookViewId="0">
      <selection activeCell="B4" sqref="B4:E11"/>
    </sheetView>
  </sheetViews>
  <sheetFormatPr defaultRowHeight="14.25" x14ac:dyDescent="0.45"/>
  <cols>
    <col min="3" max="3" width="18" customWidth="1"/>
    <col min="4" max="4" width="40.59765625" customWidth="1"/>
    <col min="5" max="5" width="18.86328125" customWidth="1"/>
  </cols>
  <sheetData>
    <row r="5" spans="2:5" x14ac:dyDescent="0.45">
      <c r="C5" s="6" t="s">
        <v>186</v>
      </c>
      <c r="D5" s="6" t="s">
        <v>187</v>
      </c>
      <c r="E5" s="6" t="s">
        <v>189</v>
      </c>
    </row>
    <row r="6" spans="2:5" x14ac:dyDescent="0.45">
      <c r="B6" t="s">
        <v>206</v>
      </c>
      <c r="C6" t="s">
        <v>188</v>
      </c>
      <c r="D6" t="s">
        <v>196</v>
      </c>
      <c r="E6" t="s">
        <v>197</v>
      </c>
    </row>
    <row r="7" spans="2:5" x14ac:dyDescent="0.45">
      <c r="B7" t="s">
        <v>207</v>
      </c>
      <c r="C7" t="s">
        <v>192</v>
      </c>
      <c r="D7" t="s">
        <v>193</v>
      </c>
      <c r="E7" t="s">
        <v>198</v>
      </c>
    </row>
    <row r="8" spans="2:5" x14ac:dyDescent="0.45">
      <c r="B8" t="s">
        <v>208</v>
      </c>
      <c r="C8" t="s">
        <v>190</v>
      </c>
      <c r="D8" t="s">
        <v>191</v>
      </c>
      <c r="E8" t="s">
        <v>199</v>
      </c>
    </row>
    <row r="9" spans="2:5" x14ac:dyDescent="0.45">
      <c r="B9" t="s">
        <v>209</v>
      </c>
      <c r="C9" t="s">
        <v>194</v>
      </c>
      <c r="D9" t="s">
        <v>211</v>
      </c>
      <c r="E9" t="s">
        <v>200</v>
      </c>
    </row>
    <row r="10" spans="2:5" x14ac:dyDescent="0.45">
      <c r="B10" t="s">
        <v>210</v>
      </c>
      <c r="C10" t="s">
        <v>195</v>
      </c>
      <c r="D10" t="s">
        <v>607</v>
      </c>
      <c r="E10" t="s">
        <v>201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16"/>
  <sheetViews>
    <sheetView zoomScale="75" zoomScaleNormal="75" workbookViewId="0">
      <pane ySplit="1245" topLeftCell="A117" activePane="bottomLeft"/>
      <selection activeCell="Q1" sqref="Q1:Q1048576"/>
      <selection pane="bottomLeft" activeCell="F28" sqref="A28:F194"/>
    </sheetView>
  </sheetViews>
  <sheetFormatPr defaultRowHeight="14.25" x14ac:dyDescent="0.45"/>
  <cols>
    <col min="1" max="1" width="9.265625" customWidth="1"/>
    <col min="2" max="2" width="31.265625" customWidth="1"/>
    <col min="3" max="3" width="11.3984375" customWidth="1"/>
    <col min="4" max="8" width="5.73046875" customWidth="1"/>
    <col min="9" max="9" width="7.3984375" customWidth="1"/>
    <col min="10" max="10" width="8" customWidth="1"/>
    <col min="11" max="11" width="12.1328125" customWidth="1"/>
    <col min="12" max="12" width="10.86328125" customWidth="1"/>
    <col min="13" max="13" width="10.46484375" customWidth="1"/>
    <col min="14" max="14" width="8.1328125" customWidth="1"/>
    <col min="15" max="15" width="8.1328125" style="10" customWidth="1"/>
    <col min="16" max="16" width="8.1328125" customWidth="1"/>
    <col min="17" max="17" width="28.73046875" style="46" bestFit="1" customWidth="1"/>
    <col min="18" max="18" width="7" customWidth="1"/>
    <col min="19" max="19" width="5.73046875" hidden="1" customWidth="1"/>
    <col min="20" max="21" width="6.73046875" hidden="1" customWidth="1"/>
    <col min="22" max="22" width="9.86328125" hidden="1" customWidth="1"/>
    <col min="23" max="23" width="13.3984375" customWidth="1"/>
    <col min="24" max="24" width="14.9296875" customWidth="1"/>
    <col min="25" max="25" width="10.265625" customWidth="1"/>
    <col min="26" max="26" width="9.86328125" customWidth="1"/>
    <col min="29" max="29" width="76.1328125" style="42" customWidth="1"/>
  </cols>
  <sheetData>
    <row r="1" spans="1:29" x14ac:dyDescent="0.4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45">
      <c r="B2" t="s">
        <v>20</v>
      </c>
      <c r="D2" s="1" t="s">
        <v>21</v>
      </c>
      <c r="E2" s="1"/>
      <c r="F2" s="1"/>
      <c r="G2" s="1"/>
      <c r="H2" s="1"/>
      <c r="I2" s="1"/>
      <c r="K2" s="6" t="s">
        <v>186</v>
      </c>
      <c r="L2" s="6" t="s">
        <v>189</v>
      </c>
      <c r="M2" s="6"/>
      <c r="N2" s="6"/>
      <c r="O2" s="9"/>
      <c r="P2" s="6"/>
      <c r="Q2" s="47"/>
      <c r="R2" s="6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45">
      <c r="B3" s="4" t="s">
        <v>202</v>
      </c>
      <c r="C3" s="4"/>
      <c r="D3" s="1">
        <v>1</v>
      </c>
      <c r="E3" s="1"/>
      <c r="F3" s="1"/>
      <c r="G3" s="1"/>
      <c r="H3" s="1"/>
      <c r="I3" s="1"/>
      <c r="J3" t="s">
        <v>206</v>
      </c>
      <c r="K3" t="s">
        <v>188</v>
      </c>
      <c r="L3" t="s">
        <v>197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45">
      <c r="B4" s="4" t="s">
        <v>203</v>
      </c>
      <c r="C4" s="4"/>
      <c r="D4" s="1">
        <v>2</v>
      </c>
      <c r="E4" s="1"/>
      <c r="F4" s="1"/>
      <c r="G4" s="1"/>
      <c r="H4" s="1"/>
      <c r="I4" s="1"/>
      <c r="J4" t="s">
        <v>207</v>
      </c>
      <c r="K4" t="s">
        <v>192</v>
      </c>
      <c r="L4" t="s">
        <v>198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45">
      <c r="B5" s="4" t="s">
        <v>515</v>
      </c>
      <c r="C5" s="4"/>
      <c r="D5" s="1">
        <v>3</v>
      </c>
      <c r="E5" s="1"/>
      <c r="F5" s="1"/>
      <c r="G5" s="1"/>
      <c r="H5" s="1"/>
      <c r="I5" s="1"/>
      <c r="J5" t="s">
        <v>208</v>
      </c>
      <c r="K5" t="s">
        <v>190</v>
      </c>
      <c r="L5" t="s">
        <v>199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x14ac:dyDescent="0.45">
      <c r="B6" s="4" t="s">
        <v>205</v>
      </c>
      <c r="C6" s="4"/>
      <c r="D6" s="1">
        <v>4</v>
      </c>
      <c r="E6" s="1"/>
      <c r="F6" s="1"/>
      <c r="G6" s="1"/>
      <c r="H6" s="1"/>
      <c r="I6" s="1"/>
      <c r="J6" t="s">
        <v>209</v>
      </c>
      <c r="K6" t="s">
        <v>194</v>
      </c>
      <c r="L6" t="s">
        <v>200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9" x14ac:dyDescent="0.45">
      <c r="B7" s="4"/>
      <c r="C7" s="4"/>
      <c r="D7" s="1"/>
      <c r="E7" s="1"/>
      <c r="F7" s="1"/>
      <c r="G7" s="1"/>
      <c r="H7" s="1"/>
      <c r="I7" s="1"/>
      <c r="J7" t="s">
        <v>210</v>
      </c>
      <c r="K7" t="s">
        <v>195</v>
      </c>
      <c r="L7" t="s">
        <v>201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9" x14ac:dyDescent="0.45">
      <c r="B8" s="4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8"/>
      <c r="P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45">
      <c r="B9" s="4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8"/>
      <c r="P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45">
      <c r="D10" s="1"/>
      <c r="E10" s="1"/>
      <c r="F10" s="1"/>
      <c r="G10" s="65" t="s">
        <v>273</v>
      </c>
      <c r="H10" s="65"/>
      <c r="I10" s="65" t="s">
        <v>274</v>
      </c>
      <c r="J10" s="65"/>
      <c r="K10" s="7" t="s">
        <v>276</v>
      </c>
      <c r="L10" s="7"/>
      <c r="M10" s="7"/>
      <c r="N10" s="7"/>
      <c r="O10" s="11"/>
      <c r="P10" s="7"/>
      <c r="Q10" s="48"/>
      <c r="R10" s="7"/>
      <c r="S10" s="1"/>
      <c r="T10" s="1" t="s">
        <v>16</v>
      </c>
      <c r="U10" s="1" t="s">
        <v>16</v>
      </c>
      <c r="V10" s="1" t="s">
        <v>16</v>
      </c>
      <c r="W10" s="1" t="s">
        <v>33</v>
      </c>
      <c r="X10" s="1" t="s">
        <v>34</v>
      </c>
      <c r="Y10" s="1" t="s">
        <v>35</v>
      </c>
      <c r="Z10" s="1" t="s">
        <v>36</v>
      </c>
      <c r="AA10" s="1" t="s">
        <v>37</v>
      </c>
      <c r="AB10" s="1" t="s">
        <v>38</v>
      </c>
    </row>
    <row r="11" spans="1:29" x14ac:dyDescent="0.45">
      <c r="B11" t="s">
        <v>14</v>
      </c>
      <c r="D11" s="1" t="s">
        <v>0</v>
      </c>
      <c r="E11" s="1" t="s">
        <v>2</v>
      </c>
      <c r="F11" s="1" t="s">
        <v>3</v>
      </c>
      <c r="G11" s="1" t="s">
        <v>12</v>
      </c>
      <c r="H11" s="1" t="s">
        <v>13</v>
      </c>
      <c r="I11" s="1" t="s">
        <v>12</v>
      </c>
      <c r="J11" s="1" t="s">
        <v>13</v>
      </c>
      <c r="K11" s="7" t="s">
        <v>16</v>
      </c>
      <c r="L11" s="7" t="s">
        <v>189</v>
      </c>
      <c r="M11" s="7" t="s">
        <v>277</v>
      </c>
      <c r="N11" s="7" t="s">
        <v>174</v>
      </c>
      <c r="O11" s="11" t="s">
        <v>285</v>
      </c>
      <c r="P11" s="7" t="s">
        <v>173</v>
      </c>
      <c r="Q11" s="48" t="s">
        <v>297</v>
      </c>
      <c r="R11" s="7" t="s">
        <v>302</v>
      </c>
      <c r="S11" s="1" t="s">
        <v>4</v>
      </c>
      <c r="T11" s="1" t="s">
        <v>17</v>
      </c>
      <c r="U11" s="1" t="s">
        <v>18</v>
      </c>
      <c r="V11" s="1" t="s">
        <v>19</v>
      </c>
      <c r="W11" s="1" t="s">
        <v>5</v>
      </c>
      <c r="X11" s="1" t="s">
        <v>6</v>
      </c>
      <c r="Y11" s="1" t="s">
        <v>7</v>
      </c>
      <c r="Z11" s="1" t="s">
        <v>8</v>
      </c>
      <c r="AA11" s="1" t="s">
        <v>9</v>
      </c>
      <c r="AB11" s="1" t="s">
        <v>10</v>
      </c>
      <c r="AC11" s="42" t="s">
        <v>11</v>
      </c>
    </row>
    <row r="12" spans="1:29" x14ac:dyDescent="0.45">
      <c r="B12" t="s">
        <v>15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/>
      <c r="J12" s="1"/>
      <c r="K12" s="7"/>
      <c r="L12" s="7"/>
      <c r="M12" s="7"/>
      <c r="N12" s="1"/>
      <c r="O12" s="8"/>
      <c r="P12" s="1"/>
      <c r="R12" s="1"/>
      <c r="S12" s="1" t="s">
        <v>1</v>
      </c>
      <c r="T12" s="1" t="s">
        <v>1</v>
      </c>
      <c r="U12" s="1" t="s">
        <v>1</v>
      </c>
      <c r="V12" s="2" t="s">
        <v>22</v>
      </c>
      <c r="W12" s="1"/>
      <c r="X12" s="1"/>
      <c r="Y12" s="1"/>
      <c r="Z12" s="1"/>
      <c r="AA12" s="1"/>
      <c r="AB12" s="1"/>
    </row>
    <row r="13" spans="1:29" x14ac:dyDescent="0.45">
      <c r="A13" t="s">
        <v>122</v>
      </c>
      <c r="B13" t="s">
        <v>23</v>
      </c>
      <c r="D13" s="1">
        <v>1</v>
      </c>
      <c r="E13" s="1">
        <v>0</v>
      </c>
      <c r="F13" s="1">
        <v>0</v>
      </c>
      <c r="G13" s="1"/>
      <c r="H13" s="1"/>
      <c r="I13" s="1"/>
      <c r="J13" s="1"/>
      <c r="K13" s="1" t="s">
        <v>206</v>
      </c>
      <c r="L13" s="1" t="s">
        <v>197</v>
      </c>
      <c r="M13" s="1" t="s">
        <v>288</v>
      </c>
      <c r="N13" s="1">
        <v>250</v>
      </c>
      <c r="O13" s="8">
        <v>5</v>
      </c>
      <c r="P13" s="1">
        <v>300</v>
      </c>
      <c r="Q13" s="46" t="s">
        <v>289</v>
      </c>
      <c r="R13" s="1">
        <v>10</v>
      </c>
      <c r="S13" s="1"/>
      <c r="T13" s="1"/>
      <c r="U13" s="1"/>
      <c r="V13" s="1"/>
      <c r="W13" s="1" t="s">
        <v>608</v>
      </c>
      <c r="X13" s="1" t="s">
        <v>291</v>
      </c>
      <c r="Y13" s="1"/>
      <c r="Z13" s="1"/>
      <c r="AA13" s="1"/>
      <c r="AB13" s="1"/>
    </row>
    <row r="14" spans="1:29" x14ac:dyDescent="0.45">
      <c r="B14" t="s">
        <v>26</v>
      </c>
      <c r="D14" s="1">
        <f>D13+1</f>
        <v>2</v>
      </c>
      <c r="E14" s="1">
        <v>0</v>
      </c>
      <c r="F14" s="32">
        <v>0</v>
      </c>
      <c r="G14" s="1"/>
      <c r="H14" s="1"/>
      <c r="I14" s="1"/>
      <c r="J14" s="1"/>
      <c r="K14" s="1" t="s">
        <v>206</v>
      </c>
      <c r="L14" s="1" t="s">
        <v>197</v>
      </c>
      <c r="M14" s="1" t="s">
        <v>292</v>
      </c>
      <c r="N14" s="1">
        <v>650</v>
      </c>
      <c r="O14" s="8">
        <v>30</v>
      </c>
      <c r="P14" s="1">
        <v>200</v>
      </c>
      <c r="Q14" s="46" t="s">
        <v>293</v>
      </c>
      <c r="R14" s="1">
        <v>10</v>
      </c>
      <c r="S14" s="1"/>
      <c r="T14" s="1"/>
      <c r="U14" s="1"/>
      <c r="V14" s="1"/>
      <c r="W14" s="1" t="s">
        <v>50</v>
      </c>
      <c r="X14" s="1" t="s">
        <v>286</v>
      </c>
      <c r="Y14" s="1"/>
      <c r="Z14" s="1"/>
      <c r="AA14" s="1"/>
      <c r="AB14" s="1"/>
    </row>
    <row r="15" spans="1:29" x14ac:dyDescent="0.45">
      <c r="B15" t="s">
        <v>25</v>
      </c>
      <c r="D15" s="32">
        <f t="shared" ref="D15:D78" si="0">D14+1</f>
        <v>3</v>
      </c>
      <c r="E15" s="1">
        <v>0</v>
      </c>
      <c r="F15" s="32">
        <v>0</v>
      </c>
      <c r="G15" s="1"/>
      <c r="H15" s="1"/>
      <c r="I15" s="1"/>
      <c r="J15" s="1"/>
      <c r="K15" s="1" t="s">
        <v>206</v>
      </c>
      <c r="L15" s="1" t="s">
        <v>197</v>
      </c>
      <c r="M15" s="1" t="s">
        <v>147</v>
      </c>
      <c r="N15" s="1">
        <v>800</v>
      </c>
      <c r="O15" s="8">
        <v>60</v>
      </c>
      <c r="P15" s="1">
        <v>350</v>
      </c>
      <c r="Q15" s="46" t="s">
        <v>294</v>
      </c>
      <c r="R15" s="1">
        <v>20</v>
      </c>
      <c r="S15" s="1"/>
      <c r="T15" s="1"/>
      <c r="U15" s="1"/>
      <c r="V15" s="1"/>
      <c r="W15" s="1" t="s">
        <v>43</v>
      </c>
      <c r="X15" s="1" t="s">
        <v>280</v>
      </c>
      <c r="Y15" s="1"/>
      <c r="Z15" s="1"/>
      <c r="AA15" s="1"/>
      <c r="AB15" s="1"/>
    </row>
    <row r="16" spans="1:29" x14ac:dyDescent="0.45">
      <c r="B16" t="s">
        <v>516</v>
      </c>
      <c r="C16" t="s">
        <v>275</v>
      </c>
      <c r="D16" s="32">
        <f t="shared" si="0"/>
        <v>4</v>
      </c>
      <c r="E16" s="1">
        <v>0</v>
      </c>
      <c r="F16" s="32">
        <v>0</v>
      </c>
      <c r="G16" s="1"/>
      <c r="H16" s="1"/>
      <c r="I16" s="1"/>
      <c r="J16" s="1"/>
      <c r="K16" s="1" t="s">
        <v>206</v>
      </c>
      <c r="L16" s="1" t="s">
        <v>197</v>
      </c>
      <c r="M16" s="1" t="s">
        <v>295</v>
      </c>
      <c r="N16" s="1">
        <v>750</v>
      </c>
      <c r="O16" s="8">
        <v>95</v>
      </c>
      <c r="P16" s="1">
        <v>200</v>
      </c>
      <c r="Q16" s="46" t="s">
        <v>296</v>
      </c>
      <c r="R16" s="1">
        <v>12</v>
      </c>
      <c r="S16" s="1"/>
      <c r="T16" s="1"/>
      <c r="U16" s="1"/>
      <c r="V16" s="1"/>
      <c r="W16" s="1" t="s">
        <v>43</v>
      </c>
      <c r="X16" s="1" t="s">
        <v>287</v>
      </c>
      <c r="Y16" s="1"/>
      <c r="Z16" s="1"/>
      <c r="AA16" s="1"/>
      <c r="AB16" s="1"/>
    </row>
    <row r="17" spans="2:28" x14ac:dyDescent="0.45">
      <c r="B17" t="s">
        <v>27</v>
      </c>
      <c r="C17">
        <f>'Folger Line Count'!$N$13</f>
        <v>100</v>
      </c>
      <c r="D17" s="32">
        <f t="shared" si="0"/>
        <v>5</v>
      </c>
      <c r="E17" s="1">
        <v>1</v>
      </c>
      <c r="F17" s="1">
        <v>1</v>
      </c>
      <c r="G17" s="1">
        <v>36</v>
      </c>
      <c r="H17" s="1">
        <v>46</v>
      </c>
      <c r="I17" s="1">
        <f xml:space="preserve"> G17+$C$17</f>
        <v>136</v>
      </c>
      <c r="J17" s="1">
        <f xml:space="preserve"> H17+$C$17</f>
        <v>146</v>
      </c>
      <c r="K17" s="1" t="s">
        <v>298</v>
      </c>
      <c r="L17" s="1" t="s">
        <v>299</v>
      </c>
      <c r="M17" s="1" t="s">
        <v>300</v>
      </c>
      <c r="N17" s="1">
        <v>525</v>
      </c>
      <c r="O17" s="8">
        <f>(I17+J17)/2</f>
        <v>141</v>
      </c>
      <c r="P17" s="1">
        <v>725</v>
      </c>
      <c r="Q17" s="46" t="s">
        <v>301</v>
      </c>
      <c r="R17" s="1">
        <v>20</v>
      </c>
      <c r="S17" s="1"/>
      <c r="T17" s="1"/>
      <c r="U17" s="1"/>
      <c r="V17" s="1"/>
      <c r="W17" s="1" t="s">
        <v>28</v>
      </c>
      <c r="X17" s="1" t="s">
        <v>29</v>
      </c>
      <c r="Y17" s="1" t="s">
        <v>30</v>
      </c>
      <c r="Z17" s="1"/>
      <c r="AA17" s="1"/>
      <c r="AB17" s="1"/>
    </row>
    <row r="18" spans="2:28" x14ac:dyDescent="0.45">
      <c r="B18" t="s">
        <v>31</v>
      </c>
      <c r="D18" s="32">
        <f t="shared" si="0"/>
        <v>6</v>
      </c>
      <c r="E18" s="1">
        <v>1</v>
      </c>
      <c r="F18" s="1">
        <v>1</v>
      </c>
      <c r="G18" s="1">
        <v>46</v>
      </c>
      <c r="H18" s="1">
        <v>61</v>
      </c>
      <c r="I18" s="1">
        <f t="shared" ref="I18:I21" si="1" xml:space="preserve"> G18+$C$17</f>
        <v>146</v>
      </c>
      <c r="J18" s="1">
        <f t="shared" ref="J18:J21" si="2" xml:space="preserve"> H18+$C$17</f>
        <v>161</v>
      </c>
      <c r="K18" s="1" t="s">
        <v>206</v>
      </c>
      <c r="L18" s="1" t="s">
        <v>197</v>
      </c>
      <c r="M18" s="1" t="s">
        <v>150</v>
      </c>
      <c r="N18" s="1">
        <v>675</v>
      </c>
      <c r="O18" s="8">
        <f>(I18+J18)/2</f>
        <v>153.5</v>
      </c>
      <c r="P18" s="1">
        <v>550</v>
      </c>
      <c r="Q18" s="46" t="s">
        <v>303</v>
      </c>
      <c r="R18" s="1">
        <v>20</v>
      </c>
      <c r="S18" s="1"/>
      <c r="T18" s="1"/>
      <c r="U18" s="1"/>
      <c r="V18" s="1"/>
      <c r="W18" s="1" t="s">
        <v>32</v>
      </c>
      <c r="X18" s="1" t="s">
        <v>30</v>
      </c>
      <c r="Y18" s="1" t="s">
        <v>29</v>
      </c>
      <c r="Z18" s="1" t="s">
        <v>28</v>
      </c>
      <c r="AA18" s="1"/>
      <c r="AB18" s="1"/>
    </row>
    <row r="19" spans="2:28" x14ac:dyDescent="0.45">
      <c r="B19" t="s">
        <v>39</v>
      </c>
      <c r="D19" s="32">
        <f t="shared" si="0"/>
        <v>7</v>
      </c>
      <c r="E19" s="1">
        <v>1</v>
      </c>
      <c r="F19" s="1">
        <v>1</v>
      </c>
      <c r="G19" s="1">
        <v>137</v>
      </c>
      <c r="H19" s="1">
        <v>156</v>
      </c>
      <c r="I19" s="1">
        <f t="shared" si="1"/>
        <v>237</v>
      </c>
      <c r="J19" s="1">
        <f t="shared" si="2"/>
        <v>256</v>
      </c>
      <c r="K19" s="1" t="s">
        <v>206</v>
      </c>
      <c r="L19" s="1" t="s">
        <v>197</v>
      </c>
      <c r="M19" s="1" t="s">
        <v>150</v>
      </c>
      <c r="N19" s="1">
        <v>675</v>
      </c>
      <c r="O19" s="8">
        <f>(I19+J19)/2</f>
        <v>246.5</v>
      </c>
      <c r="P19" s="1">
        <v>551</v>
      </c>
      <c r="Q19" s="46" t="s">
        <v>303</v>
      </c>
      <c r="R19" s="1">
        <v>20</v>
      </c>
      <c r="S19" s="1"/>
      <c r="T19" s="1"/>
      <c r="U19" s="1"/>
      <c r="V19" s="1"/>
      <c r="W19" s="1" t="s">
        <v>32</v>
      </c>
      <c r="X19" s="1" t="s">
        <v>30</v>
      </c>
      <c r="Y19" s="1" t="s">
        <v>29</v>
      </c>
      <c r="Z19" s="1" t="s">
        <v>28</v>
      </c>
      <c r="AA19" s="1"/>
      <c r="AB19" s="1"/>
    </row>
    <row r="20" spans="2:28" x14ac:dyDescent="0.45">
      <c r="B20" t="s">
        <v>40</v>
      </c>
      <c r="D20" s="32">
        <f t="shared" si="0"/>
        <v>8</v>
      </c>
      <c r="E20" s="1">
        <v>1</v>
      </c>
      <c r="F20" s="1">
        <v>1</v>
      </c>
      <c r="G20" s="1">
        <v>150</v>
      </c>
      <c r="H20" s="1">
        <v>150</v>
      </c>
      <c r="I20" s="1">
        <f t="shared" si="1"/>
        <v>250</v>
      </c>
      <c r="J20" s="1">
        <f t="shared" si="2"/>
        <v>250</v>
      </c>
      <c r="K20" s="1" t="s">
        <v>207</v>
      </c>
      <c r="L20" s="1" t="s">
        <v>299</v>
      </c>
      <c r="M20" s="1" t="s">
        <v>150</v>
      </c>
      <c r="N20" s="1">
        <v>625</v>
      </c>
      <c r="O20" s="8">
        <f>(I20+J20)/2</f>
        <v>250</v>
      </c>
      <c r="P20" s="1">
        <v>475</v>
      </c>
      <c r="Q20" s="46" t="s">
        <v>304</v>
      </c>
      <c r="R20" s="1">
        <v>15</v>
      </c>
      <c r="S20" s="1"/>
      <c r="T20" s="1"/>
      <c r="U20" s="1"/>
      <c r="V20" s="1"/>
      <c r="W20" s="1" t="s">
        <v>32</v>
      </c>
      <c r="X20" s="1"/>
      <c r="Y20" s="1"/>
      <c r="Z20" s="1"/>
      <c r="AA20" s="1"/>
      <c r="AB20" s="1"/>
    </row>
    <row r="21" spans="2:28" x14ac:dyDescent="0.45">
      <c r="B21" t="s">
        <v>41</v>
      </c>
      <c r="D21" s="32">
        <f t="shared" si="0"/>
        <v>9</v>
      </c>
      <c r="E21" s="1">
        <v>1</v>
      </c>
      <c r="F21" s="1">
        <v>1</v>
      </c>
      <c r="G21" s="1">
        <v>185</v>
      </c>
      <c r="H21" s="1">
        <v>190</v>
      </c>
      <c r="I21" s="1">
        <f t="shared" si="1"/>
        <v>285</v>
      </c>
      <c r="J21" s="1">
        <f t="shared" si="2"/>
        <v>290</v>
      </c>
      <c r="K21" s="1" t="s">
        <v>209</v>
      </c>
      <c r="L21" s="1" t="s">
        <v>305</v>
      </c>
      <c r="M21" s="1" t="s">
        <v>145</v>
      </c>
      <c r="N21" s="1">
        <v>625</v>
      </c>
      <c r="O21" s="8">
        <f>(I21+J21)/2</f>
        <v>287.5</v>
      </c>
      <c r="P21" s="1">
        <v>600</v>
      </c>
      <c r="Q21" s="46" t="s">
        <v>306</v>
      </c>
      <c r="R21" s="1">
        <v>18</v>
      </c>
      <c r="S21" s="1"/>
      <c r="T21" s="1"/>
      <c r="U21" s="1"/>
      <c r="V21" s="1"/>
      <c r="W21" s="1" t="s">
        <v>30</v>
      </c>
      <c r="X21" s="1"/>
      <c r="Y21" s="1"/>
      <c r="Z21" s="1"/>
      <c r="AA21" s="1"/>
      <c r="AB21" s="1"/>
    </row>
    <row r="22" spans="2:28" x14ac:dyDescent="0.45">
      <c r="D22" s="32">
        <f t="shared" si="0"/>
        <v>10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8"/>
      <c r="P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x14ac:dyDescent="0.45">
      <c r="B23" t="s">
        <v>42</v>
      </c>
      <c r="C23">
        <f>'Folger Line Count'!$N$14</f>
        <v>290</v>
      </c>
      <c r="D23" s="32">
        <f t="shared" si="0"/>
        <v>11</v>
      </c>
      <c r="E23" s="1">
        <v>1</v>
      </c>
      <c r="F23" s="1">
        <v>2</v>
      </c>
      <c r="G23" s="1">
        <v>34</v>
      </c>
      <c r="H23" s="1">
        <v>41</v>
      </c>
      <c r="I23" s="1">
        <f xml:space="preserve"> G23+$C$23</f>
        <v>324</v>
      </c>
      <c r="J23" s="1">
        <f xml:space="preserve"> H23+$C$23</f>
        <v>331</v>
      </c>
      <c r="K23" s="1" t="s">
        <v>208</v>
      </c>
      <c r="L23" s="1" t="s">
        <v>307</v>
      </c>
      <c r="M23" s="1" t="s">
        <v>308</v>
      </c>
      <c r="N23" s="1">
        <v>625</v>
      </c>
      <c r="O23" s="8">
        <f>(I23+J23)/2</f>
        <v>327.5</v>
      </c>
      <c r="P23" s="1">
        <v>300</v>
      </c>
      <c r="Q23" s="46" t="s">
        <v>309</v>
      </c>
      <c r="R23" s="1" t="s">
        <v>310</v>
      </c>
      <c r="S23" s="1"/>
      <c r="T23" s="1"/>
      <c r="U23" s="1"/>
      <c r="V23" s="1"/>
      <c r="W23" s="1" t="s">
        <v>43</v>
      </c>
      <c r="X23" s="1" t="s">
        <v>44</v>
      </c>
      <c r="Y23" s="1" t="s">
        <v>45</v>
      </c>
      <c r="Z23" s="1"/>
      <c r="AA23" s="1"/>
      <c r="AB23" s="1"/>
    </row>
    <row r="24" spans="2:28" x14ac:dyDescent="0.45">
      <c r="B24" t="s">
        <v>46</v>
      </c>
      <c r="D24" s="32">
        <f t="shared" si="0"/>
        <v>12</v>
      </c>
      <c r="E24" s="1">
        <v>1</v>
      </c>
      <c r="F24" s="1">
        <v>2</v>
      </c>
      <c r="G24" s="1">
        <v>51</v>
      </c>
      <c r="H24" s="1">
        <v>64</v>
      </c>
      <c r="I24" s="1">
        <f t="shared" ref="I24:I27" si="3" xml:space="preserve"> G24+$C$23</f>
        <v>341</v>
      </c>
      <c r="J24" s="1">
        <f t="shared" ref="J24:J27" si="4" xml:space="preserve"> H24+$C$23</f>
        <v>354</v>
      </c>
      <c r="K24" s="1" t="s">
        <v>208</v>
      </c>
      <c r="L24" s="1" t="s">
        <v>307</v>
      </c>
      <c r="M24" s="1" t="s">
        <v>308</v>
      </c>
      <c r="N24" s="1">
        <v>575</v>
      </c>
      <c r="O24" s="8">
        <f>(I24+J24)/2</f>
        <v>347.5</v>
      </c>
      <c r="P24" s="1">
        <v>400</v>
      </c>
      <c r="Q24" s="46" t="s">
        <v>312</v>
      </c>
      <c r="R24" s="1" t="s">
        <v>311</v>
      </c>
      <c r="S24" s="1"/>
      <c r="T24" s="1"/>
      <c r="U24" s="1"/>
      <c r="V24" s="1"/>
      <c r="W24" s="1" t="s">
        <v>43</v>
      </c>
      <c r="X24" s="1" t="s">
        <v>47</v>
      </c>
      <c r="Y24" s="1"/>
      <c r="Z24" s="1"/>
      <c r="AA24" s="1"/>
      <c r="AB24" s="1"/>
    </row>
    <row r="25" spans="2:28" x14ac:dyDescent="0.45">
      <c r="B25" t="s">
        <v>48</v>
      </c>
      <c r="D25" s="32">
        <f t="shared" si="0"/>
        <v>13</v>
      </c>
      <c r="E25" s="1">
        <v>1</v>
      </c>
      <c r="F25" s="1">
        <v>2</v>
      </c>
      <c r="G25" s="1">
        <v>115</v>
      </c>
      <c r="H25" s="1">
        <v>127</v>
      </c>
      <c r="I25" s="1">
        <f t="shared" si="3"/>
        <v>405</v>
      </c>
      <c r="J25" s="1">
        <f t="shared" si="4"/>
        <v>417</v>
      </c>
      <c r="K25" s="1" t="s">
        <v>208</v>
      </c>
      <c r="L25" s="1" t="s">
        <v>307</v>
      </c>
      <c r="M25" s="1" t="s">
        <v>308</v>
      </c>
      <c r="N25" s="1">
        <v>775</v>
      </c>
      <c r="O25" s="8">
        <f>(I25+J25)/2</f>
        <v>411</v>
      </c>
      <c r="P25" s="1">
        <v>500</v>
      </c>
      <c r="Q25" s="46" t="s">
        <v>313</v>
      </c>
      <c r="R25" s="1" t="s">
        <v>310</v>
      </c>
      <c r="S25" s="1"/>
      <c r="T25" s="1"/>
      <c r="U25" s="1"/>
      <c r="V25" s="1"/>
      <c r="W25" s="1" t="s">
        <v>43</v>
      </c>
      <c r="X25" s="1" t="s">
        <v>49</v>
      </c>
      <c r="Y25" s="1" t="s">
        <v>50</v>
      </c>
      <c r="Z25" s="1"/>
      <c r="AA25" s="1"/>
      <c r="AB25" s="1"/>
    </row>
    <row r="26" spans="2:28" x14ac:dyDescent="0.45">
      <c r="B26" t="s">
        <v>51</v>
      </c>
      <c r="D26" s="32">
        <f t="shared" si="0"/>
        <v>14</v>
      </c>
      <c r="E26" s="1">
        <v>1</v>
      </c>
      <c r="F26" s="1">
        <v>2</v>
      </c>
      <c r="G26" s="1">
        <v>197</v>
      </c>
      <c r="H26" s="1">
        <v>260</v>
      </c>
      <c r="I26" s="1">
        <f xml:space="preserve"> G26+$C$23</f>
        <v>487</v>
      </c>
      <c r="J26" s="1">
        <f t="shared" si="4"/>
        <v>550</v>
      </c>
      <c r="K26" s="1" t="s">
        <v>207</v>
      </c>
      <c r="L26" s="1" t="s">
        <v>299</v>
      </c>
      <c r="M26" s="1" t="s">
        <v>314</v>
      </c>
      <c r="N26" s="1">
        <v>650</v>
      </c>
      <c r="O26" s="8">
        <f>(I26+J26)/2</f>
        <v>518.5</v>
      </c>
      <c r="P26" s="1">
        <v>700</v>
      </c>
      <c r="Q26" s="46" t="s">
        <v>315</v>
      </c>
      <c r="R26" s="15"/>
      <c r="S26" s="1"/>
      <c r="T26" s="1"/>
      <c r="U26" s="1"/>
      <c r="V26" s="1"/>
      <c r="W26" s="1" t="s">
        <v>30</v>
      </c>
      <c r="X26" s="1" t="s">
        <v>49</v>
      </c>
      <c r="Y26" s="1"/>
      <c r="Z26" s="1"/>
      <c r="AA26" s="1"/>
      <c r="AB26" s="1"/>
    </row>
    <row r="27" spans="2:28" x14ac:dyDescent="0.45">
      <c r="B27" t="s">
        <v>52</v>
      </c>
      <c r="D27" s="32">
        <f t="shared" si="0"/>
        <v>15</v>
      </c>
      <c r="E27" s="1">
        <v>1</v>
      </c>
      <c r="F27" s="1">
        <v>2</v>
      </c>
      <c r="G27" s="1">
        <v>262</v>
      </c>
      <c r="H27" s="1">
        <v>274</v>
      </c>
      <c r="I27" s="1">
        <f t="shared" si="3"/>
        <v>552</v>
      </c>
      <c r="J27" s="1">
        <f t="shared" si="4"/>
        <v>564</v>
      </c>
      <c r="K27" s="16" t="s">
        <v>209</v>
      </c>
      <c r="L27" s="16" t="s">
        <v>305</v>
      </c>
      <c r="M27" s="16" t="s">
        <v>316</v>
      </c>
      <c r="N27" s="16">
        <v>675</v>
      </c>
      <c r="O27" s="26">
        <f>(I27+J27)/2</f>
        <v>558</v>
      </c>
      <c r="P27" s="16">
        <v>725</v>
      </c>
      <c r="Q27" s="49" t="s">
        <v>317</v>
      </c>
      <c r="R27" s="16"/>
      <c r="S27" s="1"/>
      <c r="T27" s="1"/>
      <c r="U27" s="1"/>
      <c r="V27" s="1"/>
      <c r="W27" s="1" t="s">
        <v>49</v>
      </c>
      <c r="X27" s="1"/>
      <c r="Y27" s="1"/>
      <c r="Z27" s="1"/>
      <c r="AA27" s="1"/>
      <c r="AB27" s="1"/>
    </row>
    <row r="28" spans="2:28" x14ac:dyDescent="0.45">
      <c r="D28" s="32">
        <f t="shared" si="0"/>
        <v>16</v>
      </c>
      <c r="E28" s="1"/>
      <c r="F28" s="1"/>
      <c r="G28" s="1"/>
      <c r="H28" s="1"/>
      <c r="I28" s="1"/>
      <c r="J28" s="1"/>
      <c r="K28" s="16"/>
      <c r="L28" s="16"/>
      <c r="M28" s="16"/>
      <c r="N28" s="16"/>
      <c r="O28" s="26"/>
      <c r="P28" s="16"/>
      <c r="Q28" s="49"/>
      <c r="R28" s="16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x14ac:dyDescent="0.45">
      <c r="B29" t="s">
        <v>53</v>
      </c>
      <c r="C29">
        <f>'Folger Line Count'!$N$15</f>
        <v>570</v>
      </c>
      <c r="D29" s="32">
        <f t="shared" si="0"/>
        <v>17</v>
      </c>
      <c r="E29" s="1">
        <v>1</v>
      </c>
      <c r="F29" s="1">
        <v>3</v>
      </c>
      <c r="G29" s="1">
        <v>6</v>
      </c>
      <c r="H29" s="1">
        <v>144</v>
      </c>
      <c r="I29" s="1">
        <f xml:space="preserve"> G29+$C$29</f>
        <v>576</v>
      </c>
      <c r="J29" s="1">
        <f xml:space="preserve"> H29+$C$29</f>
        <v>714</v>
      </c>
      <c r="K29" s="16" t="s">
        <v>207</v>
      </c>
      <c r="L29" s="16" t="s">
        <v>299</v>
      </c>
      <c r="M29" s="16" t="s">
        <v>318</v>
      </c>
      <c r="N29" s="16">
        <v>300</v>
      </c>
      <c r="O29" s="26">
        <f>(I29+J29)/2</f>
        <v>645</v>
      </c>
      <c r="P29" s="16">
        <v>650</v>
      </c>
      <c r="Q29" s="49" t="s">
        <v>319</v>
      </c>
      <c r="R29" s="16"/>
      <c r="S29" s="1"/>
      <c r="T29" s="1"/>
      <c r="U29" s="1"/>
      <c r="V29" s="1"/>
      <c r="W29" s="1" t="s">
        <v>56</v>
      </c>
      <c r="X29" s="1" t="s">
        <v>47</v>
      </c>
      <c r="Y29" s="1" t="s">
        <v>56</v>
      </c>
      <c r="Z29" s="1"/>
      <c r="AA29" s="1"/>
      <c r="AB29" s="1"/>
    </row>
    <row r="30" spans="2:28" x14ac:dyDescent="0.45">
      <c r="B30" t="s">
        <v>54</v>
      </c>
      <c r="D30" s="32">
        <f t="shared" si="0"/>
        <v>18</v>
      </c>
      <c r="E30" s="1"/>
      <c r="F30" s="1"/>
      <c r="G30" s="1">
        <v>145</v>
      </c>
      <c r="H30" s="1">
        <v>145</v>
      </c>
      <c r="I30" s="1">
        <f t="shared" ref="I30" si="5" xml:space="preserve"> G30+$C$29</f>
        <v>715</v>
      </c>
      <c r="J30" s="1">
        <f t="shared" ref="J30" si="6" xml:space="preserve"> H30+$C$29</f>
        <v>715</v>
      </c>
      <c r="K30" s="16" t="s">
        <v>209</v>
      </c>
      <c r="L30" s="16" t="s">
        <v>305</v>
      </c>
      <c r="M30" s="16" t="s">
        <v>318</v>
      </c>
      <c r="N30" s="16">
        <v>325</v>
      </c>
      <c r="O30" s="26">
        <f>(I30+J30)/2</f>
        <v>715</v>
      </c>
      <c r="P30" s="16">
        <v>675</v>
      </c>
      <c r="Q30" s="49" t="s">
        <v>320</v>
      </c>
      <c r="R30" s="16"/>
      <c r="S30" s="1"/>
      <c r="T30" s="1"/>
      <c r="U30" s="1"/>
      <c r="V30" s="1"/>
      <c r="W30" s="1" t="s">
        <v>55</v>
      </c>
      <c r="X30" s="1" t="s">
        <v>56</v>
      </c>
      <c r="Y30" s="1"/>
      <c r="Z30" s="1"/>
      <c r="AA30" s="1"/>
      <c r="AB30" s="1"/>
    </row>
    <row r="31" spans="2:28" x14ac:dyDescent="0.45">
      <c r="D31" s="32">
        <f t="shared" si="0"/>
        <v>19</v>
      </c>
      <c r="E31" s="1"/>
      <c r="F31" s="1"/>
      <c r="G31" s="1"/>
      <c r="H31" s="1"/>
      <c r="I31" s="1"/>
      <c r="J31" s="1"/>
      <c r="K31" s="16"/>
      <c r="L31" s="16"/>
      <c r="M31" s="16"/>
      <c r="N31" s="16"/>
      <c r="O31" s="26"/>
      <c r="P31" s="16"/>
      <c r="Q31" s="49"/>
      <c r="R31" s="16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x14ac:dyDescent="0.45">
      <c r="B32" t="s">
        <v>57</v>
      </c>
      <c r="C32">
        <f>'Folger Line Count'!$N$16</f>
        <v>715</v>
      </c>
      <c r="D32" s="32">
        <f t="shared" si="0"/>
        <v>20</v>
      </c>
      <c r="E32" s="1">
        <v>1</v>
      </c>
      <c r="F32" s="1">
        <v>4</v>
      </c>
      <c r="G32" s="1">
        <v>62</v>
      </c>
      <c r="H32" s="1">
        <v>95</v>
      </c>
      <c r="I32" s="1">
        <f xml:space="preserve"> G32+$C$32</f>
        <v>777</v>
      </c>
      <c r="J32" s="1">
        <f xml:space="preserve"> H32+$C$32</f>
        <v>810</v>
      </c>
      <c r="K32" s="16" t="s">
        <v>206</v>
      </c>
      <c r="L32" s="16" t="s">
        <v>321</v>
      </c>
      <c r="M32" s="16" t="s">
        <v>150</v>
      </c>
      <c r="N32" s="16">
        <v>675</v>
      </c>
      <c r="O32" s="26">
        <f>(I32+J32)/2</f>
        <v>793.5</v>
      </c>
      <c r="P32" s="16">
        <v>600</v>
      </c>
      <c r="Q32" s="49" t="s">
        <v>322</v>
      </c>
      <c r="R32" s="16"/>
      <c r="S32" s="1"/>
      <c r="T32" s="1"/>
      <c r="U32" s="1"/>
      <c r="V32" s="1"/>
      <c r="W32" s="1" t="s">
        <v>32</v>
      </c>
      <c r="X32" s="1" t="s">
        <v>49</v>
      </c>
      <c r="Y32" s="1"/>
      <c r="Z32" s="1"/>
      <c r="AA32" s="1"/>
      <c r="AB32" s="1"/>
    </row>
    <row r="33" spans="1:29" x14ac:dyDescent="0.45">
      <c r="B33" t="s">
        <v>58</v>
      </c>
      <c r="D33" s="32">
        <f t="shared" si="0"/>
        <v>21</v>
      </c>
      <c r="E33" s="1">
        <v>1</v>
      </c>
      <c r="F33" s="1">
        <v>4</v>
      </c>
      <c r="G33" s="1">
        <v>96</v>
      </c>
      <c r="H33" s="1">
        <v>96</v>
      </c>
      <c r="I33" s="1">
        <f t="shared" ref="I33:I34" si="7" xml:space="preserve"> G33+$C$32</f>
        <v>811</v>
      </c>
      <c r="J33" s="1">
        <f t="shared" ref="J33:J34" si="8" xml:space="preserve"> H33+$C$32</f>
        <v>811</v>
      </c>
      <c r="K33" s="16" t="s">
        <v>206</v>
      </c>
      <c r="L33" s="16" t="s">
        <v>321</v>
      </c>
      <c r="M33" s="16" t="s">
        <v>323</v>
      </c>
      <c r="N33" s="16">
        <v>690</v>
      </c>
      <c r="O33" s="26">
        <f>(I33+J33)/2</f>
        <v>811</v>
      </c>
      <c r="P33" s="16">
        <v>550</v>
      </c>
      <c r="Q33" s="49" t="s">
        <v>324</v>
      </c>
      <c r="R33" s="16"/>
      <c r="S33" s="1"/>
      <c r="T33" s="1"/>
      <c r="U33" s="1"/>
      <c r="V33" s="1"/>
      <c r="W33" s="1" t="s">
        <v>32</v>
      </c>
      <c r="X33" s="1" t="s">
        <v>49</v>
      </c>
      <c r="Y33" s="1"/>
      <c r="Z33" s="1"/>
      <c r="AA33" s="1"/>
      <c r="AB33" s="1"/>
    </row>
    <row r="34" spans="1:29" x14ac:dyDescent="0.45">
      <c r="B34" t="s">
        <v>325</v>
      </c>
      <c r="D34" s="32">
        <f t="shared" si="0"/>
        <v>22</v>
      </c>
      <c r="E34" s="1">
        <v>1</v>
      </c>
      <c r="F34" s="1">
        <v>4</v>
      </c>
      <c r="G34" s="1">
        <v>100</v>
      </c>
      <c r="H34" s="1">
        <v>102</v>
      </c>
      <c r="I34" s="1">
        <f t="shared" si="7"/>
        <v>815</v>
      </c>
      <c r="J34" s="1">
        <f t="shared" si="8"/>
        <v>817</v>
      </c>
      <c r="K34" s="16" t="s">
        <v>206</v>
      </c>
      <c r="L34" s="16" t="s">
        <v>321</v>
      </c>
      <c r="M34" s="16" t="s">
        <v>145</v>
      </c>
      <c r="N34" s="16">
        <v>550</v>
      </c>
      <c r="O34" s="26">
        <f>(I34+J34)/2</f>
        <v>816</v>
      </c>
      <c r="P34" s="16">
        <v>700</v>
      </c>
      <c r="Q34" s="49" t="s">
        <v>326</v>
      </c>
      <c r="R34" s="16"/>
      <c r="S34" s="1"/>
      <c r="T34" s="1"/>
      <c r="U34" s="1"/>
      <c r="V34" s="1"/>
      <c r="W34" s="1" t="s">
        <v>30</v>
      </c>
      <c r="X34" s="1" t="s">
        <v>29</v>
      </c>
      <c r="Y34" s="1"/>
      <c r="Z34" s="1"/>
      <c r="AA34" s="1"/>
      <c r="AB34" s="1"/>
    </row>
    <row r="35" spans="1:29" x14ac:dyDescent="0.45">
      <c r="D35" s="32">
        <f t="shared" si="0"/>
        <v>23</v>
      </c>
      <c r="E35" s="1"/>
      <c r="F35" s="1"/>
      <c r="G35" s="1"/>
      <c r="H35" s="1"/>
      <c r="I35" s="1"/>
      <c r="J35" s="1"/>
      <c r="K35" s="16"/>
      <c r="L35" s="16"/>
      <c r="M35" s="16"/>
      <c r="N35" s="16"/>
      <c r="O35" s="26"/>
      <c r="P35" s="16"/>
      <c r="Q35" s="49"/>
      <c r="R35" s="16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9" x14ac:dyDescent="0.45">
      <c r="B36" t="s">
        <v>60</v>
      </c>
      <c r="C36">
        <f>'Folger Line Count'!$N$17</f>
        <v>817</v>
      </c>
      <c r="D36" s="32">
        <f t="shared" si="0"/>
        <v>24</v>
      </c>
      <c r="E36" s="1">
        <v>1</v>
      </c>
      <c r="F36" s="1">
        <v>5</v>
      </c>
      <c r="G36" s="1">
        <v>3</v>
      </c>
      <c r="H36" s="1">
        <v>98</v>
      </c>
      <c r="I36" s="1">
        <f xml:space="preserve"> G36+$C$36</f>
        <v>820</v>
      </c>
      <c r="J36" s="1">
        <f xml:space="preserve"> H36+$C$36</f>
        <v>915</v>
      </c>
      <c r="K36" s="16" t="s">
        <v>298</v>
      </c>
      <c r="L36" s="16" t="s">
        <v>327</v>
      </c>
      <c r="M36" s="16" t="s">
        <v>328</v>
      </c>
      <c r="N36" s="16">
        <v>650</v>
      </c>
      <c r="O36" s="26">
        <f>(I36+J36)/2</f>
        <v>867.5</v>
      </c>
      <c r="P36" s="16">
        <v>675</v>
      </c>
      <c r="Q36" s="49" t="s">
        <v>329</v>
      </c>
      <c r="R36" s="16"/>
      <c r="S36" s="1"/>
      <c r="T36" s="1"/>
      <c r="U36" s="1"/>
      <c r="V36" s="1"/>
      <c r="W36" s="1" t="s">
        <v>32</v>
      </c>
      <c r="X36" s="1" t="s">
        <v>49</v>
      </c>
      <c r="Y36" s="1"/>
      <c r="Z36" s="1"/>
      <c r="AA36" s="1"/>
      <c r="AB36" s="1"/>
    </row>
    <row r="37" spans="1:29" x14ac:dyDescent="0.45">
      <c r="B37" t="s">
        <v>61</v>
      </c>
      <c r="D37" s="32">
        <f t="shared" si="0"/>
        <v>25</v>
      </c>
      <c r="E37" s="1">
        <v>1</v>
      </c>
      <c r="F37" s="1">
        <v>5</v>
      </c>
      <c r="G37" s="1">
        <v>92</v>
      </c>
      <c r="H37" s="1">
        <v>119</v>
      </c>
      <c r="I37" s="1">
        <f t="shared" ref="I37:I38" si="9" xml:space="preserve"> G37+$C$36</f>
        <v>909</v>
      </c>
      <c r="J37" s="1">
        <f t="shared" ref="J37:J38" si="10" xml:space="preserve"> H37+$C$36</f>
        <v>936</v>
      </c>
      <c r="K37" s="16" t="s">
        <v>209</v>
      </c>
      <c r="L37" s="16" t="s">
        <v>305</v>
      </c>
      <c r="M37" s="16" t="s">
        <v>323</v>
      </c>
      <c r="N37" s="16">
        <v>690</v>
      </c>
      <c r="O37" s="26">
        <f>(I37+J37)/2</f>
        <v>922.5</v>
      </c>
      <c r="P37" s="16">
        <v>550</v>
      </c>
      <c r="Q37" s="49" t="s">
        <v>330</v>
      </c>
      <c r="R37" s="16"/>
      <c r="S37" s="1"/>
      <c r="T37" s="1"/>
      <c r="U37" s="1"/>
      <c r="V37" s="1"/>
      <c r="W37" s="1" t="s">
        <v>49</v>
      </c>
      <c r="X37" s="1" t="s">
        <v>32</v>
      </c>
      <c r="Y37" s="1"/>
      <c r="Z37" s="1"/>
      <c r="AA37" s="1"/>
      <c r="AB37" s="1"/>
    </row>
    <row r="38" spans="1:29" x14ac:dyDescent="0.45">
      <c r="B38" t="s">
        <v>62</v>
      </c>
      <c r="D38" s="32">
        <f t="shared" si="0"/>
        <v>26</v>
      </c>
      <c r="E38" s="1">
        <v>1</v>
      </c>
      <c r="F38" s="1">
        <v>5</v>
      </c>
      <c r="G38" s="1">
        <v>135</v>
      </c>
      <c r="H38" s="1">
        <v>209</v>
      </c>
      <c r="I38" s="1">
        <f t="shared" si="9"/>
        <v>952</v>
      </c>
      <c r="J38" s="1">
        <f t="shared" si="10"/>
        <v>1026</v>
      </c>
      <c r="K38" s="16" t="s">
        <v>331</v>
      </c>
      <c r="L38" s="16" t="s">
        <v>307</v>
      </c>
      <c r="M38" s="16" t="s">
        <v>323</v>
      </c>
      <c r="N38" s="16">
        <v>690</v>
      </c>
      <c r="O38" s="26">
        <f>(I38+J38)/2</f>
        <v>989</v>
      </c>
      <c r="P38" s="16">
        <v>550</v>
      </c>
      <c r="Q38" s="49" t="s">
        <v>332</v>
      </c>
      <c r="R38" s="16"/>
      <c r="S38" s="1"/>
      <c r="T38" s="1"/>
      <c r="U38" s="1"/>
      <c r="V38" s="1"/>
      <c r="W38" s="1" t="s">
        <v>49</v>
      </c>
      <c r="X38" s="1" t="s">
        <v>30</v>
      </c>
      <c r="Y38" s="1" t="s">
        <v>29</v>
      </c>
      <c r="Z38" s="1"/>
      <c r="AA38" s="1"/>
      <c r="AB38" s="1"/>
    </row>
    <row r="39" spans="1:29" s="21" customFormat="1" x14ac:dyDescent="0.45">
      <c r="B39" s="21" t="s">
        <v>594</v>
      </c>
      <c r="D39" s="16">
        <f t="shared" si="0"/>
        <v>27</v>
      </c>
      <c r="E39" s="16">
        <v>1</v>
      </c>
      <c r="F39" s="16">
        <v>5</v>
      </c>
      <c r="G39" s="16">
        <v>186</v>
      </c>
      <c r="H39" s="16">
        <v>193</v>
      </c>
      <c r="I39" s="16">
        <f t="shared" ref="I39" si="11" xml:space="preserve"> G39+$C$36</f>
        <v>1003</v>
      </c>
      <c r="J39" s="16">
        <f t="shared" ref="J39" si="12" xml:space="preserve"> H39+$C$36</f>
        <v>1010</v>
      </c>
      <c r="K39" s="16" t="s">
        <v>209</v>
      </c>
      <c r="L39" s="16" t="s">
        <v>305</v>
      </c>
      <c r="M39" s="16" t="s">
        <v>323</v>
      </c>
      <c r="N39" s="16">
        <v>720</v>
      </c>
      <c r="O39" s="26">
        <f>(I39+J39)/2</f>
        <v>1006.5</v>
      </c>
      <c r="P39" s="16">
        <v>480</v>
      </c>
      <c r="Q39" s="49" t="s">
        <v>595</v>
      </c>
      <c r="R39" s="16"/>
      <c r="S39" s="16"/>
      <c r="T39" s="16"/>
      <c r="U39" s="16"/>
      <c r="V39" s="16"/>
      <c r="W39" s="16" t="s">
        <v>49</v>
      </c>
      <c r="X39" s="16"/>
      <c r="Y39" s="16"/>
      <c r="Z39" s="16"/>
      <c r="AA39" s="16"/>
      <c r="AB39" s="16"/>
      <c r="AC39" s="43"/>
    </row>
    <row r="40" spans="1:29" x14ac:dyDescent="0.45">
      <c r="D40" s="32">
        <f t="shared" si="0"/>
        <v>28</v>
      </c>
      <c r="E40" s="1"/>
      <c r="F40" s="1"/>
      <c r="G40" s="1"/>
      <c r="H40" s="1"/>
      <c r="I40" s="1"/>
      <c r="J40" s="1"/>
      <c r="K40" s="16"/>
      <c r="L40" s="16"/>
      <c r="M40" s="16"/>
      <c r="N40" s="16"/>
      <c r="O40" s="26"/>
      <c r="P40" s="16"/>
      <c r="Q40" s="49"/>
      <c r="R40" s="16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9" x14ac:dyDescent="0.45">
      <c r="A41" t="s">
        <v>121</v>
      </c>
      <c r="B41" t="s">
        <v>63</v>
      </c>
      <c r="C41">
        <f>'Folger Line Count'!$N$18</f>
        <v>1129</v>
      </c>
      <c r="D41" s="32">
        <f t="shared" si="0"/>
        <v>29</v>
      </c>
      <c r="E41" s="1">
        <v>2</v>
      </c>
      <c r="F41" s="1">
        <v>1</v>
      </c>
      <c r="G41" s="1">
        <v>1</v>
      </c>
      <c r="H41" s="1">
        <v>84</v>
      </c>
      <c r="I41" s="1">
        <f xml:space="preserve"> G41+$C$41</f>
        <v>1130</v>
      </c>
      <c r="J41" s="1">
        <f xml:space="preserve"> H41+$C$41</f>
        <v>1213</v>
      </c>
      <c r="K41" s="16" t="s">
        <v>331</v>
      </c>
      <c r="L41" s="16" t="s">
        <v>199</v>
      </c>
      <c r="M41" s="16" t="s">
        <v>152</v>
      </c>
      <c r="N41" s="16">
        <v>350</v>
      </c>
      <c r="O41" s="26">
        <f>(I41+J41)/2</f>
        <v>1171.5</v>
      </c>
      <c r="P41" s="16">
        <v>600</v>
      </c>
      <c r="Q41" s="49" t="s">
        <v>333</v>
      </c>
      <c r="R41" s="16"/>
      <c r="S41" s="1"/>
      <c r="T41" s="1"/>
      <c r="U41" s="1"/>
      <c r="V41" s="1"/>
      <c r="W41" s="1" t="s">
        <v>56</v>
      </c>
      <c r="X41" s="1" t="s">
        <v>64</v>
      </c>
      <c r="Y41" s="1"/>
      <c r="Z41" s="1"/>
      <c r="AA41" s="1"/>
      <c r="AB41" s="1"/>
      <c r="AC41" s="42" t="s">
        <v>65</v>
      </c>
    </row>
    <row r="42" spans="1:29" x14ac:dyDescent="0.45">
      <c r="B42" t="s">
        <v>66</v>
      </c>
      <c r="D42" s="32">
        <f t="shared" si="0"/>
        <v>30</v>
      </c>
      <c r="E42" s="1">
        <v>2</v>
      </c>
      <c r="F42" s="1">
        <v>1</v>
      </c>
      <c r="G42" s="1">
        <v>84</v>
      </c>
      <c r="H42" s="1">
        <v>112</v>
      </c>
      <c r="I42" s="1">
        <f t="shared" ref="I42:I45" si="13" xml:space="preserve"> G42+$C$41</f>
        <v>1213</v>
      </c>
      <c r="J42" s="1">
        <f t="shared" ref="J42:J45" si="14" xml:space="preserve"> H42+$C$41</f>
        <v>1241</v>
      </c>
      <c r="K42" s="16" t="s">
        <v>207</v>
      </c>
      <c r="L42" s="16" t="s">
        <v>299</v>
      </c>
      <c r="M42" s="16" t="s">
        <v>318</v>
      </c>
      <c r="N42" s="16">
        <v>300</v>
      </c>
      <c r="O42" s="26">
        <f>(I42+J42)/2</f>
        <v>1227</v>
      </c>
      <c r="P42" s="16">
        <v>500</v>
      </c>
      <c r="Q42" s="49" t="s">
        <v>334</v>
      </c>
      <c r="R42" s="16"/>
      <c r="S42" s="1"/>
      <c r="T42" s="1"/>
      <c r="U42" s="1"/>
      <c r="V42" s="1"/>
      <c r="W42" s="1" t="s">
        <v>67</v>
      </c>
      <c r="X42" s="1" t="s">
        <v>56</v>
      </c>
      <c r="Y42" s="1"/>
      <c r="Z42" s="1"/>
      <c r="AA42" s="1"/>
      <c r="AB42" s="1"/>
      <c r="AC42" s="42" t="s">
        <v>68</v>
      </c>
    </row>
    <row r="43" spans="1:29" x14ac:dyDescent="0.45">
      <c r="B43" t="s">
        <v>69</v>
      </c>
      <c r="D43" s="32">
        <f t="shared" si="0"/>
        <v>31</v>
      </c>
      <c r="E43" s="1">
        <v>2</v>
      </c>
      <c r="F43" s="1">
        <v>1</v>
      </c>
      <c r="G43" s="1">
        <v>113</v>
      </c>
      <c r="H43" s="1">
        <v>134</v>
      </c>
      <c r="I43" s="1">
        <f t="shared" si="13"/>
        <v>1242</v>
      </c>
      <c r="J43" s="1">
        <f t="shared" si="14"/>
        <v>1263</v>
      </c>
      <c r="K43" s="16" t="s">
        <v>209</v>
      </c>
      <c r="L43" s="16" t="s">
        <v>305</v>
      </c>
      <c r="M43" s="16" t="s">
        <v>152</v>
      </c>
      <c r="N43" s="16">
        <v>250</v>
      </c>
      <c r="O43" s="26">
        <f t="shared" ref="O43:O45" si="15">(I43+J43)/2</f>
        <v>1252.5</v>
      </c>
      <c r="P43" s="16">
        <v>550</v>
      </c>
      <c r="Q43" s="49" t="s">
        <v>350</v>
      </c>
      <c r="R43" s="16"/>
      <c r="S43" s="1"/>
      <c r="T43" s="1"/>
      <c r="U43" s="1"/>
      <c r="V43" s="1"/>
      <c r="W43" s="1" t="s">
        <v>56</v>
      </c>
      <c r="X43" s="1" t="s">
        <v>67</v>
      </c>
      <c r="Y43" s="1"/>
      <c r="Z43" s="1"/>
      <c r="AA43" s="1"/>
      <c r="AB43" s="1"/>
      <c r="AC43" s="42" t="s">
        <v>70</v>
      </c>
    </row>
    <row r="44" spans="1:29" x14ac:dyDescent="0.45">
      <c r="B44" t="s">
        <v>71</v>
      </c>
      <c r="D44" s="32">
        <f t="shared" si="0"/>
        <v>32</v>
      </c>
      <c r="E44" s="1">
        <v>2</v>
      </c>
      <c r="F44" s="1"/>
      <c r="G44" s="1">
        <v>-80</v>
      </c>
      <c r="H44" s="1">
        <v>-60</v>
      </c>
      <c r="I44" s="1">
        <f t="shared" si="13"/>
        <v>1049</v>
      </c>
      <c r="J44" s="1">
        <f t="shared" si="14"/>
        <v>1069</v>
      </c>
      <c r="K44" s="16" t="s">
        <v>206</v>
      </c>
      <c r="L44" s="16" t="s">
        <v>197</v>
      </c>
      <c r="M44" s="16" t="s">
        <v>323</v>
      </c>
      <c r="N44" s="16">
        <v>500</v>
      </c>
      <c r="O44" s="26">
        <f t="shared" si="15"/>
        <v>1059</v>
      </c>
      <c r="P44" s="16">
        <v>650</v>
      </c>
      <c r="Q44" s="49" t="s">
        <v>71</v>
      </c>
      <c r="R44" s="16"/>
      <c r="S44" s="1"/>
      <c r="T44" s="1"/>
      <c r="U44" s="1"/>
      <c r="V44" s="1"/>
      <c r="W44" s="1" t="s">
        <v>49</v>
      </c>
      <c r="X44" s="1" t="s">
        <v>67</v>
      </c>
      <c r="Y44" s="1"/>
      <c r="Z44" s="1"/>
      <c r="AA44" s="1"/>
      <c r="AB44" s="1"/>
      <c r="AC44" s="42" t="s">
        <v>72</v>
      </c>
    </row>
    <row r="45" spans="1:29" x14ac:dyDescent="0.45">
      <c r="B45" t="s">
        <v>73</v>
      </c>
      <c r="D45" s="32">
        <f t="shared" si="0"/>
        <v>33</v>
      </c>
      <c r="E45" s="1">
        <v>2</v>
      </c>
      <c r="F45" s="1"/>
      <c r="G45" s="1">
        <v>-20</v>
      </c>
      <c r="H45" s="1">
        <v>-20</v>
      </c>
      <c r="I45" s="1">
        <f t="shared" si="13"/>
        <v>1109</v>
      </c>
      <c r="J45" s="1">
        <f t="shared" si="14"/>
        <v>1109</v>
      </c>
      <c r="K45" s="16" t="s">
        <v>206</v>
      </c>
      <c r="L45" s="16" t="s">
        <v>197</v>
      </c>
      <c r="M45" s="16" t="s">
        <v>323</v>
      </c>
      <c r="N45" s="16">
        <v>500</v>
      </c>
      <c r="O45" s="26">
        <f t="shared" si="15"/>
        <v>1109</v>
      </c>
      <c r="P45" s="16">
        <v>570</v>
      </c>
      <c r="Q45" s="49" t="s">
        <v>73</v>
      </c>
      <c r="R45" s="16"/>
      <c r="S45" s="1"/>
      <c r="T45" s="1"/>
      <c r="U45" s="1"/>
      <c r="V45" s="1"/>
      <c r="W45" s="1" t="s">
        <v>49</v>
      </c>
      <c r="X45" s="1" t="s">
        <v>67</v>
      </c>
      <c r="Y45" s="1"/>
      <c r="Z45" s="1"/>
      <c r="AA45" s="1"/>
      <c r="AB45" s="1"/>
      <c r="AC45" s="42" t="s">
        <v>74</v>
      </c>
    </row>
    <row r="46" spans="1:29" x14ac:dyDescent="0.45">
      <c r="D46" s="32">
        <f t="shared" si="0"/>
        <v>34</v>
      </c>
      <c r="E46" s="1"/>
      <c r="F46" s="1"/>
      <c r="G46" s="1"/>
      <c r="H46" s="1"/>
      <c r="I46" s="1"/>
      <c r="J46" s="1"/>
      <c r="K46" s="16"/>
      <c r="L46" s="16"/>
      <c r="M46" s="16"/>
      <c r="N46" s="16"/>
      <c r="O46" s="26"/>
      <c r="P46" s="16"/>
      <c r="Q46" s="49"/>
      <c r="R46" s="16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9" x14ac:dyDescent="0.45">
      <c r="B47" t="s">
        <v>75</v>
      </c>
      <c r="C47">
        <f>'Folger Line Count'!$N$19</f>
        <v>1262</v>
      </c>
      <c r="D47" s="32">
        <f t="shared" si="0"/>
        <v>35</v>
      </c>
      <c r="E47" s="1">
        <v>2</v>
      </c>
      <c r="F47" s="1">
        <v>2</v>
      </c>
      <c r="G47" s="1">
        <v>1</v>
      </c>
      <c r="H47" s="1">
        <v>26</v>
      </c>
      <c r="I47" s="1">
        <f xml:space="preserve"> G47+$C$47</f>
        <v>1263</v>
      </c>
      <c r="J47" s="1">
        <f xml:space="preserve"> H47+$C$47</f>
        <v>1288</v>
      </c>
      <c r="K47" s="16" t="s">
        <v>208</v>
      </c>
      <c r="L47" s="16" t="s">
        <v>307</v>
      </c>
      <c r="M47" s="16" t="s">
        <v>147</v>
      </c>
      <c r="N47" s="16">
        <v>500</v>
      </c>
      <c r="O47" s="26">
        <f>(I47+J47)/2</f>
        <v>1275.5</v>
      </c>
      <c r="P47" s="16">
        <v>250</v>
      </c>
      <c r="Q47" s="49" t="s">
        <v>351</v>
      </c>
      <c r="R47" s="16"/>
      <c r="S47" s="1"/>
      <c r="T47" s="1"/>
      <c r="U47" s="1"/>
      <c r="V47" s="1"/>
      <c r="W47" s="1" t="s">
        <v>43</v>
      </c>
      <c r="X47" s="1" t="s">
        <v>50</v>
      </c>
      <c r="Y47" s="1" t="s">
        <v>76</v>
      </c>
      <c r="Z47" s="1" t="s">
        <v>77</v>
      </c>
      <c r="AA47" s="1"/>
      <c r="AB47" s="1"/>
      <c r="AC47" s="42" t="s">
        <v>78</v>
      </c>
    </row>
    <row r="48" spans="1:29" x14ac:dyDescent="0.45">
      <c r="B48" s="13" t="s">
        <v>79</v>
      </c>
      <c r="C48" s="13"/>
      <c r="D48" s="32">
        <f t="shared" si="0"/>
        <v>36</v>
      </c>
      <c r="E48" s="14">
        <v>2</v>
      </c>
      <c r="F48" s="14">
        <v>2</v>
      </c>
      <c r="G48" s="14">
        <v>27</v>
      </c>
      <c r="H48" s="14">
        <v>42</v>
      </c>
      <c r="I48" s="14">
        <f t="shared" ref="I48:I50" si="16" xml:space="preserve"> G48+$C$47</f>
        <v>1289</v>
      </c>
      <c r="J48" s="14">
        <f t="shared" ref="J48:J50" si="17" xml:space="preserve"> H48+$C$47</f>
        <v>1304</v>
      </c>
      <c r="K48" s="27"/>
      <c r="L48" s="27"/>
      <c r="M48" s="52" t="s">
        <v>612</v>
      </c>
      <c r="N48" s="52">
        <v>700</v>
      </c>
      <c r="O48" s="26">
        <f>(I48+J48)/2</f>
        <v>1296.5</v>
      </c>
      <c r="P48" s="52">
        <v>200</v>
      </c>
      <c r="Q48" s="51" t="s">
        <v>611</v>
      </c>
      <c r="R48" s="16"/>
      <c r="S48" s="1"/>
      <c r="T48" s="1"/>
      <c r="U48" s="1"/>
      <c r="V48" s="1"/>
      <c r="W48" s="1" t="s">
        <v>76</v>
      </c>
      <c r="X48" s="1" t="s">
        <v>139</v>
      </c>
      <c r="Y48" s="1" t="s">
        <v>76</v>
      </c>
      <c r="Z48" s="1" t="s">
        <v>77</v>
      </c>
      <c r="AA48" s="1"/>
      <c r="AB48" s="1"/>
      <c r="AC48" s="42" t="s">
        <v>80</v>
      </c>
    </row>
    <row r="49" spans="1:29" s="22" customFormat="1" x14ac:dyDescent="0.45">
      <c r="A49" s="21"/>
      <c r="B49" s="21" t="s">
        <v>81</v>
      </c>
      <c r="C49" s="21"/>
      <c r="D49" s="32">
        <f t="shared" si="0"/>
        <v>37</v>
      </c>
      <c r="E49" s="16">
        <v>2</v>
      </c>
      <c r="F49" s="16">
        <v>2</v>
      </c>
      <c r="G49" s="16">
        <v>43</v>
      </c>
      <c r="H49" s="16">
        <v>56</v>
      </c>
      <c r="I49" s="16">
        <f t="shared" si="16"/>
        <v>1305</v>
      </c>
      <c r="J49" s="16">
        <f t="shared" si="17"/>
        <v>1318</v>
      </c>
      <c r="K49" s="16"/>
      <c r="L49" s="16" t="s">
        <v>352</v>
      </c>
      <c r="M49" s="16" t="s">
        <v>152</v>
      </c>
      <c r="N49" s="16">
        <v>500</v>
      </c>
      <c r="O49" s="26">
        <f t="shared" ref="O49:O54" si="18">(I49+J49)/2</f>
        <v>1311.5</v>
      </c>
      <c r="P49" s="16">
        <v>300</v>
      </c>
      <c r="Q49" s="49" t="s">
        <v>354</v>
      </c>
      <c r="R49" s="16"/>
      <c r="S49" s="16"/>
      <c r="T49" s="16"/>
      <c r="U49" s="16"/>
      <c r="V49" s="16"/>
      <c r="W49" s="16" t="s">
        <v>56</v>
      </c>
      <c r="X49" s="16" t="s">
        <v>50</v>
      </c>
      <c r="Y49" s="16" t="s">
        <v>56</v>
      </c>
      <c r="Z49" s="16"/>
      <c r="AA49" s="16"/>
      <c r="AB49" s="16"/>
      <c r="AC49" s="43" t="s">
        <v>82</v>
      </c>
    </row>
    <row r="50" spans="1:29" s="22" customFormat="1" x14ac:dyDescent="0.45">
      <c r="A50" s="21"/>
      <c r="B50" s="21" t="s">
        <v>83</v>
      </c>
      <c r="C50" s="21"/>
      <c r="D50" s="32">
        <f t="shared" si="0"/>
        <v>38</v>
      </c>
      <c r="E50" s="16">
        <v>2</v>
      </c>
      <c r="F50" s="16">
        <v>2</v>
      </c>
      <c r="G50" s="16">
        <v>61</v>
      </c>
      <c r="H50" s="16">
        <v>91</v>
      </c>
      <c r="I50" s="16">
        <f t="shared" si="16"/>
        <v>1323</v>
      </c>
      <c r="J50" s="16">
        <f t="shared" si="17"/>
        <v>1353</v>
      </c>
      <c r="K50" s="16"/>
      <c r="L50" s="16" t="s">
        <v>352</v>
      </c>
      <c r="M50" s="16" t="s">
        <v>353</v>
      </c>
      <c r="N50" s="16">
        <v>600</v>
      </c>
      <c r="O50" s="26">
        <f t="shared" si="18"/>
        <v>1338</v>
      </c>
      <c r="P50" s="16">
        <v>200</v>
      </c>
      <c r="Q50" s="49" t="s">
        <v>355</v>
      </c>
      <c r="R50" s="16"/>
      <c r="S50" s="16"/>
      <c r="T50" s="16"/>
      <c r="U50" s="16"/>
      <c r="V50" s="16"/>
      <c r="W50" s="16" t="s">
        <v>84</v>
      </c>
      <c r="X50" s="16" t="s">
        <v>50</v>
      </c>
      <c r="Y50" s="16" t="s">
        <v>56</v>
      </c>
      <c r="Z50" s="16" t="s">
        <v>84</v>
      </c>
      <c r="AA50" s="16" t="s">
        <v>45</v>
      </c>
      <c r="AB50" s="16"/>
      <c r="AC50" s="43" t="s">
        <v>85</v>
      </c>
    </row>
    <row r="51" spans="1:29" x14ac:dyDescent="0.45">
      <c r="A51" s="21"/>
      <c r="B51" s="21"/>
      <c r="C51" s="21"/>
      <c r="D51" s="32">
        <f t="shared" si="0"/>
        <v>39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6"/>
      <c r="P51" s="16"/>
      <c r="Q51" s="49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43"/>
    </row>
    <row r="52" spans="1:29" s="22" customFormat="1" x14ac:dyDescent="0.45">
      <c r="A52" s="21"/>
      <c r="B52" s="21" t="s">
        <v>86</v>
      </c>
      <c r="C52" s="21"/>
      <c r="D52" s="32">
        <f t="shared" si="0"/>
        <v>40</v>
      </c>
      <c r="E52" s="16">
        <v>2</v>
      </c>
      <c r="F52" s="16"/>
      <c r="G52" s="16">
        <v>-30</v>
      </c>
      <c r="H52" s="16">
        <v>-20</v>
      </c>
      <c r="I52" s="16">
        <f t="shared" ref="I52" si="19" xml:space="preserve"> G52+$C$47</f>
        <v>1232</v>
      </c>
      <c r="J52" s="16">
        <f t="shared" ref="J52" si="20" xml:space="preserve"> H52+$C$47</f>
        <v>1242</v>
      </c>
      <c r="K52" s="16"/>
      <c r="L52" s="16" t="s">
        <v>321</v>
      </c>
      <c r="M52" s="16" t="s">
        <v>356</v>
      </c>
      <c r="N52" s="16">
        <v>300</v>
      </c>
      <c r="O52" s="26">
        <f>(I52+J52)/2</f>
        <v>1237</v>
      </c>
      <c r="P52" s="16">
        <v>300</v>
      </c>
      <c r="Q52" s="49" t="s">
        <v>357</v>
      </c>
      <c r="R52" s="16"/>
      <c r="S52" s="16"/>
      <c r="T52" s="16"/>
      <c r="U52" s="16"/>
      <c r="V52" s="16"/>
      <c r="W52" s="16" t="s">
        <v>613</v>
      </c>
      <c r="X52" s="16" t="s">
        <v>45</v>
      </c>
      <c r="Y52" s="16" t="s">
        <v>87</v>
      </c>
      <c r="Z52" s="16" t="s">
        <v>88</v>
      </c>
      <c r="AA52" s="16"/>
      <c r="AB52" s="16"/>
      <c r="AC52" s="43" t="s">
        <v>89</v>
      </c>
    </row>
    <row r="53" spans="1:29" x14ac:dyDescent="0.45">
      <c r="B53" t="s">
        <v>90</v>
      </c>
      <c r="D53" s="32">
        <f t="shared" si="0"/>
        <v>41</v>
      </c>
      <c r="E53" s="1">
        <v>2</v>
      </c>
      <c r="F53" s="1"/>
      <c r="G53" s="1">
        <v>-19</v>
      </c>
      <c r="H53" s="1">
        <v>-10</v>
      </c>
      <c r="I53" s="16">
        <f t="shared" ref="I53:I54" si="21" xml:space="preserve"> G53+$C$47</f>
        <v>1243</v>
      </c>
      <c r="J53" s="16">
        <f t="shared" ref="J53:J54" si="22" xml:space="preserve"> H53+$C$47</f>
        <v>1252</v>
      </c>
      <c r="K53" s="16"/>
      <c r="L53" s="16"/>
      <c r="M53" s="16"/>
      <c r="N53" s="16"/>
      <c r="O53" s="26">
        <f t="shared" si="18"/>
        <v>1247.5</v>
      </c>
      <c r="P53" s="16"/>
      <c r="Q53" s="49" t="s">
        <v>614</v>
      </c>
      <c r="R53" s="16"/>
      <c r="S53" s="16"/>
      <c r="T53" s="16"/>
      <c r="U53" s="16"/>
      <c r="V53" s="16"/>
      <c r="W53" s="16" t="s">
        <v>613</v>
      </c>
      <c r="X53" s="16"/>
      <c r="Y53" s="16" t="s">
        <v>87</v>
      </c>
      <c r="Z53" s="16" t="s">
        <v>88</v>
      </c>
      <c r="AA53" s="16"/>
      <c r="AB53" s="16"/>
      <c r="AC53" s="43" t="s">
        <v>91</v>
      </c>
    </row>
    <row r="54" spans="1:29" x14ac:dyDescent="0.45">
      <c r="B54" t="s">
        <v>92</v>
      </c>
      <c r="D54" s="32">
        <f t="shared" si="0"/>
        <v>42</v>
      </c>
      <c r="E54" s="1">
        <v>2</v>
      </c>
      <c r="F54" s="1"/>
      <c r="G54" s="1">
        <v>-9</v>
      </c>
      <c r="H54" s="1">
        <v>0</v>
      </c>
      <c r="I54" s="16">
        <f t="shared" si="21"/>
        <v>1253</v>
      </c>
      <c r="J54" s="16">
        <f t="shared" si="22"/>
        <v>1262</v>
      </c>
      <c r="K54" s="16"/>
      <c r="L54" s="16"/>
      <c r="M54" s="16"/>
      <c r="N54" s="16"/>
      <c r="O54" s="26">
        <f t="shared" si="18"/>
        <v>1257.5</v>
      </c>
      <c r="P54" s="16"/>
      <c r="Q54" s="49"/>
      <c r="R54" s="16"/>
      <c r="S54" s="16"/>
      <c r="T54" s="16"/>
      <c r="U54" s="16"/>
      <c r="V54" s="16"/>
      <c r="W54" s="16" t="s">
        <v>613</v>
      </c>
      <c r="X54" s="16" t="s">
        <v>45</v>
      </c>
      <c r="Y54" s="16" t="s">
        <v>87</v>
      </c>
      <c r="Z54" s="16" t="s">
        <v>88</v>
      </c>
      <c r="AA54" s="16"/>
      <c r="AB54" s="16"/>
      <c r="AC54" s="43" t="s">
        <v>93</v>
      </c>
    </row>
    <row r="55" spans="1:29" x14ac:dyDescent="0.45">
      <c r="D55" s="32">
        <f t="shared" si="0"/>
        <v>43</v>
      </c>
      <c r="E55" s="1"/>
      <c r="F55" s="1"/>
      <c r="G55" s="1"/>
      <c r="H55" s="1"/>
      <c r="I55" s="1"/>
      <c r="J55" s="1"/>
      <c r="K55" s="16"/>
      <c r="L55" s="16"/>
      <c r="M55" s="16"/>
      <c r="N55" s="16"/>
      <c r="O55" s="26"/>
      <c r="P55" s="16"/>
      <c r="Q55" s="49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43"/>
    </row>
    <row r="56" spans="1:29" x14ac:dyDescent="0.45">
      <c r="B56" s="18" t="s">
        <v>94</v>
      </c>
      <c r="D56" s="32">
        <f t="shared" si="0"/>
        <v>44</v>
      </c>
      <c r="E56" s="1">
        <v>2</v>
      </c>
      <c r="F56" s="1">
        <v>2</v>
      </c>
      <c r="G56" s="1">
        <v>92</v>
      </c>
      <c r="H56" s="1">
        <v>136</v>
      </c>
      <c r="I56" s="1">
        <f xml:space="preserve"> G56+$C$47</f>
        <v>1354</v>
      </c>
      <c r="J56" s="1">
        <f t="shared" ref="J56" si="23" xml:space="preserve"> H56+$C$47</f>
        <v>1398</v>
      </c>
      <c r="K56" s="16"/>
      <c r="L56" s="16" t="s">
        <v>299</v>
      </c>
      <c r="M56" s="16" t="s">
        <v>358</v>
      </c>
      <c r="N56" s="16">
        <v>400</v>
      </c>
      <c r="O56" s="26">
        <f t="shared" ref="O56:O65" si="24">(I56+J56)/2</f>
        <v>1376</v>
      </c>
      <c r="P56" s="16">
        <v>400</v>
      </c>
      <c r="Q56" s="49" t="s">
        <v>94</v>
      </c>
      <c r="R56" s="16"/>
      <c r="S56" s="16"/>
      <c r="T56" s="16"/>
      <c r="U56" s="16"/>
      <c r="V56" s="16"/>
      <c r="W56" s="16" t="s">
        <v>43</v>
      </c>
      <c r="X56" s="16" t="s">
        <v>50</v>
      </c>
      <c r="Y56" s="16" t="s">
        <v>56</v>
      </c>
      <c r="Z56" s="16"/>
      <c r="AA56" s="16"/>
      <c r="AB56" s="16"/>
      <c r="AC56" s="43" t="s">
        <v>95</v>
      </c>
    </row>
    <row r="57" spans="1:29" s="22" customFormat="1" x14ac:dyDescent="0.45">
      <c r="A57" s="21"/>
      <c r="B57" s="21" t="s">
        <v>96</v>
      </c>
      <c r="C57" s="21"/>
      <c r="D57" s="32">
        <f t="shared" si="0"/>
        <v>45</v>
      </c>
      <c r="E57" s="16">
        <v>2</v>
      </c>
      <c r="F57" s="16">
        <v>2</v>
      </c>
      <c r="G57" s="16">
        <v>140</v>
      </c>
      <c r="H57" s="16">
        <v>181</v>
      </c>
      <c r="I57" s="16">
        <f t="shared" ref="I57:I70" si="25" xml:space="preserve"> G57+$C$47</f>
        <v>1402</v>
      </c>
      <c r="J57" s="16">
        <f t="shared" ref="J57:J70" si="26" xml:space="preserve"> H57+$C$47</f>
        <v>1443</v>
      </c>
      <c r="K57" s="16"/>
      <c r="L57" s="28" t="s">
        <v>299</v>
      </c>
      <c r="M57" s="29" t="s">
        <v>358</v>
      </c>
      <c r="N57" s="29">
        <v>450</v>
      </c>
      <c r="O57" s="30">
        <f t="shared" si="24"/>
        <v>1422.5</v>
      </c>
      <c r="P57" s="31">
        <v>350</v>
      </c>
      <c r="Q57" s="49" t="s">
        <v>96</v>
      </c>
      <c r="R57" s="16"/>
      <c r="S57" s="16"/>
      <c r="T57" s="16"/>
      <c r="U57" s="16"/>
      <c r="V57" s="16"/>
      <c r="W57" s="16" t="s">
        <v>43</v>
      </c>
      <c r="X57" s="16" t="s">
        <v>50</v>
      </c>
      <c r="Y57" s="16" t="s">
        <v>56</v>
      </c>
      <c r="Z57" s="16"/>
      <c r="AA57" s="16"/>
      <c r="AB57" s="16"/>
      <c r="AC57" s="43" t="s">
        <v>97</v>
      </c>
    </row>
    <row r="58" spans="1:29" x14ac:dyDescent="0.45">
      <c r="B58" s="18" t="s">
        <v>98</v>
      </c>
      <c r="D58" s="32">
        <f t="shared" si="0"/>
        <v>46</v>
      </c>
      <c r="E58" s="1">
        <v>2</v>
      </c>
      <c r="F58" s="1">
        <v>2</v>
      </c>
      <c r="G58" s="1">
        <v>182</v>
      </c>
      <c r="H58" s="1">
        <v>182</v>
      </c>
      <c r="I58" s="1">
        <f t="shared" si="25"/>
        <v>1444</v>
      </c>
      <c r="J58" s="1">
        <f t="shared" si="26"/>
        <v>1444</v>
      </c>
      <c r="K58" s="16"/>
      <c r="L58" s="16" t="s">
        <v>305</v>
      </c>
      <c r="M58" s="16" t="s">
        <v>308</v>
      </c>
      <c r="N58" s="16">
        <v>600</v>
      </c>
      <c r="O58" s="26">
        <f t="shared" si="24"/>
        <v>1444</v>
      </c>
      <c r="P58" s="16">
        <v>350</v>
      </c>
      <c r="Q58" s="49" t="s">
        <v>359</v>
      </c>
      <c r="R58" s="16"/>
      <c r="S58" s="16"/>
      <c r="T58" s="16"/>
      <c r="U58" s="16"/>
      <c r="V58" s="16"/>
      <c r="W58" s="16" t="s">
        <v>43</v>
      </c>
      <c r="X58" s="16" t="s">
        <v>50</v>
      </c>
      <c r="Y58" s="16" t="s">
        <v>56</v>
      </c>
      <c r="Z58" s="16"/>
      <c r="AA58" s="16"/>
      <c r="AB58" s="16"/>
      <c r="AC58" s="43" t="s">
        <v>99</v>
      </c>
    </row>
    <row r="59" spans="1:29" x14ac:dyDescent="0.45">
      <c r="D59" s="32">
        <f t="shared" si="0"/>
        <v>47</v>
      </c>
      <c r="E59" s="1"/>
      <c r="F59" s="1"/>
      <c r="G59" s="1"/>
      <c r="H59" s="1"/>
      <c r="I59" s="17"/>
      <c r="J59" s="17"/>
      <c r="K59" s="16"/>
      <c r="L59" s="16"/>
      <c r="M59" s="16"/>
      <c r="N59" s="16"/>
      <c r="O59" s="26"/>
      <c r="P59" s="16"/>
      <c r="Q59" s="49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43"/>
    </row>
    <row r="60" spans="1:29" s="22" customFormat="1" x14ac:dyDescent="0.45">
      <c r="A60" s="21"/>
      <c r="B60" s="21" t="s">
        <v>100</v>
      </c>
      <c r="C60" s="21"/>
      <c r="D60" s="32">
        <f t="shared" si="0"/>
        <v>48</v>
      </c>
      <c r="E60" s="16">
        <v>2</v>
      </c>
      <c r="F60" s="16">
        <v>2</v>
      </c>
      <c r="G60" s="16">
        <v>-9</v>
      </c>
      <c r="H60" s="16">
        <v>0</v>
      </c>
      <c r="I60" s="16">
        <f t="shared" ref="I60" si="27" xml:space="preserve"> G60+$C$47</f>
        <v>1253</v>
      </c>
      <c r="J60" s="16">
        <f t="shared" ref="J60" si="28" xml:space="preserve"> H60+$C$47</f>
        <v>1262</v>
      </c>
      <c r="K60" s="16" t="s">
        <v>206</v>
      </c>
      <c r="L60" s="16" t="s">
        <v>321</v>
      </c>
      <c r="M60" s="16" t="s">
        <v>521</v>
      </c>
      <c r="N60" s="16">
        <v>300</v>
      </c>
      <c r="O60" s="26">
        <f t="shared" si="24"/>
        <v>1257.5</v>
      </c>
      <c r="P60" s="16">
        <v>650</v>
      </c>
      <c r="Q60" s="49" t="s">
        <v>522</v>
      </c>
      <c r="R60" s="16"/>
      <c r="S60" s="16"/>
      <c r="T60" s="16"/>
      <c r="U60" s="16"/>
      <c r="V60" s="16"/>
      <c r="W60" s="16" t="s">
        <v>67</v>
      </c>
      <c r="X60" s="16" t="s">
        <v>56</v>
      </c>
      <c r="Y60" s="16"/>
      <c r="Z60" s="16"/>
      <c r="AA60" s="16"/>
      <c r="AB60" s="16"/>
      <c r="AC60" s="43" t="s">
        <v>101</v>
      </c>
    </row>
    <row r="61" spans="1:29" x14ac:dyDescent="0.45">
      <c r="A61" s="21"/>
      <c r="B61" s="21"/>
      <c r="C61" s="21"/>
      <c r="D61" s="32">
        <f t="shared" si="0"/>
        <v>49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6"/>
      <c r="P61" s="16"/>
      <c r="Q61" s="49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43"/>
    </row>
    <row r="62" spans="1:29" s="22" customFormat="1" x14ac:dyDescent="0.45">
      <c r="A62" s="21"/>
      <c r="B62" s="21" t="s">
        <v>102</v>
      </c>
      <c r="C62" s="21"/>
      <c r="D62" s="32">
        <f t="shared" si="0"/>
        <v>50</v>
      </c>
      <c r="E62" s="16">
        <v>2</v>
      </c>
      <c r="F62" s="16">
        <v>2</v>
      </c>
      <c r="G62" s="16">
        <v>183</v>
      </c>
      <c r="H62" s="16">
        <v>236</v>
      </c>
      <c r="I62" s="16">
        <f t="shared" si="25"/>
        <v>1445</v>
      </c>
      <c r="J62" s="16">
        <f t="shared" si="26"/>
        <v>1498</v>
      </c>
      <c r="K62" s="16" t="s">
        <v>207</v>
      </c>
      <c r="L62" s="16" t="s">
        <v>299</v>
      </c>
      <c r="M62" s="16" t="s">
        <v>152</v>
      </c>
      <c r="N62" s="16">
        <v>500</v>
      </c>
      <c r="O62" s="26">
        <f t="shared" si="24"/>
        <v>1471.5</v>
      </c>
      <c r="P62" s="16">
        <v>650</v>
      </c>
      <c r="Q62" s="49" t="s">
        <v>523</v>
      </c>
      <c r="R62" s="16"/>
      <c r="S62" s="16"/>
      <c r="T62" s="16"/>
      <c r="U62" s="16"/>
      <c r="V62" s="16"/>
      <c r="W62" s="16" t="s">
        <v>56</v>
      </c>
      <c r="X62" s="16" t="s">
        <v>49</v>
      </c>
      <c r="Y62" s="16"/>
      <c r="Z62" s="16"/>
      <c r="AA62" s="16"/>
      <c r="AB62" s="16"/>
      <c r="AC62" s="43" t="s">
        <v>103</v>
      </c>
    </row>
    <row r="63" spans="1:29" s="22" customFormat="1" x14ac:dyDescent="0.45">
      <c r="A63" s="21"/>
      <c r="B63" s="23" t="s">
        <v>104</v>
      </c>
      <c r="C63" s="21"/>
      <c r="D63" s="32">
        <f t="shared" si="0"/>
        <v>51</v>
      </c>
      <c r="E63" s="16">
        <v>2</v>
      </c>
      <c r="F63" s="16">
        <v>2</v>
      </c>
      <c r="G63" s="16">
        <v>240</v>
      </c>
      <c r="H63" s="16">
        <v>339</v>
      </c>
      <c r="I63" s="16">
        <f t="shared" si="25"/>
        <v>1502</v>
      </c>
      <c r="J63" s="16">
        <f t="shared" si="26"/>
        <v>1601</v>
      </c>
      <c r="K63" s="16" t="s">
        <v>209</v>
      </c>
      <c r="L63" s="16" t="s">
        <v>305</v>
      </c>
      <c r="M63" s="16" t="s">
        <v>323</v>
      </c>
      <c r="N63" s="16">
        <v>500</v>
      </c>
      <c r="O63" s="26">
        <f t="shared" si="24"/>
        <v>1551.5</v>
      </c>
      <c r="P63" s="16">
        <v>350</v>
      </c>
      <c r="Q63" s="49" t="s">
        <v>524</v>
      </c>
      <c r="R63" s="16"/>
      <c r="S63" s="16"/>
      <c r="T63" s="16"/>
      <c r="U63" s="16"/>
      <c r="V63" s="16"/>
      <c r="W63" s="16" t="s">
        <v>49</v>
      </c>
      <c r="X63" s="16" t="s">
        <v>76</v>
      </c>
      <c r="Y63" s="16" t="s">
        <v>77</v>
      </c>
      <c r="Z63" s="16"/>
      <c r="AA63" s="16"/>
      <c r="AB63" s="16"/>
      <c r="AC63" s="43" t="s">
        <v>105</v>
      </c>
    </row>
    <row r="64" spans="1:29" x14ac:dyDescent="0.45">
      <c r="B64" s="13" t="s">
        <v>106</v>
      </c>
      <c r="D64" s="32">
        <f t="shared" si="0"/>
        <v>52</v>
      </c>
      <c r="E64" s="1">
        <v>2</v>
      </c>
      <c r="F64" s="1">
        <v>2</v>
      </c>
      <c r="G64" s="1">
        <v>340</v>
      </c>
      <c r="H64" s="1">
        <v>391</v>
      </c>
      <c r="I64" s="1">
        <f t="shared" si="25"/>
        <v>1602</v>
      </c>
      <c r="J64" s="1">
        <f t="shared" si="26"/>
        <v>1653</v>
      </c>
      <c r="K64" s="16"/>
      <c r="L64" s="16"/>
      <c r="M64" s="16"/>
      <c r="N64" s="16"/>
      <c r="O64" s="26">
        <f t="shared" si="24"/>
        <v>1627.5</v>
      </c>
      <c r="P64" s="16"/>
      <c r="Q64" s="49"/>
      <c r="R64" s="16"/>
      <c r="S64" s="1"/>
      <c r="T64" s="1"/>
      <c r="U64" s="1"/>
      <c r="V64" s="1"/>
      <c r="W64" s="1" t="s">
        <v>49</v>
      </c>
      <c r="X64" s="1" t="s">
        <v>76</v>
      </c>
      <c r="Y64" s="1" t="s">
        <v>77</v>
      </c>
      <c r="Z64" s="1"/>
      <c r="AA64" s="1"/>
      <c r="AB64" s="1"/>
      <c r="AC64" s="42" t="s">
        <v>107</v>
      </c>
    </row>
    <row r="65" spans="1:29" x14ac:dyDescent="0.45">
      <c r="B65" s="13" t="s">
        <v>108</v>
      </c>
      <c r="D65" s="32">
        <f t="shared" si="0"/>
        <v>53</v>
      </c>
      <c r="E65" s="1">
        <v>2</v>
      </c>
      <c r="F65" s="1">
        <v>2</v>
      </c>
      <c r="G65" s="1">
        <v>405</v>
      </c>
      <c r="H65" s="1">
        <v>444</v>
      </c>
      <c r="I65" s="1">
        <f t="shared" si="25"/>
        <v>1667</v>
      </c>
      <c r="J65" s="1">
        <f t="shared" si="26"/>
        <v>1706</v>
      </c>
      <c r="K65" s="16"/>
      <c r="L65" s="16"/>
      <c r="M65" s="16"/>
      <c r="N65" s="16"/>
      <c r="O65" s="26">
        <f t="shared" si="24"/>
        <v>1686.5</v>
      </c>
      <c r="P65" s="16"/>
      <c r="Q65" s="49"/>
      <c r="R65" s="16"/>
      <c r="S65" s="1"/>
      <c r="T65" s="1"/>
      <c r="U65" s="1"/>
      <c r="V65" s="1"/>
      <c r="W65" s="1" t="s">
        <v>49</v>
      </c>
      <c r="X65" s="1" t="s">
        <v>76</v>
      </c>
      <c r="Y65" s="1" t="s">
        <v>77</v>
      </c>
      <c r="Z65" s="1" t="s">
        <v>56</v>
      </c>
      <c r="AA65" s="1"/>
      <c r="AB65" s="1"/>
      <c r="AC65" s="42" t="s">
        <v>109</v>
      </c>
    </row>
    <row r="66" spans="1:29" x14ac:dyDescent="0.45">
      <c r="B66" t="s">
        <v>110</v>
      </c>
      <c r="D66" s="32">
        <f t="shared" si="0"/>
        <v>54</v>
      </c>
      <c r="E66" s="1">
        <v>2</v>
      </c>
      <c r="F66" s="1">
        <v>2</v>
      </c>
      <c r="G66" s="1">
        <v>444</v>
      </c>
      <c r="H66" s="1">
        <v>444</v>
      </c>
      <c r="I66" s="1">
        <f t="shared" si="25"/>
        <v>1706</v>
      </c>
      <c r="J66" s="1">
        <f t="shared" si="26"/>
        <v>1706</v>
      </c>
      <c r="K66" s="16" t="s">
        <v>206</v>
      </c>
      <c r="L66" s="16" t="s">
        <v>321</v>
      </c>
      <c r="M66" s="16" t="s">
        <v>159</v>
      </c>
      <c r="N66" s="16">
        <v>400</v>
      </c>
      <c r="O66" s="26">
        <f t="shared" ref="O66:O67" si="29">(I66+J66)/2</f>
        <v>1706</v>
      </c>
      <c r="P66" s="16">
        <v>800</v>
      </c>
      <c r="Q66" s="49" t="s">
        <v>584</v>
      </c>
      <c r="R66" s="16"/>
      <c r="S66" s="1"/>
      <c r="T66" s="1"/>
      <c r="U66" s="1"/>
      <c r="V66" s="1"/>
      <c r="W66" s="1" t="s">
        <v>111</v>
      </c>
      <c r="X66" s="1" t="s">
        <v>112</v>
      </c>
      <c r="Y66" s="1"/>
      <c r="Z66" s="1"/>
      <c r="AA66" s="1"/>
      <c r="AB66" s="1"/>
    </row>
    <row r="67" spans="1:29" x14ac:dyDescent="0.45">
      <c r="B67" s="13" t="s">
        <v>113</v>
      </c>
      <c r="D67" s="32">
        <f t="shared" si="0"/>
        <v>55</v>
      </c>
      <c r="E67" s="1">
        <v>2</v>
      </c>
      <c r="F67" s="1">
        <v>2</v>
      </c>
      <c r="G67" s="1">
        <v>445</v>
      </c>
      <c r="H67" s="1">
        <v>560</v>
      </c>
      <c r="I67" s="1">
        <f t="shared" si="25"/>
        <v>1707</v>
      </c>
      <c r="J67" s="1">
        <f t="shared" si="26"/>
        <v>1822</v>
      </c>
      <c r="K67" s="16"/>
      <c r="L67" s="16"/>
      <c r="M67" s="16"/>
      <c r="N67" s="16"/>
      <c r="O67" s="26">
        <f t="shared" si="29"/>
        <v>1764.5</v>
      </c>
      <c r="P67" s="16"/>
      <c r="Q67" s="49"/>
      <c r="R67" s="16"/>
      <c r="S67" s="1"/>
      <c r="T67" s="1"/>
      <c r="U67" s="1"/>
      <c r="V67" s="1"/>
      <c r="W67" s="1" t="s">
        <v>49</v>
      </c>
      <c r="X67" s="1" t="s">
        <v>56</v>
      </c>
      <c r="Y67" s="1" t="s">
        <v>112</v>
      </c>
      <c r="AB67" s="1"/>
      <c r="AC67" s="42" t="s">
        <v>114</v>
      </c>
    </row>
    <row r="68" spans="1:29" x14ac:dyDescent="0.45">
      <c r="B68" t="s">
        <v>115</v>
      </c>
      <c r="D68" s="32">
        <f t="shared" si="0"/>
        <v>56</v>
      </c>
      <c r="E68" s="1">
        <v>2</v>
      </c>
      <c r="F68" s="1">
        <v>2</v>
      </c>
      <c r="G68" s="1">
        <v>563</v>
      </c>
      <c r="H68" s="1">
        <v>572</v>
      </c>
      <c r="I68" s="1">
        <f t="shared" si="25"/>
        <v>1825</v>
      </c>
      <c r="J68" s="1">
        <f t="shared" si="26"/>
        <v>1834</v>
      </c>
      <c r="K68" s="16" t="s">
        <v>208</v>
      </c>
      <c r="L68" s="16" t="s">
        <v>307</v>
      </c>
      <c r="M68" s="16" t="s">
        <v>323</v>
      </c>
      <c r="N68" s="16">
        <v>650</v>
      </c>
      <c r="O68" s="26">
        <f t="shared" ref="O68:O69" si="30">(I68+J68)/2</f>
        <v>1829.5</v>
      </c>
      <c r="P68" s="16">
        <v>800</v>
      </c>
      <c r="Q68" s="49" t="s">
        <v>525</v>
      </c>
      <c r="R68" s="16"/>
      <c r="S68" s="1"/>
      <c r="T68" s="1"/>
      <c r="U68" s="1"/>
      <c r="V68" s="1"/>
      <c r="W68" s="1" t="s">
        <v>49</v>
      </c>
      <c r="X68" s="1" t="s">
        <v>112</v>
      </c>
      <c r="Y68" s="1"/>
      <c r="Z68" s="1"/>
      <c r="AA68" s="1"/>
      <c r="AB68" s="1"/>
      <c r="AC68" s="42" t="s">
        <v>116</v>
      </c>
    </row>
    <row r="69" spans="1:29" x14ac:dyDescent="0.45">
      <c r="B69" s="18" t="s">
        <v>117</v>
      </c>
      <c r="D69" s="32">
        <f t="shared" si="0"/>
        <v>57</v>
      </c>
      <c r="E69" s="1">
        <v>2</v>
      </c>
      <c r="F69" s="1">
        <v>2</v>
      </c>
      <c r="G69" s="1">
        <v>576</v>
      </c>
      <c r="H69" s="1">
        <v>616</v>
      </c>
      <c r="I69" s="1">
        <f t="shared" si="25"/>
        <v>1838</v>
      </c>
      <c r="J69" s="1">
        <f t="shared" si="26"/>
        <v>1878</v>
      </c>
      <c r="K69" s="16"/>
      <c r="L69" s="16"/>
      <c r="M69" s="16"/>
      <c r="N69" s="16"/>
      <c r="O69" s="26">
        <f t="shared" si="30"/>
        <v>1858</v>
      </c>
      <c r="P69" s="16"/>
      <c r="Q69" s="49"/>
      <c r="R69" s="16"/>
      <c r="S69" s="1"/>
      <c r="T69" s="1"/>
      <c r="U69" s="1"/>
      <c r="V69" s="1"/>
      <c r="W69" s="1" t="s">
        <v>49</v>
      </c>
      <c r="X69" s="1"/>
      <c r="Y69" s="1"/>
      <c r="Z69" s="1"/>
      <c r="AA69" s="1"/>
      <c r="AB69" s="1"/>
      <c r="AC69" s="42" t="s">
        <v>118</v>
      </c>
    </row>
    <row r="70" spans="1:29" x14ac:dyDescent="0.45">
      <c r="B70" s="18" t="s">
        <v>119</v>
      </c>
      <c r="D70" s="32">
        <f t="shared" si="0"/>
        <v>58</v>
      </c>
      <c r="E70" s="1">
        <v>2</v>
      </c>
      <c r="F70" s="1">
        <v>2</v>
      </c>
      <c r="G70" s="1">
        <v>617</v>
      </c>
      <c r="H70" s="1">
        <v>634</v>
      </c>
      <c r="I70" s="1">
        <f t="shared" si="25"/>
        <v>1879</v>
      </c>
      <c r="J70" s="1">
        <f t="shared" si="26"/>
        <v>1896</v>
      </c>
      <c r="K70" s="16" t="s">
        <v>209</v>
      </c>
      <c r="L70" s="16" t="s">
        <v>305</v>
      </c>
      <c r="M70" s="16" t="s">
        <v>323</v>
      </c>
      <c r="N70" s="16">
        <v>700</v>
      </c>
      <c r="O70" s="26">
        <f t="shared" ref="O70" si="31">(I70+J70)/2</f>
        <v>1887.5</v>
      </c>
      <c r="P70" s="16">
        <v>650</v>
      </c>
      <c r="Q70" s="49" t="s">
        <v>526</v>
      </c>
      <c r="R70" s="16"/>
      <c r="S70" s="1"/>
      <c r="T70" s="1"/>
      <c r="U70" s="1"/>
      <c r="V70" s="1"/>
      <c r="W70" s="1" t="s">
        <v>49</v>
      </c>
      <c r="X70" s="1"/>
      <c r="Y70" s="1"/>
      <c r="Z70" s="1"/>
      <c r="AA70" s="1"/>
      <c r="AB70" s="1"/>
      <c r="AC70" s="42" t="s">
        <v>120</v>
      </c>
    </row>
    <row r="71" spans="1:29" x14ac:dyDescent="0.45">
      <c r="D71" s="32">
        <f t="shared" si="0"/>
        <v>59</v>
      </c>
      <c r="E71" s="1"/>
      <c r="F71" s="1"/>
      <c r="G71" s="1"/>
      <c r="H71" s="1"/>
      <c r="I71" s="1"/>
      <c r="J71" s="1"/>
      <c r="K71" s="16"/>
      <c r="L71" s="16"/>
      <c r="M71" s="16"/>
      <c r="N71" s="16"/>
      <c r="O71" s="26"/>
      <c r="P71" s="16"/>
      <c r="Q71" s="49"/>
      <c r="R71" s="16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9" x14ac:dyDescent="0.45">
      <c r="D72" s="32">
        <f t="shared" si="0"/>
        <v>60</v>
      </c>
      <c r="E72" s="1"/>
      <c r="F72" s="1"/>
      <c r="G72" s="1"/>
      <c r="H72" s="1"/>
      <c r="I72" s="1"/>
      <c r="J72" s="1"/>
      <c r="K72" s="16"/>
      <c r="L72" s="16"/>
      <c r="M72" s="16"/>
      <c r="N72" s="16"/>
      <c r="O72" s="26"/>
      <c r="P72" s="16"/>
      <c r="Q72" s="49"/>
      <c r="R72" s="16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9" x14ac:dyDescent="0.45">
      <c r="A73" t="s">
        <v>123</v>
      </c>
      <c r="B73" t="s">
        <v>212</v>
      </c>
      <c r="C73">
        <f>'Folger Line Count'!$N$20</f>
        <v>1896</v>
      </c>
      <c r="D73" s="32">
        <f t="shared" si="0"/>
        <v>61</v>
      </c>
      <c r="E73" s="1">
        <v>3</v>
      </c>
      <c r="F73" s="1">
        <v>1</v>
      </c>
      <c r="G73" s="1">
        <v>1</v>
      </c>
      <c r="H73" s="1">
        <v>30</v>
      </c>
      <c r="I73" s="1">
        <f xml:space="preserve"> G73+$C$73</f>
        <v>1897</v>
      </c>
      <c r="J73" s="1">
        <f xml:space="preserve"> H73+$C$73</f>
        <v>1926</v>
      </c>
      <c r="K73" s="16" t="s">
        <v>207</v>
      </c>
      <c r="L73" s="16" t="s">
        <v>299</v>
      </c>
      <c r="M73" s="16" t="s">
        <v>157</v>
      </c>
      <c r="N73" s="16">
        <v>700</v>
      </c>
      <c r="O73" s="26">
        <f t="shared" ref="O73:O79" si="32">(I73+J73)/2</f>
        <v>1911.5</v>
      </c>
      <c r="P73" s="16">
        <v>300</v>
      </c>
      <c r="Q73" s="49" t="s">
        <v>527</v>
      </c>
      <c r="R73" s="16"/>
      <c r="S73" s="1"/>
      <c r="T73" s="1"/>
      <c r="U73" s="1"/>
      <c r="V73" s="1"/>
      <c r="W73" s="1" t="s">
        <v>43</v>
      </c>
      <c r="X73" s="1" t="s">
        <v>50</v>
      </c>
      <c r="Y73" s="1" t="s">
        <v>76</v>
      </c>
      <c r="Z73" s="1" t="s">
        <v>77</v>
      </c>
      <c r="AA73" s="1" t="s">
        <v>56</v>
      </c>
      <c r="AB73" s="1"/>
      <c r="AC73" s="44" t="s">
        <v>213</v>
      </c>
    </row>
    <row r="74" spans="1:29" x14ac:dyDescent="0.45">
      <c r="B74" s="18" t="s">
        <v>214</v>
      </c>
      <c r="D74" s="32">
        <f t="shared" si="0"/>
        <v>62</v>
      </c>
      <c r="E74" s="1">
        <v>3</v>
      </c>
      <c r="F74" s="1">
        <v>1</v>
      </c>
      <c r="G74" s="1">
        <v>31</v>
      </c>
      <c r="H74" s="1">
        <v>47</v>
      </c>
      <c r="I74" s="1">
        <f t="shared" ref="I74:I79" si="33" xml:space="preserve"> G74+$C$73</f>
        <v>1927</v>
      </c>
      <c r="J74" s="1">
        <f t="shared" ref="J74:J79" si="34" xml:space="preserve"> H74+$C$73</f>
        <v>1943</v>
      </c>
      <c r="K74" s="16"/>
      <c r="L74" s="16"/>
      <c r="M74" s="16"/>
      <c r="N74" s="16"/>
      <c r="O74" s="26">
        <f t="shared" si="32"/>
        <v>1935</v>
      </c>
      <c r="P74" s="16"/>
      <c r="Q74" s="49"/>
      <c r="R74" s="16"/>
      <c r="S74" s="1"/>
      <c r="T74" s="1"/>
      <c r="U74" s="1"/>
      <c r="V74" s="1"/>
      <c r="W74" s="1" t="s">
        <v>43</v>
      </c>
      <c r="X74" s="1" t="s">
        <v>50</v>
      </c>
      <c r="Y74" s="1" t="s">
        <v>67</v>
      </c>
      <c r="Z74" s="1"/>
      <c r="AA74" s="1"/>
      <c r="AB74" s="1"/>
      <c r="AC74" s="44" t="s">
        <v>215</v>
      </c>
    </row>
    <row r="75" spans="1:29" x14ac:dyDescent="0.45">
      <c r="B75" s="18" t="s">
        <v>216</v>
      </c>
      <c r="D75" s="32">
        <f t="shared" si="0"/>
        <v>63</v>
      </c>
      <c r="E75" s="1">
        <v>3</v>
      </c>
      <c r="F75" s="1">
        <v>1</v>
      </c>
      <c r="G75" s="1">
        <v>48</v>
      </c>
      <c r="H75" s="1">
        <v>63</v>
      </c>
      <c r="I75" s="1">
        <f t="shared" si="33"/>
        <v>1944</v>
      </c>
      <c r="J75" s="1">
        <f t="shared" si="34"/>
        <v>1959</v>
      </c>
      <c r="K75" s="16" t="s">
        <v>206</v>
      </c>
      <c r="L75" s="16" t="s">
        <v>321</v>
      </c>
      <c r="M75" s="16" t="s">
        <v>528</v>
      </c>
      <c r="N75" s="16">
        <v>400</v>
      </c>
      <c r="O75" s="26">
        <f t="shared" si="32"/>
        <v>1951.5</v>
      </c>
      <c r="P75" s="16">
        <v>580</v>
      </c>
      <c r="Q75" s="49" t="s">
        <v>529</v>
      </c>
      <c r="R75" s="16"/>
      <c r="S75" s="1"/>
      <c r="T75" s="1"/>
      <c r="U75" s="1"/>
      <c r="V75" s="1"/>
      <c r="W75" s="1" t="s">
        <v>43</v>
      </c>
      <c r="X75" s="1" t="s">
        <v>56</v>
      </c>
      <c r="Y75" s="1" t="s">
        <v>67</v>
      </c>
      <c r="Z75" s="1"/>
      <c r="AA75" s="1"/>
      <c r="AB75" s="1"/>
      <c r="AC75" s="44" t="s">
        <v>217</v>
      </c>
    </row>
    <row r="76" spans="1:29" x14ac:dyDescent="0.45">
      <c r="B76" s="20" t="s">
        <v>218</v>
      </c>
      <c r="D76" s="32">
        <f t="shared" si="0"/>
        <v>64</v>
      </c>
      <c r="E76" s="1">
        <v>3</v>
      </c>
      <c r="F76" s="1">
        <v>1</v>
      </c>
      <c r="G76" s="1">
        <v>64</v>
      </c>
      <c r="H76" s="1">
        <v>162</v>
      </c>
      <c r="I76" s="1">
        <f t="shared" si="33"/>
        <v>1960</v>
      </c>
      <c r="J76" s="1">
        <f t="shared" si="34"/>
        <v>2058</v>
      </c>
      <c r="K76" s="16"/>
      <c r="L76" s="16"/>
      <c r="M76" s="16"/>
      <c r="N76" s="16"/>
      <c r="O76" s="26">
        <f t="shared" si="32"/>
        <v>2009</v>
      </c>
      <c r="P76" s="16"/>
      <c r="Q76" s="49"/>
      <c r="R76" s="16"/>
      <c r="S76" s="1"/>
      <c r="T76" s="1"/>
      <c r="U76" s="1"/>
      <c r="V76" s="1"/>
      <c r="W76" s="1" t="s">
        <v>49</v>
      </c>
      <c r="X76" s="1" t="s">
        <v>67</v>
      </c>
      <c r="Y76" s="1" t="s">
        <v>43</v>
      </c>
      <c r="Z76" s="1" t="s">
        <v>56</v>
      </c>
      <c r="AA76" s="1"/>
      <c r="AB76" s="1"/>
      <c r="AC76" s="44" t="s">
        <v>219</v>
      </c>
    </row>
    <row r="77" spans="1:29" x14ac:dyDescent="0.45">
      <c r="B77" s="20" t="s">
        <v>220</v>
      </c>
      <c r="D77" s="32">
        <f t="shared" si="0"/>
        <v>65</v>
      </c>
      <c r="E77" s="1">
        <v>3</v>
      </c>
      <c r="F77" s="1">
        <v>1</v>
      </c>
      <c r="G77" s="1">
        <v>163</v>
      </c>
      <c r="H77" s="1">
        <v>175</v>
      </c>
      <c r="I77" s="1">
        <f t="shared" si="33"/>
        <v>2059</v>
      </c>
      <c r="J77" s="1">
        <f t="shared" si="34"/>
        <v>2071</v>
      </c>
      <c r="K77" s="16" t="s">
        <v>207</v>
      </c>
      <c r="L77" s="16" t="s">
        <v>299</v>
      </c>
      <c r="M77" s="16" t="s">
        <v>323</v>
      </c>
      <c r="N77" s="16">
        <v>400</v>
      </c>
      <c r="O77" s="26">
        <f t="shared" si="32"/>
        <v>2065</v>
      </c>
      <c r="P77" s="16">
        <v>700</v>
      </c>
      <c r="Q77" s="49" t="s">
        <v>218</v>
      </c>
      <c r="R77" s="16"/>
      <c r="S77" s="1"/>
      <c r="T77" s="1"/>
      <c r="U77" s="1"/>
      <c r="V77" s="1"/>
      <c r="W77" s="1" t="s">
        <v>67</v>
      </c>
      <c r="X77" s="1"/>
      <c r="Y77" s="1"/>
      <c r="Z77" s="1"/>
      <c r="AA77" s="1"/>
      <c r="AB77" s="1"/>
      <c r="AC77" s="44"/>
    </row>
    <row r="78" spans="1:29" x14ac:dyDescent="0.45">
      <c r="B78" t="s">
        <v>221</v>
      </c>
      <c r="D78" s="32">
        <f t="shared" si="0"/>
        <v>66</v>
      </c>
      <c r="E78" s="1">
        <v>3</v>
      </c>
      <c r="F78" s="1">
        <v>1</v>
      </c>
      <c r="G78" s="1">
        <v>176</v>
      </c>
      <c r="H78" s="1">
        <v>189</v>
      </c>
      <c r="I78" s="1">
        <f t="shared" si="33"/>
        <v>2072</v>
      </c>
      <c r="J78" s="1">
        <f t="shared" si="34"/>
        <v>2085</v>
      </c>
      <c r="K78" s="16" t="s">
        <v>209</v>
      </c>
      <c r="L78" s="16" t="s">
        <v>305</v>
      </c>
      <c r="M78" s="16" t="s">
        <v>308</v>
      </c>
      <c r="N78" s="16">
        <v>600</v>
      </c>
      <c r="O78" s="26">
        <f t="shared" si="32"/>
        <v>2078.5</v>
      </c>
      <c r="P78" s="16">
        <v>400</v>
      </c>
      <c r="Q78" s="49" t="s">
        <v>530</v>
      </c>
      <c r="R78" s="16"/>
      <c r="S78" s="1"/>
      <c r="T78" s="1"/>
      <c r="U78" s="1"/>
      <c r="V78" s="1"/>
      <c r="W78" s="1" t="s">
        <v>43</v>
      </c>
      <c r="X78" s="1" t="s">
        <v>56</v>
      </c>
      <c r="Y78" s="1"/>
      <c r="Z78" s="1"/>
      <c r="AA78" s="1"/>
      <c r="AB78" s="1"/>
      <c r="AC78" s="44" t="s">
        <v>222</v>
      </c>
    </row>
    <row r="79" spans="1:29" x14ac:dyDescent="0.45">
      <c r="B79" s="13" t="s">
        <v>517</v>
      </c>
      <c r="D79" s="32">
        <f t="shared" ref="D79:D142" si="35">D78+1</f>
        <v>67</v>
      </c>
      <c r="E79" s="1">
        <v>3</v>
      </c>
      <c r="F79" s="1">
        <v>1</v>
      </c>
      <c r="G79" s="1">
        <v>190</v>
      </c>
      <c r="H79" s="1">
        <v>203</v>
      </c>
      <c r="I79" s="1">
        <f t="shared" si="33"/>
        <v>2086</v>
      </c>
      <c r="J79" s="1">
        <f t="shared" si="34"/>
        <v>2099</v>
      </c>
      <c r="K79" s="16"/>
      <c r="L79" s="16"/>
      <c r="M79" s="16"/>
      <c r="N79" s="16"/>
      <c r="O79" s="26">
        <f t="shared" si="32"/>
        <v>2092.5</v>
      </c>
      <c r="P79" s="16"/>
      <c r="Q79" s="49"/>
      <c r="R79" s="16"/>
      <c r="S79" s="1"/>
      <c r="T79" s="1"/>
      <c r="U79" s="1"/>
      <c r="V79" s="1"/>
      <c r="W79" s="1" t="s">
        <v>43</v>
      </c>
      <c r="X79" s="1" t="s">
        <v>56</v>
      </c>
      <c r="Y79" s="1" t="s">
        <v>67</v>
      </c>
      <c r="Z79" s="1"/>
      <c r="AA79" s="1"/>
      <c r="AB79" s="1"/>
      <c r="AC79" s="44" t="s">
        <v>224</v>
      </c>
    </row>
    <row r="80" spans="1:29" x14ac:dyDescent="0.45">
      <c r="D80" s="32">
        <f t="shared" si="35"/>
        <v>68</v>
      </c>
      <c r="E80" s="1"/>
      <c r="F80" s="1"/>
      <c r="G80" s="1"/>
      <c r="H80" s="1"/>
      <c r="I80" s="1"/>
      <c r="J80" s="1"/>
      <c r="K80" s="16"/>
      <c r="L80" s="16"/>
      <c r="M80" s="16"/>
      <c r="N80" s="16"/>
      <c r="O80" s="26"/>
      <c r="P80" s="16"/>
      <c r="Q80" s="49"/>
      <c r="R80" s="16"/>
      <c r="S80" s="1"/>
      <c r="T80" s="1"/>
      <c r="U80" s="1"/>
      <c r="V80" s="1"/>
      <c r="W80" s="1"/>
      <c r="X80" s="1"/>
      <c r="Y80" s="1"/>
      <c r="Z80" s="1"/>
      <c r="AA80" s="1"/>
      <c r="AB80" s="1"/>
      <c r="AC80" s="44"/>
    </row>
    <row r="81" spans="2:29" x14ac:dyDescent="0.45">
      <c r="B81" t="s">
        <v>225</v>
      </c>
      <c r="C81">
        <f>'Folger Line Count'!$N$21</f>
        <v>2099</v>
      </c>
      <c r="D81" s="32">
        <f t="shared" si="35"/>
        <v>69</v>
      </c>
      <c r="E81" s="1">
        <v>3</v>
      </c>
      <c r="F81" s="1">
        <v>2</v>
      </c>
      <c r="G81" s="1">
        <v>1</v>
      </c>
      <c r="H81" s="1">
        <v>47</v>
      </c>
      <c r="I81" s="1">
        <f xml:space="preserve"> G81+$C$81</f>
        <v>2100</v>
      </c>
      <c r="J81" s="1">
        <f xml:space="preserve"> H81+$C$81</f>
        <v>2146</v>
      </c>
      <c r="K81" s="16" t="s">
        <v>208</v>
      </c>
      <c r="L81" s="16" t="s">
        <v>307</v>
      </c>
      <c r="M81" s="16" t="s">
        <v>323</v>
      </c>
      <c r="N81" s="16">
        <v>650</v>
      </c>
      <c r="O81" s="26">
        <f t="shared" ref="O81:O85" si="36">(I81+J81)/2</f>
        <v>2123</v>
      </c>
      <c r="P81" s="16">
        <v>800</v>
      </c>
      <c r="Q81" s="49" t="s">
        <v>531</v>
      </c>
      <c r="R81" s="16"/>
      <c r="S81" s="1"/>
      <c r="T81" s="1"/>
      <c r="U81" s="1"/>
      <c r="V81" s="1"/>
      <c r="W81" s="1" t="s">
        <v>49</v>
      </c>
      <c r="X81" s="1" t="s">
        <v>226</v>
      </c>
      <c r="Y81" s="1"/>
      <c r="Z81" s="1"/>
      <c r="AA81" s="1"/>
      <c r="AB81" s="1"/>
      <c r="AC81" s="44" t="s">
        <v>227</v>
      </c>
    </row>
    <row r="82" spans="2:29" x14ac:dyDescent="0.45">
      <c r="B82" s="13" t="s">
        <v>228</v>
      </c>
      <c r="D82" s="32">
        <f t="shared" si="35"/>
        <v>70</v>
      </c>
      <c r="E82" s="1">
        <v>3</v>
      </c>
      <c r="F82" s="1">
        <v>2</v>
      </c>
      <c r="G82" s="1">
        <v>48</v>
      </c>
      <c r="H82" s="1">
        <v>53</v>
      </c>
      <c r="I82" s="1">
        <f t="shared" ref="I82:I93" si="37" xml:space="preserve"> G82+$C$81</f>
        <v>2147</v>
      </c>
      <c r="J82" s="1">
        <f t="shared" ref="J82:J93" si="38" xml:space="preserve"> H82+$C$81</f>
        <v>2152</v>
      </c>
      <c r="K82" s="16"/>
      <c r="L82" s="16"/>
      <c r="M82" s="16"/>
      <c r="N82" s="16"/>
      <c r="O82" s="26">
        <f t="shared" si="36"/>
        <v>2149.5</v>
      </c>
      <c r="P82" s="16"/>
      <c r="Q82" s="49"/>
      <c r="R82" s="16"/>
      <c r="S82" s="1"/>
      <c r="T82" s="1"/>
      <c r="U82" s="1"/>
      <c r="V82" s="1"/>
      <c r="W82" s="1" t="s">
        <v>49</v>
      </c>
      <c r="X82" s="1" t="s">
        <v>56</v>
      </c>
      <c r="Y82" s="1" t="s">
        <v>76</v>
      </c>
      <c r="Z82" s="1" t="s">
        <v>77</v>
      </c>
      <c r="AA82" s="1"/>
      <c r="AB82" s="1"/>
      <c r="AC82" s="44" t="s">
        <v>229</v>
      </c>
    </row>
    <row r="83" spans="2:29" x14ac:dyDescent="0.45">
      <c r="B83" t="s">
        <v>230</v>
      </c>
      <c r="D83" s="32">
        <f t="shared" si="35"/>
        <v>71</v>
      </c>
      <c r="E83" s="1">
        <v>3</v>
      </c>
      <c r="F83" s="1">
        <v>2</v>
      </c>
      <c r="G83" s="1">
        <v>55</v>
      </c>
      <c r="H83" s="1">
        <v>95</v>
      </c>
      <c r="I83" s="1">
        <f t="shared" si="37"/>
        <v>2154</v>
      </c>
      <c r="J83" s="1">
        <f t="shared" si="38"/>
        <v>2194</v>
      </c>
      <c r="K83" s="16" t="s">
        <v>208</v>
      </c>
      <c r="L83" s="16" t="s">
        <v>307</v>
      </c>
      <c r="M83" s="16" t="s">
        <v>323</v>
      </c>
      <c r="N83" s="16">
        <v>650</v>
      </c>
      <c r="O83" s="26">
        <f t="shared" si="36"/>
        <v>2174</v>
      </c>
      <c r="P83" s="16">
        <v>650</v>
      </c>
      <c r="Q83" s="49" t="s">
        <v>587</v>
      </c>
      <c r="R83" s="16"/>
      <c r="S83" s="1"/>
      <c r="T83" s="1"/>
      <c r="U83" s="1"/>
      <c r="V83" s="1"/>
      <c r="W83" s="1" t="s">
        <v>49</v>
      </c>
      <c r="X83" s="1" t="s">
        <v>30</v>
      </c>
      <c r="Y83" s="1"/>
      <c r="Z83" s="1"/>
      <c r="AA83" s="1"/>
      <c r="AB83" s="1"/>
      <c r="AC83" s="44" t="s">
        <v>231</v>
      </c>
    </row>
    <row r="84" spans="2:29" x14ac:dyDescent="0.45">
      <c r="B84" s="20" t="s">
        <v>232</v>
      </c>
      <c r="D84" s="32">
        <f t="shared" si="35"/>
        <v>72</v>
      </c>
      <c r="E84" s="1">
        <v>3</v>
      </c>
      <c r="F84" s="1">
        <v>2</v>
      </c>
      <c r="G84" s="1">
        <v>105</v>
      </c>
      <c r="H84" s="1">
        <v>144</v>
      </c>
      <c r="I84" s="1">
        <f t="shared" si="37"/>
        <v>2204</v>
      </c>
      <c r="J84" s="1">
        <f t="shared" si="38"/>
        <v>2243</v>
      </c>
      <c r="K84" s="16"/>
      <c r="L84" s="16"/>
      <c r="M84" s="16"/>
      <c r="N84" s="16"/>
      <c r="O84" s="26">
        <f t="shared" si="36"/>
        <v>2223.5</v>
      </c>
      <c r="P84" s="16"/>
      <c r="Q84" s="49"/>
      <c r="R84" s="16"/>
      <c r="S84" s="1"/>
      <c r="T84" s="1"/>
      <c r="U84" s="1"/>
      <c r="V84" s="1"/>
      <c r="W84" s="1" t="s">
        <v>49</v>
      </c>
      <c r="X84" s="1" t="s">
        <v>43</v>
      </c>
      <c r="Y84" s="1" t="s">
        <v>67</v>
      </c>
      <c r="Z84" s="1" t="s">
        <v>56</v>
      </c>
      <c r="AA84" s="1" t="s">
        <v>50</v>
      </c>
      <c r="AB84" s="1"/>
      <c r="AC84" s="44" t="s">
        <v>233</v>
      </c>
    </row>
    <row r="85" spans="2:29" x14ac:dyDescent="0.45">
      <c r="B85" s="20" t="s">
        <v>234</v>
      </c>
      <c r="D85" s="32">
        <f t="shared" si="35"/>
        <v>73</v>
      </c>
      <c r="E85" s="1">
        <v>3</v>
      </c>
      <c r="F85" s="1">
        <v>2</v>
      </c>
      <c r="G85" s="1">
        <v>145</v>
      </c>
      <c r="H85" s="1">
        <v>156</v>
      </c>
      <c r="I85" s="1">
        <f t="shared" si="37"/>
        <v>2244</v>
      </c>
      <c r="J85" s="1">
        <f t="shared" si="38"/>
        <v>2255</v>
      </c>
      <c r="K85" s="16"/>
      <c r="L85" s="16"/>
      <c r="M85" s="16"/>
      <c r="N85" s="16"/>
      <c r="O85" s="26">
        <f t="shared" si="36"/>
        <v>2249.5</v>
      </c>
      <c r="P85" s="16"/>
      <c r="Q85" s="49"/>
      <c r="R85" s="16"/>
      <c r="S85" s="1"/>
      <c r="T85" s="1"/>
      <c r="U85" s="1"/>
      <c r="V85" s="1"/>
      <c r="W85" s="1" t="s">
        <v>235</v>
      </c>
      <c r="X85" s="1" t="s">
        <v>49</v>
      </c>
      <c r="Y85" s="1" t="s">
        <v>67</v>
      </c>
      <c r="Z85" s="1"/>
      <c r="AA85" s="1"/>
      <c r="AB85" s="1"/>
      <c r="AC85" s="44" t="s">
        <v>236</v>
      </c>
    </row>
    <row r="86" spans="2:29" x14ac:dyDescent="0.45">
      <c r="B86" s="20" t="s">
        <v>237</v>
      </c>
      <c r="D86" s="32">
        <f t="shared" si="35"/>
        <v>74</v>
      </c>
      <c r="E86" s="1">
        <v>3</v>
      </c>
      <c r="F86" s="1">
        <v>2</v>
      </c>
      <c r="G86" s="1">
        <v>176</v>
      </c>
      <c r="H86" s="1">
        <v>259</v>
      </c>
      <c r="I86" s="1">
        <f t="shared" si="37"/>
        <v>2275</v>
      </c>
      <c r="J86" s="1">
        <f t="shared" si="38"/>
        <v>2358</v>
      </c>
      <c r="K86" s="16" t="s">
        <v>206</v>
      </c>
      <c r="L86" s="16" t="s">
        <v>197</v>
      </c>
      <c r="M86" s="16" t="s">
        <v>159</v>
      </c>
      <c r="N86" s="16">
        <v>450</v>
      </c>
      <c r="O86" s="26">
        <f t="shared" ref="O86:O87" si="39">(I86+J86)/2</f>
        <v>2316.5</v>
      </c>
      <c r="P86" s="16">
        <v>650</v>
      </c>
      <c r="Q86" s="49" t="s">
        <v>532</v>
      </c>
      <c r="R86" s="16"/>
      <c r="S86" s="1"/>
      <c r="T86" s="1"/>
      <c r="U86" s="1"/>
      <c r="V86" s="1"/>
      <c r="W86" s="1" t="s">
        <v>235</v>
      </c>
      <c r="X86" s="1" t="s">
        <v>49</v>
      </c>
      <c r="Y86" s="1" t="s">
        <v>43</v>
      </c>
      <c r="Z86" s="1" t="s">
        <v>50</v>
      </c>
      <c r="AA86" s="1" t="s">
        <v>67</v>
      </c>
      <c r="AB86" s="1"/>
      <c r="AC86" s="44" t="s">
        <v>238</v>
      </c>
    </row>
    <row r="87" spans="2:29" x14ac:dyDescent="0.45">
      <c r="B87" s="20" t="s">
        <v>239</v>
      </c>
      <c r="D87" s="32">
        <f t="shared" si="35"/>
        <v>75</v>
      </c>
      <c r="E87" s="1">
        <v>3</v>
      </c>
      <c r="F87" s="1">
        <v>2</v>
      </c>
      <c r="G87" s="1">
        <v>260</v>
      </c>
      <c r="H87" s="1">
        <v>290</v>
      </c>
      <c r="I87" s="1">
        <f t="shared" si="37"/>
        <v>2359</v>
      </c>
      <c r="J87" s="1">
        <f t="shared" si="38"/>
        <v>2389</v>
      </c>
      <c r="K87" s="16"/>
      <c r="L87" s="16"/>
      <c r="M87" s="16"/>
      <c r="N87" s="16"/>
      <c r="O87" s="26">
        <f t="shared" si="39"/>
        <v>2374</v>
      </c>
      <c r="P87" s="16"/>
      <c r="Q87" s="49"/>
      <c r="R87" s="16"/>
      <c r="S87" s="1"/>
      <c r="T87" s="1"/>
      <c r="U87" s="1"/>
      <c r="V87" s="1"/>
      <c r="W87" s="1" t="s">
        <v>235</v>
      </c>
      <c r="X87" s="1" t="s">
        <v>49</v>
      </c>
      <c r="Y87" s="1" t="s">
        <v>43</v>
      </c>
      <c r="Z87" s="1" t="s">
        <v>50</v>
      </c>
      <c r="AA87" s="1" t="s">
        <v>67</v>
      </c>
      <c r="AB87" s="1"/>
      <c r="AC87" s="44" t="s">
        <v>240</v>
      </c>
    </row>
    <row r="88" spans="2:29" x14ac:dyDescent="0.45">
      <c r="B88" t="s">
        <v>241</v>
      </c>
      <c r="D88" s="32">
        <f t="shared" si="35"/>
        <v>76</v>
      </c>
      <c r="E88" s="1">
        <v>3</v>
      </c>
      <c r="F88" s="1">
        <v>2</v>
      </c>
      <c r="G88" s="1">
        <v>291</v>
      </c>
      <c r="H88" s="1">
        <v>296</v>
      </c>
      <c r="I88" s="1">
        <f t="shared" si="37"/>
        <v>2390</v>
      </c>
      <c r="J88" s="1">
        <f t="shared" si="38"/>
        <v>2395</v>
      </c>
      <c r="K88" s="16" t="s">
        <v>206</v>
      </c>
      <c r="L88" s="16" t="s">
        <v>197</v>
      </c>
      <c r="M88" s="16" t="s">
        <v>147</v>
      </c>
      <c r="N88" s="16">
        <v>650</v>
      </c>
      <c r="O88" s="26">
        <f t="shared" ref="O88:O92" si="40">(I88+J88)/2</f>
        <v>2392.5</v>
      </c>
      <c r="P88" s="16">
        <v>400</v>
      </c>
      <c r="Q88" s="49" t="s">
        <v>533</v>
      </c>
      <c r="R88" s="16"/>
      <c r="S88" s="1"/>
      <c r="T88" s="1"/>
      <c r="U88" s="1"/>
      <c r="V88" s="1"/>
      <c r="W88" s="1" t="s">
        <v>43</v>
      </c>
      <c r="X88" s="1" t="s">
        <v>50</v>
      </c>
      <c r="Y88" s="1" t="s">
        <v>56</v>
      </c>
      <c r="Z88" s="1" t="s">
        <v>67</v>
      </c>
      <c r="AA88" s="1" t="s">
        <v>49</v>
      </c>
      <c r="AB88" s="1" t="s">
        <v>30</v>
      </c>
      <c r="AC88" s="44" t="s">
        <v>242</v>
      </c>
    </row>
    <row r="89" spans="2:29" x14ac:dyDescent="0.45">
      <c r="B89" t="s">
        <v>243</v>
      </c>
      <c r="D89" s="32">
        <f t="shared" si="35"/>
        <v>77</v>
      </c>
      <c r="E89" s="1">
        <v>3</v>
      </c>
      <c r="F89" s="1">
        <v>2</v>
      </c>
      <c r="G89" s="1">
        <v>297</v>
      </c>
      <c r="H89" s="1">
        <v>320</v>
      </c>
      <c r="I89" s="1">
        <f t="shared" si="37"/>
        <v>2396</v>
      </c>
      <c r="J89" s="1">
        <f t="shared" si="38"/>
        <v>2419</v>
      </c>
      <c r="K89" s="16" t="s">
        <v>298</v>
      </c>
      <c r="L89" s="16" t="s">
        <v>327</v>
      </c>
      <c r="M89" s="16" t="s">
        <v>145</v>
      </c>
      <c r="N89" s="16">
        <v>700</v>
      </c>
      <c r="O89" s="26">
        <f t="shared" si="40"/>
        <v>2407.5</v>
      </c>
      <c r="P89" s="16">
        <v>600</v>
      </c>
      <c r="Q89" s="49" t="s">
        <v>243</v>
      </c>
      <c r="R89" s="16"/>
      <c r="S89" s="1"/>
      <c r="T89" s="1"/>
      <c r="U89" s="1"/>
      <c r="V89" s="1"/>
      <c r="W89" s="1" t="s">
        <v>49</v>
      </c>
      <c r="X89" s="1" t="s">
        <v>30</v>
      </c>
      <c r="Y89" s="1"/>
      <c r="Z89" s="1"/>
      <c r="AA89" s="1"/>
      <c r="AB89" s="1"/>
      <c r="AC89" s="44" t="s">
        <v>244</v>
      </c>
    </row>
    <row r="90" spans="2:29" x14ac:dyDescent="0.45">
      <c r="B90" s="18" t="s">
        <v>245</v>
      </c>
      <c r="D90" s="32">
        <f t="shared" si="35"/>
        <v>78</v>
      </c>
      <c r="E90" s="1">
        <v>3</v>
      </c>
      <c r="F90" s="1">
        <v>2</v>
      </c>
      <c r="G90" s="1">
        <v>322</v>
      </c>
      <c r="H90" s="1">
        <v>373</v>
      </c>
      <c r="I90" s="1">
        <f t="shared" si="37"/>
        <v>2421</v>
      </c>
      <c r="J90" s="1">
        <f t="shared" si="38"/>
        <v>2472</v>
      </c>
      <c r="K90" s="16"/>
      <c r="L90" s="16"/>
      <c r="M90" s="16"/>
      <c r="N90" s="16"/>
      <c r="O90" s="26">
        <f t="shared" si="40"/>
        <v>2446.5</v>
      </c>
      <c r="P90" s="16"/>
      <c r="Q90" s="49"/>
      <c r="R90" s="16"/>
      <c r="S90" s="1"/>
      <c r="T90" s="1"/>
      <c r="U90" s="1"/>
      <c r="V90" s="1"/>
      <c r="W90" s="1" t="s">
        <v>49</v>
      </c>
      <c r="X90" s="1" t="s">
        <v>76</v>
      </c>
      <c r="Y90" s="1" t="s">
        <v>77</v>
      </c>
      <c r="Z90" s="1"/>
      <c r="AA90" s="1"/>
      <c r="AB90" s="1"/>
      <c r="AC90" s="44" t="s">
        <v>246</v>
      </c>
    </row>
    <row r="91" spans="2:29" x14ac:dyDescent="0.45">
      <c r="B91" s="18" t="s">
        <v>247</v>
      </c>
      <c r="D91" s="32">
        <f t="shared" si="35"/>
        <v>79</v>
      </c>
      <c r="E91" s="1">
        <v>3</v>
      </c>
      <c r="F91" s="1">
        <v>2</v>
      </c>
      <c r="G91" s="1">
        <v>374</v>
      </c>
      <c r="H91" s="1">
        <v>402</v>
      </c>
      <c r="I91" s="1">
        <f t="shared" si="37"/>
        <v>2473</v>
      </c>
      <c r="J91" s="1">
        <f t="shared" si="38"/>
        <v>2501</v>
      </c>
      <c r="K91" s="16"/>
      <c r="L91" s="16"/>
      <c r="M91" s="16"/>
      <c r="N91" s="16"/>
      <c r="O91" s="26">
        <f t="shared" si="40"/>
        <v>2487</v>
      </c>
      <c r="P91" s="16"/>
      <c r="Q91" s="49"/>
      <c r="R91" s="16"/>
      <c r="S91" s="1"/>
      <c r="T91" s="1"/>
      <c r="U91" s="1"/>
      <c r="V91" s="1"/>
      <c r="W91" s="1" t="s">
        <v>49</v>
      </c>
      <c r="X91" s="1" t="s">
        <v>77</v>
      </c>
      <c r="Y91" s="1" t="s">
        <v>235</v>
      </c>
      <c r="Z91" s="1"/>
      <c r="AA91" s="1"/>
      <c r="AB91" s="1"/>
      <c r="AC91" s="44" t="s">
        <v>248</v>
      </c>
    </row>
    <row r="92" spans="2:29" x14ac:dyDescent="0.45">
      <c r="B92" s="18" t="s">
        <v>249</v>
      </c>
      <c r="D92" s="32">
        <f t="shared" si="35"/>
        <v>80</v>
      </c>
      <c r="E92" s="1">
        <v>3</v>
      </c>
      <c r="F92" s="1">
        <v>2</v>
      </c>
      <c r="G92" s="1">
        <v>403</v>
      </c>
      <c r="H92" s="1">
        <v>418</v>
      </c>
      <c r="I92" s="1">
        <f t="shared" si="37"/>
        <v>2502</v>
      </c>
      <c r="J92" s="1">
        <f t="shared" si="38"/>
        <v>2517</v>
      </c>
      <c r="K92" s="16"/>
      <c r="L92" s="16"/>
      <c r="M92" s="16"/>
      <c r="N92" s="16"/>
      <c r="O92" s="26">
        <f t="shared" si="40"/>
        <v>2509.5</v>
      </c>
      <c r="P92" s="16"/>
      <c r="Q92" s="49"/>
      <c r="R92" s="16"/>
      <c r="S92" s="1"/>
      <c r="T92" s="1"/>
      <c r="U92" s="1"/>
      <c r="V92" s="1"/>
      <c r="W92" s="1" t="s">
        <v>49</v>
      </c>
      <c r="X92" s="1" t="s">
        <v>56</v>
      </c>
      <c r="Y92" s="1"/>
      <c r="Z92" s="1"/>
      <c r="AA92" s="1"/>
      <c r="AB92" s="1"/>
      <c r="AC92" s="44" t="s">
        <v>250</v>
      </c>
    </row>
    <row r="93" spans="2:29" x14ac:dyDescent="0.45">
      <c r="B93" s="18" t="s">
        <v>251</v>
      </c>
      <c r="D93" s="32">
        <f t="shared" si="35"/>
        <v>81</v>
      </c>
      <c r="E93" s="1">
        <v>3</v>
      </c>
      <c r="F93" s="1">
        <v>2</v>
      </c>
      <c r="G93" s="1">
        <v>419</v>
      </c>
      <c r="H93" s="1">
        <v>432</v>
      </c>
      <c r="I93" s="1">
        <f t="shared" si="37"/>
        <v>2518</v>
      </c>
      <c r="J93" s="1">
        <f t="shared" si="38"/>
        <v>2531</v>
      </c>
      <c r="K93" s="16" t="s">
        <v>209</v>
      </c>
      <c r="L93" s="16" t="s">
        <v>305</v>
      </c>
      <c r="M93" s="16" t="s">
        <v>323</v>
      </c>
      <c r="N93" s="16">
        <v>700</v>
      </c>
      <c r="O93" s="26">
        <f t="shared" ref="O93" si="41">(I93+J93)/2</f>
        <v>2524.5</v>
      </c>
      <c r="P93" s="16">
        <v>750</v>
      </c>
      <c r="Q93" s="49" t="s">
        <v>534</v>
      </c>
      <c r="R93" s="16"/>
      <c r="S93" s="1"/>
      <c r="T93" s="1"/>
      <c r="U93" s="1"/>
      <c r="V93" s="1"/>
      <c r="W93" s="1" t="s">
        <v>49</v>
      </c>
      <c r="X93" s="1"/>
      <c r="Y93" s="1"/>
      <c r="Z93" s="1"/>
      <c r="AA93" s="1"/>
      <c r="AB93" s="1"/>
      <c r="AC93" s="44"/>
    </row>
    <row r="94" spans="2:29" x14ac:dyDescent="0.45">
      <c r="D94" s="32">
        <f t="shared" si="35"/>
        <v>82</v>
      </c>
      <c r="E94" s="1"/>
      <c r="F94" s="1"/>
      <c r="G94" s="1"/>
      <c r="H94" s="1"/>
      <c r="I94" s="1"/>
      <c r="J94" s="1"/>
      <c r="K94" s="16"/>
      <c r="L94" s="16"/>
      <c r="M94" s="16"/>
      <c r="N94" s="16"/>
      <c r="O94" s="26"/>
      <c r="P94" s="16"/>
      <c r="Q94" s="49"/>
      <c r="R94" s="16"/>
      <c r="S94" s="1"/>
      <c r="T94" s="1"/>
      <c r="U94" s="1"/>
      <c r="V94" s="1"/>
      <c r="W94" s="1"/>
      <c r="X94" s="1"/>
      <c r="Y94" s="1"/>
      <c r="Z94" s="1"/>
      <c r="AA94" s="1"/>
      <c r="AB94" s="1"/>
      <c r="AC94" s="44"/>
    </row>
    <row r="95" spans="2:29" x14ac:dyDescent="0.45">
      <c r="B95" t="s">
        <v>252</v>
      </c>
      <c r="C95">
        <f>'Folger Line Count'!$N$22</f>
        <v>2531</v>
      </c>
      <c r="D95" s="32">
        <f t="shared" si="35"/>
        <v>83</v>
      </c>
      <c r="E95" s="1">
        <v>3</v>
      </c>
      <c r="F95" s="1">
        <v>3</v>
      </c>
      <c r="G95" s="1">
        <v>1</v>
      </c>
      <c r="H95" s="1">
        <v>28</v>
      </c>
      <c r="I95" s="1">
        <f xml:space="preserve"> G95+$C$95</f>
        <v>2532</v>
      </c>
      <c r="J95" s="1">
        <f xml:space="preserve"> H95+$C$95</f>
        <v>2559</v>
      </c>
      <c r="K95" s="16" t="s">
        <v>208</v>
      </c>
      <c r="L95" s="16" t="s">
        <v>307</v>
      </c>
      <c r="M95" s="16" t="s">
        <v>147</v>
      </c>
      <c r="N95" s="16">
        <v>625</v>
      </c>
      <c r="O95" s="26">
        <f t="shared" ref="O95:O107" si="42">(I95+J95)/2</f>
        <v>2545.5</v>
      </c>
      <c r="P95" s="16">
        <v>275</v>
      </c>
      <c r="Q95" s="49" t="s">
        <v>535</v>
      </c>
      <c r="R95" s="16"/>
      <c r="S95" s="1"/>
      <c r="T95" s="1"/>
      <c r="U95" s="1"/>
      <c r="V95" s="1"/>
      <c r="W95" s="1" t="s">
        <v>43</v>
      </c>
      <c r="X95" s="1" t="s">
        <v>76</v>
      </c>
      <c r="Y95" s="1" t="s">
        <v>77</v>
      </c>
      <c r="Z95" s="1"/>
      <c r="AA95" s="1"/>
      <c r="AB95" s="1"/>
      <c r="AC95" s="44" t="s">
        <v>253</v>
      </c>
    </row>
    <row r="96" spans="2:29" x14ac:dyDescent="0.45">
      <c r="B96" t="s">
        <v>254</v>
      </c>
      <c r="D96" s="32">
        <f t="shared" si="35"/>
        <v>84</v>
      </c>
      <c r="E96" s="1">
        <v>3</v>
      </c>
      <c r="F96" s="1">
        <v>3</v>
      </c>
      <c r="G96" s="1">
        <v>29</v>
      </c>
      <c r="H96" s="1">
        <v>39</v>
      </c>
      <c r="I96" s="1">
        <f t="shared" ref="I96:I99" si="43" xml:space="preserve"> G96+$C$95</f>
        <v>2560</v>
      </c>
      <c r="J96" s="1">
        <f t="shared" ref="J96:J99" si="44" xml:space="preserve"> H96+$C$95</f>
        <v>2570</v>
      </c>
      <c r="K96" s="16" t="s">
        <v>207</v>
      </c>
      <c r="L96" s="16" t="s">
        <v>299</v>
      </c>
      <c r="M96" s="16" t="s">
        <v>536</v>
      </c>
      <c r="N96" s="16">
        <v>400</v>
      </c>
      <c r="O96" s="26">
        <f t="shared" si="42"/>
        <v>2565</v>
      </c>
      <c r="P96" s="16">
        <v>400</v>
      </c>
      <c r="Q96" s="49" t="s">
        <v>537</v>
      </c>
      <c r="R96" s="16"/>
      <c r="S96" s="1"/>
      <c r="T96" s="1"/>
      <c r="U96" s="1"/>
      <c r="V96" s="1"/>
      <c r="W96" s="1" t="s">
        <v>43</v>
      </c>
      <c r="X96" s="1" t="s">
        <v>56</v>
      </c>
      <c r="Y96" s="1"/>
      <c r="Z96" s="1"/>
      <c r="AA96" s="1"/>
      <c r="AB96" s="1"/>
      <c r="AC96" s="44" t="s">
        <v>255</v>
      </c>
    </row>
    <row r="97" spans="1:30" x14ac:dyDescent="0.45">
      <c r="B97" t="s">
        <v>256</v>
      </c>
      <c r="D97" s="32">
        <f t="shared" si="35"/>
        <v>85</v>
      </c>
      <c r="E97" s="1">
        <v>3</v>
      </c>
      <c r="F97" s="1">
        <v>3</v>
      </c>
      <c r="G97" s="1">
        <v>40</v>
      </c>
      <c r="H97" s="1">
        <v>76</v>
      </c>
      <c r="I97" s="1">
        <f t="shared" si="43"/>
        <v>2571</v>
      </c>
      <c r="J97" s="1">
        <f t="shared" si="44"/>
        <v>2607</v>
      </c>
      <c r="K97" s="16" t="s">
        <v>206</v>
      </c>
      <c r="L97" s="16" t="s">
        <v>197</v>
      </c>
      <c r="M97" s="16" t="s">
        <v>308</v>
      </c>
      <c r="N97" s="16">
        <v>700</v>
      </c>
      <c r="O97" s="26">
        <f t="shared" si="42"/>
        <v>2589</v>
      </c>
      <c r="P97" s="16">
        <v>300</v>
      </c>
      <c r="Q97" s="49" t="s">
        <v>538</v>
      </c>
      <c r="R97" s="16"/>
      <c r="S97" s="1"/>
      <c r="T97" s="1"/>
      <c r="U97" s="1"/>
      <c r="V97" s="1"/>
      <c r="W97" s="1" t="s">
        <v>43</v>
      </c>
      <c r="X97" s="1"/>
      <c r="Y97" s="1"/>
      <c r="Z97" s="1"/>
      <c r="AA97" s="1"/>
      <c r="AB97" s="1"/>
      <c r="AC97" s="44"/>
    </row>
    <row r="98" spans="1:30" x14ac:dyDescent="0.45">
      <c r="B98" t="s">
        <v>257</v>
      </c>
      <c r="D98" s="32">
        <f t="shared" si="35"/>
        <v>86</v>
      </c>
      <c r="E98" s="1">
        <v>3</v>
      </c>
      <c r="F98" s="1">
        <v>3</v>
      </c>
      <c r="G98" s="1">
        <v>77</v>
      </c>
      <c r="H98" s="1">
        <v>101</v>
      </c>
      <c r="I98" s="1">
        <f t="shared" si="43"/>
        <v>2608</v>
      </c>
      <c r="J98" s="1">
        <f t="shared" si="44"/>
        <v>2632</v>
      </c>
      <c r="K98" s="16" t="s">
        <v>209</v>
      </c>
      <c r="L98" s="16" t="s">
        <v>305</v>
      </c>
      <c r="M98" s="16" t="s">
        <v>323</v>
      </c>
      <c r="N98" s="16">
        <v>700</v>
      </c>
      <c r="O98" s="26">
        <f t="shared" si="42"/>
        <v>2620</v>
      </c>
      <c r="P98" s="16">
        <v>700</v>
      </c>
      <c r="Q98" s="49" t="s">
        <v>539</v>
      </c>
      <c r="R98" s="16"/>
      <c r="S98" s="1"/>
      <c r="T98" s="1"/>
      <c r="U98" s="1"/>
      <c r="V98" s="1"/>
      <c r="W98" s="1" t="s">
        <v>43</v>
      </c>
      <c r="X98" s="1" t="s">
        <v>49</v>
      </c>
      <c r="Y98" s="1"/>
      <c r="Z98" s="1"/>
      <c r="AA98" s="1"/>
      <c r="AB98" s="1"/>
      <c r="AC98" s="44" t="s">
        <v>258</v>
      </c>
    </row>
    <row r="99" spans="1:30" x14ac:dyDescent="0.45">
      <c r="B99" s="13" t="s">
        <v>259</v>
      </c>
      <c r="D99" s="32">
        <f t="shared" si="35"/>
        <v>87</v>
      </c>
      <c r="E99" s="1">
        <v>3</v>
      </c>
      <c r="F99" s="1">
        <v>3</v>
      </c>
      <c r="G99" s="1">
        <v>102</v>
      </c>
      <c r="H99" s="1">
        <v>103</v>
      </c>
      <c r="I99" s="1">
        <f t="shared" si="43"/>
        <v>2633</v>
      </c>
      <c r="J99" s="1">
        <f t="shared" si="44"/>
        <v>2634</v>
      </c>
      <c r="K99" s="16"/>
      <c r="L99" s="16"/>
      <c r="M99" s="16"/>
      <c r="N99" s="16"/>
      <c r="O99" s="26">
        <f t="shared" si="42"/>
        <v>2633.5</v>
      </c>
      <c r="P99" s="16"/>
      <c r="Q99" s="49"/>
      <c r="R99" s="16"/>
      <c r="S99" s="1"/>
      <c r="T99" s="1"/>
      <c r="U99" s="1"/>
      <c r="V99" s="1"/>
      <c r="W99" s="1" t="s">
        <v>43</v>
      </c>
      <c r="X99" s="1"/>
      <c r="Y99" s="1"/>
      <c r="AB99" s="1"/>
      <c r="AC99" s="44" t="s">
        <v>260</v>
      </c>
    </row>
    <row r="100" spans="1:30" x14ac:dyDescent="0.45">
      <c r="D100" s="32">
        <f t="shared" si="35"/>
        <v>88</v>
      </c>
      <c r="E100" s="1"/>
      <c r="F100" s="1"/>
      <c r="G100" s="1"/>
      <c r="H100" s="1"/>
      <c r="I100" s="1"/>
      <c r="J100" s="1"/>
      <c r="K100" s="16"/>
      <c r="L100" s="16"/>
      <c r="M100" s="16"/>
      <c r="N100" s="16"/>
      <c r="O100" s="26"/>
      <c r="P100" s="16"/>
      <c r="Q100" s="49"/>
      <c r="R100" s="1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44"/>
    </row>
    <row r="101" spans="1:30" x14ac:dyDescent="0.45">
      <c r="B101" t="s">
        <v>261</v>
      </c>
      <c r="C101">
        <f>'Folger Line Count'!$N$23</f>
        <v>2634</v>
      </c>
      <c r="D101" s="32">
        <f t="shared" si="35"/>
        <v>89</v>
      </c>
      <c r="E101" s="1">
        <v>3</v>
      </c>
      <c r="F101" s="1">
        <v>4</v>
      </c>
      <c r="G101" s="1">
        <v>1</v>
      </c>
      <c r="H101" s="1">
        <v>10</v>
      </c>
      <c r="I101" s="1">
        <f xml:space="preserve"> G101+$C$101</f>
        <v>2635</v>
      </c>
      <c r="J101" s="1">
        <f xml:space="preserve"> H101+$C$101</f>
        <v>2644</v>
      </c>
      <c r="K101" s="16" t="s">
        <v>206</v>
      </c>
      <c r="L101" s="16" t="s">
        <v>321</v>
      </c>
      <c r="M101" s="16" t="s">
        <v>528</v>
      </c>
      <c r="N101" s="16">
        <v>400</v>
      </c>
      <c r="O101" s="26">
        <f t="shared" si="42"/>
        <v>2639.5</v>
      </c>
      <c r="P101" s="16">
        <v>400</v>
      </c>
      <c r="Q101" s="49" t="s">
        <v>540</v>
      </c>
      <c r="R101" s="16"/>
      <c r="S101" s="1"/>
      <c r="T101" s="1"/>
      <c r="U101" s="1"/>
      <c r="V101" s="1"/>
      <c r="W101" s="1" t="s">
        <v>50</v>
      </c>
      <c r="X101" s="1" t="s">
        <v>56</v>
      </c>
      <c r="Y101" s="1"/>
      <c r="Z101" s="1"/>
      <c r="AA101" s="1"/>
      <c r="AB101" s="1"/>
      <c r="AC101" s="44"/>
    </row>
    <row r="102" spans="1:30" x14ac:dyDescent="0.45">
      <c r="B102" t="s">
        <v>262</v>
      </c>
      <c r="D102" s="32">
        <f t="shared" si="35"/>
        <v>90</v>
      </c>
      <c r="E102" s="1">
        <v>3</v>
      </c>
      <c r="F102" s="1">
        <v>4</v>
      </c>
      <c r="G102" s="1">
        <v>11</v>
      </c>
      <c r="H102" s="1">
        <v>27</v>
      </c>
      <c r="I102" s="1">
        <f t="shared" ref="I102:I107" si="45" xml:space="preserve"> G102+$C$101</f>
        <v>2645</v>
      </c>
      <c r="J102" s="1">
        <f t="shared" ref="J102:J107" si="46" xml:space="preserve"> H102+$C$101</f>
        <v>2661</v>
      </c>
      <c r="K102" s="16" t="s">
        <v>207</v>
      </c>
      <c r="L102" s="16" t="s">
        <v>299</v>
      </c>
      <c r="M102" s="16" t="s">
        <v>323</v>
      </c>
      <c r="N102" s="16">
        <v>625</v>
      </c>
      <c r="O102" s="26">
        <f t="shared" si="42"/>
        <v>2653</v>
      </c>
      <c r="P102" s="16">
        <v>400</v>
      </c>
      <c r="Q102" s="49" t="s">
        <v>541</v>
      </c>
      <c r="R102" s="16"/>
      <c r="S102" s="1"/>
      <c r="T102" s="1"/>
      <c r="U102" s="1"/>
      <c r="V102" s="1"/>
      <c r="W102" s="1" t="s">
        <v>50</v>
      </c>
      <c r="X102" s="1" t="s">
        <v>49</v>
      </c>
      <c r="Y102" s="1"/>
      <c r="Z102" s="1"/>
      <c r="AA102" s="1"/>
      <c r="AB102" s="1"/>
      <c r="AC102" s="44" t="s">
        <v>263</v>
      </c>
    </row>
    <row r="103" spans="1:30" x14ac:dyDescent="0.45">
      <c r="B103" s="18" t="s">
        <v>264</v>
      </c>
      <c r="D103" s="32">
        <f t="shared" si="35"/>
        <v>91</v>
      </c>
      <c r="E103" s="1">
        <v>3</v>
      </c>
      <c r="F103" s="1">
        <v>4</v>
      </c>
      <c r="G103" s="1">
        <v>28</v>
      </c>
      <c r="H103" s="1">
        <v>28</v>
      </c>
      <c r="I103" s="1">
        <f t="shared" si="45"/>
        <v>2662</v>
      </c>
      <c r="J103" s="1">
        <f t="shared" si="46"/>
        <v>2662</v>
      </c>
      <c r="K103" s="16"/>
      <c r="L103" s="16"/>
      <c r="M103" s="16"/>
      <c r="N103" s="16"/>
      <c r="O103" s="26">
        <f t="shared" si="42"/>
        <v>2662</v>
      </c>
      <c r="P103" s="16"/>
      <c r="Q103" s="49"/>
      <c r="R103" s="16"/>
      <c r="S103" s="1"/>
      <c r="T103" s="1"/>
      <c r="U103" s="1"/>
      <c r="V103" s="1"/>
      <c r="W103" s="1" t="s">
        <v>56</v>
      </c>
      <c r="X103" s="1"/>
      <c r="Y103" s="1"/>
      <c r="Z103" s="1"/>
      <c r="AA103" s="1"/>
      <c r="AB103" s="1"/>
      <c r="AC103" s="44"/>
    </row>
    <row r="104" spans="1:30" x14ac:dyDescent="0.45">
      <c r="B104" s="18" t="s">
        <v>265</v>
      </c>
      <c r="D104" s="32">
        <f t="shared" si="35"/>
        <v>92</v>
      </c>
      <c r="E104" s="1">
        <v>3</v>
      </c>
      <c r="F104" s="1">
        <v>4</v>
      </c>
      <c r="G104" s="1">
        <v>29</v>
      </c>
      <c r="H104" s="1">
        <v>30</v>
      </c>
      <c r="I104" s="1">
        <f t="shared" si="45"/>
        <v>2663</v>
      </c>
      <c r="J104" s="1">
        <f t="shared" si="46"/>
        <v>2664</v>
      </c>
      <c r="K104" s="16" t="s">
        <v>206</v>
      </c>
      <c r="L104" s="16" t="s">
        <v>321</v>
      </c>
      <c r="M104" s="16" t="s">
        <v>323</v>
      </c>
      <c r="N104" s="16">
        <v>575</v>
      </c>
      <c r="O104" s="26">
        <f t="shared" si="42"/>
        <v>2663.5</v>
      </c>
      <c r="P104" s="16">
        <v>600</v>
      </c>
      <c r="Q104" s="49" t="s">
        <v>542</v>
      </c>
      <c r="R104" s="16"/>
      <c r="S104" s="1"/>
      <c r="T104" s="1"/>
      <c r="U104" s="1"/>
      <c r="V104" s="1"/>
      <c r="W104" s="1" t="s">
        <v>49</v>
      </c>
      <c r="X104" s="1" t="s">
        <v>56</v>
      </c>
      <c r="Y104" s="1"/>
      <c r="Z104" s="1"/>
      <c r="AA104" s="1"/>
      <c r="AB104" s="1"/>
      <c r="AC104" s="44"/>
    </row>
    <row r="105" spans="1:30" x14ac:dyDescent="0.45">
      <c r="B105" s="19" t="s">
        <v>266</v>
      </c>
      <c r="D105" s="32">
        <f t="shared" si="35"/>
        <v>93</v>
      </c>
      <c r="E105" s="1">
        <v>3</v>
      </c>
      <c r="F105" s="1">
        <v>4</v>
      </c>
      <c r="G105" s="1">
        <v>31</v>
      </c>
      <c r="H105" s="1">
        <v>117</v>
      </c>
      <c r="I105" s="1">
        <f t="shared" si="45"/>
        <v>2665</v>
      </c>
      <c r="J105" s="1">
        <f t="shared" si="46"/>
        <v>2751</v>
      </c>
      <c r="K105" s="16" t="s">
        <v>207</v>
      </c>
      <c r="L105" s="16" t="s">
        <v>299</v>
      </c>
      <c r="M105" s="16" t="s">
        <v>323</v>
      </c>
      <c r="N105" s="16">
        <v>625</v>
      </c>
      <c r="O105" s="26">
        <f t="shared" si="42"/>
        <v>2708</v>
      </c>
      <c r="P105" s="16">
        <v>400</v>
      </c>
      <c r="Q105" s="49"/>
      <c r="R105" s="16"/>
      <c r="S105" s="1"/>
      <c r="T105" s="1"/>
      <c r="U105" s="1"/>
      <c r="V105" s="1"/>
      <c r="W105" s="1" t="s">
        <v>49</v>
      </c>
      <c r="X105" s="1" t="s">
        <v>50</v>
      </c>
      <c r="Y105" s="1"/>
      <c r="Z105" s="1"/>
      <c r="AA105" s="1"/>
      <c r="AB105" s="1"/>
      <c r="AC105" s="44" t="s">
        <v>267</v>
      </c>
    </row>
    <row r="106" spans="1:30" x14ac:dyDescent="0.45">
      <c r="B106" s="19" t="s">
        <v>268</v>
      </c>
      <c r="D106" s="32">
        <f t="shared" si="35"/>
        <v>94</v>
      </c>
      <c r="E106" s="1">
        <v>3</v>
      </c>
      <c r="F106" s="1">
        <v>4</v>
      </c>
      <c r="G106" s="1">
        <v>118</v>
      </c>
      <c r="H106" s="1">
        <v>156</v>
      </c>
      <c r="I106" s="1">
        <f t="shared" si="45"/>
        <v>2752</v>
      </c>
      <c r="J106" s="1">
        <f t="shared" si="46"/>
        <v>2790</v>
      </c>
      <c r="K106" s="16" t="s">
        <v>206</v>
      </c>
      <c r="L106" s="16" t="s">
        <v>321</v>
      </c>
      <c r="M106" s="16" t="s">
        <v>150</v>
      </c>
      <c r="N106" s="16">
        <v>650</v>
      </c>
      <c r="O106" s="26">
        <f t="shared" si="42"/>
        <v>2771</v>
      </c>
      <c r="P106" s="16">
        <v>500</v>
      </c>
      <c r="Q106" s="49" t="s">
        <v>303</v>
      </c>
      <c r="R106" s="16"/>
      <c r="S106" s="1"/>
      <c r="T106" s="1"/>
      <c r="U106" s="1"/>
      <c r="V106" s="1"/>
      <c r="W106" s="1" t="s">
        <v>49</v>
      </c>
      <c r="X106" s="1" t="s">
        <v>50</v>
      </c>
      <c r="Y106" s="1" t="s">
        <v>32</v>
      </c>
      <c r="Z106" s="1"/>
      <c r="AA106" s="1"/>
      <c r="AB106" s="1"/>
      <c r="AC106" s="44" t="s">
        <v>269</v>
      </c>
    </row>
    <row r="107" spans="1:30" x14ac:dyDescent="0.45">
      <c r="B107" s="19" t="s">
        <v>270</v>
      </c>
      <c r="D107" s="32">
        <f t="shared" si="35"/>
        <v>95</v>
      </c>
      <c r="E107" s="1">
        <v>3</v>
      </c>
      <c r="F107" s="1">
        <v>4</v>
      </c>
      <c r="G107" s="1">
        <v>157</v>
      </c>
      <c r="H107" s="1">
        <v>240</v>
      </c>
      <c r="I107" s="1">
        <f t="shared" si="45"/>
        <v>2791</v>
      </c>
      <c r="J107" s="1">
        <f t="shared" si="46"/>
        <v>2874</v>
      </c>
      <c r="K107" s="16" t="s">
        <v>207</v>
      </c>
      <c r="L107" s="16" t="s">
        <v>299</v>
      </c>
      <c r="M107" s="16" t="s">
        <v>323</v>
      </c>
      <c r="N107" s="16">
        <v>600</v>
      </c>
      <c r="O107" s="26">
        <f t="shared" si="42"/>
        <v>2832.5</v>
      </c>
      <c r="P107" s="16">
        <v>375</v>
      </c>
      <c r="Q107" s="49"/>
      <c r="R107" s="16"/>
      <c r="S107" s="1"/>
      <c r="T107" s="1"/>
      <c r="U107" s="1"/>
      <c r="V107" s="1"/>
      <c r="W107" s="1" t="s">
        <v>49</v>
      </c>
      <c r="X107" s="1" t="s">
        <v>50</v>
      </c>
      <c r="Y107" s="1"/>
      <c r="Z107" s="1"/>
      <c r="AA107" s="1"/>
      <c r="AB107" s="1"/>
      <c r="AC107" s="44" t="s">
        <v>271</v>
      </c>
    </row>
    <row r="108" spans="1:30" x14ac:dyDescent="0.45">
      <c r="D108" s="32">
        <f t="shared" si="35"/>
        <v>96</v>
      </c>
      <c r="E108" s="1"/>
      <c r="F108" s="1"/>
      <c r="G108" s="1"/>
      <c r="H108" s="1"/>
      <c r="I108" s="1"/>
      <c r="J108" s="1"/>
      <c r="K108" s="16"/>
      <c r="L108" s="16"/>
      <c r="M108" s="16"/>
      <c r="N108" s="16"/>
      <c r="O108" s="26"/>
      <c r="P108" s="16"/>
      <c r="Q108" s="49"/>
      <c r="R108" s="16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30" x14ac:dyDescent="0.45">
      <c r="D109" s="32">
        <f t="shared" si="35"/>
        <v>97</v>
      </c>
      <c r="E109" s="1"/>
      <c r="F109" s="1"/>
      <c r="G109" s="1"/>
      <c r="H109" s="1"/>
      <c r="I109" s="1"/>
      <c r="J109" s="1"/>
      <c r="K109" s="16"/>
      <c r="L109" s="16"/>
      <c r="M109" s="16"/>
      <c r="N109" s="16"/>
      <c r="O109" s="26"/>
      <c r="P109" s="16"/>
      <c r="Q109" s="49"/>
      <c r="R109" s="16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30" x14ac:dyDescent="0.45">
      <c r="A110" t="s">
        <v>124</v>
      </c>
      <c r="B110" s="18" t="s">
        <v>360</v>
      </c>
      <c r="C110">
        <f>'Folger Line Count'!$N$24</f>
        <v>2974</v>
      </c>
      <c r="D110" s="32">
        <f t="shared" si="35"/>
        <v>98</v>
      </c>
      <c r="E110" s="1">
        <v>4</v>
      </c>
      <c r="F110" s="1">
        <v>1</v>
      </c>
      <c r="G110" s="1">
        <v>5</v>
      </c>
      <c r="H110" s="1">
        <v>12</v>
      </c>
      <c r="I110" s="1">
        <f xml:space="preserve"> G110+$C$110</f>
        <v>2979</v>
      </c>
      <c r="J110" s="1">
        <f xml:space="preserve"> H110+$C$110</f>
        <v>2986</v>
      </c>
      <c r="K110" s="16" t="s">
        <v>298</v>
      </c>
      <c r="L110" s="16" t="s">
        <v>299</v>
      </c>
      <c r="M110" s="16" t="s">
        <v>292</v>
      </c>
      <c r="N110" s="16">
        <v>725</v>
      </c>
      <c r="O110" s="26">
        <f t="shared" ref="O110:O112" si="47">(I110+J110)/2</f>
        <v>2982.5</v>
      </c>
      <c r="P110" s="26">
        <v>250</v>
      </c>
      <c r="Q110" s="49" t="s">
        <v>543</v>
      </c>
      <c r="R110" s="16"/>
      <c r="S110" s="1"/>
      <c r="T110" s="1"/>
      <c r="U110" s="1"/>
      <c r="V110" s="1"/>
      <c r="W110" s="1" t="s">
        <v>50</v>
      </c>
      <c r="X110" s="1" t="s">
        <v>43</v>
      </c>
      <c r="Y110" s="1"/>
      <c r="Z110" s="1"/>
      <c r="AA110" s="1"/>
      <c r="AB110" s="1"/>
      <c r="AC110" s="42" t="s">
        <v>361</v>
      </c>
      <c r="AD110" s="3"/>
    </row>
    <row r="111" spans="1:30" x14ac:dyDescent="0.45">
      <c r="B111" s="18" t="s">
        <v>362</v>
      </c>
      <c r="D111" s="32">
        <f t="shared" si="35"/>
        <v>99</v>
      </c>
      <c r="E111" s="1">
        <v>4</v>
      </c>
      <c r="F111" s="1">
        <v>1</v>
      </c>
      <c r="G111" s="1">
        <v>13</v>
      </c>
      <c r="H111" s="1">
        <v>33</v>
      </c>
      <c r="I111" s="1">
        <f t="shared" ref="I111:I112" si="48" xml:space="preserve"> G111+$C$110</f>
        <v>2987</v>
      </c>
      <c r="J111" s="1">
        <f t="shared" ref="J111:J112" si="49" xml:space="preserve"> H111+$C$110</f>
        <v>3007</v>
      </c>
      <c r="K111" s="16"/>
      <c r="L111" s="16"/>
      <c r="M111" s="16"/>
      <c r="N111" s="16"/>
      <c r="O111" s="26">
        <f t="shared" si="47"/>
        <v>2997</v>
      </c>
      <c r="P111" s="26"/>
      <c r="Q111" s="49"/>
      <c r="R111" s="16"/>
      <c r="S111" s="1"/>
      <c r="T111" s="1"/>
      <c r="U111" s="1"/>
      <c r="V111" s="1"/>
      <c r="W111" s="1" t="s">
        <v>50</v>
      </c>
      <c r="X111" s="1" t="s">
        <v>43</v>
      </c>
      <c r="Y111" s="1"/>
      <c r="Z111" s="1"/>
      <c r="AA111" s="1"/>
      <c r="AB111" s="1"/>
      <c r="AC111" s="42" t="s">
        <v>363</v>
      </c>
      <c r="AD111" s="3"/>
    </row>
    <row r="112" spans="1:30" x14ac:dyDescent="0.45">
      <c r="B112" t="s">
        <v>364</v>
      </c>
      <c r="D112" s="32">
        <f t="shared" si="35"/>
        <v>100</v>
      </c>
      <c r="E112" s="1">
        <v>4</v>
      </c>
      <c r="F112" s="1">
        <v>1</v>
      </c>
      <c r="G112" s="1">
        <v>34</v>
      </c>
      <c r="H112" s="1">
        <v>38</v>
      </c>
      <c r="I112" s="1">
        <f t="shared" si="48"/>
        <v>3008</v>
      </c>
      <c r="J112" s="1">
        <f t="shared" si="49"/>
        <v>3012</v>
      </c>
      <c r="K112" s="16" t="s">
        <v>208</v>
      </c>
      <c r="L112" s="16" t="s">
        <v>307</v>
      </c>
      <c r="M112" s="16" t="s">
        <v>308</v>
      </c>
      <c r="N112" s="16">
        <v>600</v>
      </c>
      <c r="O112" s="26">
        <f t="shared" si="47"/>
        <v>3010</v>
      </c>
      <c r="P112" s="26">
        <v>200</v>
      </c>
      <c r="Q112" s="49" t="s">
        <v>544</v>
      </c>
      <c r="R112" s="16"/>
      <c r="S112" s="1"/>
      <c r="T112" s="1"/>
      <c r="U112" s="1"/>
      <c r="V112" s="1"/>
      <c r="W112" s="1" t="s">
        <v>50</v>
      </c>
      <c r="X112" s="1" t="s">
        <v>43</v>
      </c>
      <c r="Y112" s="1" t="s">
        <v>76</v>
      </c>
      <c r="Z112" s="1" t="s">
        <v>77</v>
      </c>
      <c r="AA112" s="1"/>
      <c r="AB112" s="1"/>
      <c r="AC112" s="42" t="s">
        <v>365</v>
      </c>
      <c r="AD112" s="3"/>
    </row>
    <row r="113" spans="2:30" x14ac:dyDescent="0.45">
      <c r="D113" s="32">
        <f t="shared" si="35"/>
        <v>101</v>
      </c>
      <c r="E113" s="1"/>
      <c r="F113" s="1"/>
      <c r="G113" s="1"/>
      <c r="H113" s="1"/>
      <c r="I113" s="1"/>
      <c r="J113" s="1"/>
      <c r="K113" s="16"/>
      <c r="L113" s="16"/>
      <c r="M113" s="16"/>
      <c r="N113" s="16"/>
      <c r="O113" s="26"/>
      <c r="P113" s="26"/>
      <c r="Q113" s="49"/>
      <c r="R113" s="1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D113" s="3"/>
    </row>
    <row r="114" spans="2:30" x14ac:dyDescent="0.45">
      <c r="B114" t="s">
        <v>366</v>
      </c>
      <c r="C114">
        <f>'Folger Line Count'!$N$25</f>
        <v>3020</v>
      </c>
      <c r="D114" s="32">
        <f t="shared" si="35"/>
        <v>102</v>
      </c>
      <c r="E114" s="1">
        <v>4</v>
      </c>
      <c r="F114" s="1">
        <v>2</v>
      </c>
      <c r="G114" s="1">
        <v>5</v>
      </c>
      <c r="H114" s="1">
        <v>30</v>
      </c>
      <c r="I114" s="1">
        <f xml:space="preserve"> G114+$C$114</f>
        <v>3025</v>
      </c>
      <c r="J114" s="1">
        <f xml:space="preserve"> H114+$C$114</f>
        <v>3050</v>
      </c>
      <c r="K114" s="16" t="s">
        <v>209</v>
      </c>
      <c r="L114" s="16" t="s">
        <v>305</v>
      </c>
      <c r="M114" s="16" t="s">
        <v>323</v>
      </c>
      <c r="N114" s="16">
        <v>550</v>
      </c>
      <c r="O114" s="26">
        <f t="shared" ref="O114" si="50">(I114+J114)/2</f>
        <v>3037.5</v>
      </c>
      <c r="P114" s="26">
        <v>475</v>
      </c>
      <c r="Q114" s="49" t="s">
        <v>546</v>
      </c>
      <c r="R114" s="16"/>
      <c r="S114" s="1"/>
      <c r="T114" s="1"/>
      <c r="U114" s="1"/>
      <c r="V114" s="1"/>
      <c r="W114" s="1" t="s">
        <v>76</v>
      </c>
      <c r="X114" s="1" t="s">
        <v>77</v>
      </c>
      <c r="Y114" s="1" t="s">
        <v>49</v>
      </c>
      <c r="Z114" s="1"/>
      <c r="AA114" s="1"/>
      <c r="AB114" s="1"/>
      <c r="AC114" s="42" t="s">
        <v>367</v>
      </c>
      <c r="AD114" s="3"/>
    </row>
    <row r="115" spans="2:30" x14ac:dyDescent="0.45">
      <c r="D115" s="32">
        <f t="shared" si="35"/>
        <v>103</v>
      </c>
      <c r="E115" s="1"/>
      <c r="F115" s="1"/>
      <c r="G115" s="1"/>
      <c r="H115" s="1"/>
      <c r="I115" s="1"/>
      <c r="J115" s="1"/>
      <c r="K115" s="16"/>
      <c r="L115" s="16"/>
      <c r="M115" s="16"/>
      <c r="N115" s="16"/>
      <c r="O115" s="16"/>
      <c r="P115" s="26"/>
      <c r="Q115" s="49"/>
      <c r="R115" s="1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D115" s="3"/>
    </row>
    <row r="116" spans="2:30" x14ac:dyDescent="0.45">
      <c r="B116" s="18" t="s">
        <v>368</v>
      </c>
      <c r="C116">
        <f>'Folger Line Count'!$N$26</f>
        <v>3050</v>
      </c>
      <c r="D116" s="32">
        <f t="shared" si="35"/>
        <v>104</v>
      </c>
      <c r="E116" s="1">
        <v>4</v>
      </c>
      <c r="F116" s="1">
        <v>3</v>
      </c>
      <c r="G116" s="1">
        <v>1</v>
      </c>
      <c r="H116" s="1">
        <v>11</v>
      </c>
      <c r="I116" s="1">
        <f xml:space="preserve"> G116+$C$116</f>
        <v>3051</v>
      </c>
      <c r="J116" s="1">
        <f xml:space="preserve"> H116+$C$116</f>
        <v>3061</v>
      </c>
      <c r="K116" s="16"/>
      <c r="L116" s="16"/>
      <c r="M116" s="16"/>
      <c r="N116" s="16"/>
      <c r="O116" s="26">
        <f t="shared" ref="O116:O120" si="51">(I116+J116)/2</f>
        <v>3056</v>
      </c>
      <c r="P116" s="26"/>
      <c r="Q116" s="49"/>
      <c r="R116" s="16"/>
      <c r="S116" s="1"/>
      <c r="T116" s="1"/>
      <c r="U116" s="1"/>
      <c r="V116" s="1"/>
      <c r="W116" s="1" t="s">
        <v>43</v>
      </c>
      <c r="X116" s="1"/>
      <c r="Y116" s="1"/>
      <c r="Z116" s="1"/>
      <c r="AA116" s="1"/>
      <c r="AB116" s="1"/>
      <c r="AC116" s="42" t="s">
        <v>369</v>
      </c>
      <c r="AD116" s="3"/>
    </row>
    <row r="117" spans="2:30" x14ac:dyDescent="0.45">
      <c r="B117" s="18" t="s">
        <v>370</v>
      </c>
      <c r="D117" s="32">
        <f t="shared" si="35"/>
        <v>105</v>
      </c>
      <c r="E117" s="1">
        <v>4</v>
      </c>
      <c r="F117" s="1">
        <v>3</v>
      </c>
      <c r="G117" s="1">
        <v>13</v>
      </c>
      <c r="H117" s="1">
        <v>43</v>
      </c>
      <c r="I117" s="1">
        <f t="shared" ref="I117:I120" si="52" xml:space="preserve"> G117+$C$116</f>
        <v>3063</v>
      </c>
      <c r="J117" s="1">
        <f t="shared" ref="J117:J120" si="53" xml:space="preserve"> H117+$C$116</f>
        <v>3093</v>
      </c>
      <c r="K117" s="16" t="s">
        <v>331</v>
      </c>
      <c r="L117" s="16" t="s">
        <v>307</v>
      </c>
      <c r="M117" s="16" t="s">
        <v>308</v>
      </c>
      <c r="N117" s="16">
        <v>625</v>
      </c>
      <c r="O117" s="26">
        <f t="shared" si="51"/>
        <v>3078</v>
      </c>
      <c r="P117" s="26">
        <v>175</v>
      </c>
      <c r="Q117" s="49" t="s">
        <v>588</v>
      </c>
      <c r="R117" s="16"/>
      <c r="S117" s="1"/>
      <c r="T117" s="1"/>
      <c r="U117" s="1"/>
      <c r="V117" s="1"/>
      <c r="W117" s="1" t="s">
        <v>43</v>
      </c>
      <c r="X117" s="1" t="s">
        <v>76</v>
      </c>
      <c r="Y117" s="1" t="s">
        <v>77</v>
      </c>
      <c r="Z117" s="1" t="s">
        <v>49</v>
      </c>
      <c r="AA117" s="1"/>
      <c r="AB117" s="1"/>
      <c r="AC117" s="42" t="s">
        <v>371</v>
      </c>
      <c r="AD117" s="3"/>
    </row>
    <row r="118" spans="2:30" x14ac:dyDescent="0.45">
      <c r="B118" t="s">
        <v>372</v>
      </c>
      <c r="D118" s="32">
        <f t="shared" si="35"/>
        <v>106</v>
      </c>
      <c r="E118" s="1">
        <v>4</v>
      </c>
      <c r="F118" s="1">
        <v>3</v>
      </c>
      <c r="G118" s="1">
        <v>44</v>
      </c>
      <c r="H118" s="1">
        <v>62</v>
      </c>
      <c r="I118" s="1">
        <f t="shared" si="52"/>
        <v>3094</v>
      </c>
      <c r="J118" s="1">
        <f t="shared" si="53"/>
        <v>3112</v>
      </c>
      <c r="K118" s="16" t="s">
        <v>545</v>
      </c>
      <c r="L118" s="16" t="s">
        <v>307</v>
      </c>
      <c r="M118" s="16" t="s">
        <v>308</v>
      </c>
      <c r="N118" s="16">
        <v>600</v>
      </c>
      <c r="O118" s="26">
        <f t="shared" si="51"/>
        <v>3103</v>
      </c>
      <c r="P118" s="26">
        <v>525</v>
      </c>
      <c r="Q118" s="49" t="s">
        <v>547</v>
      </c>
      <c r="R118" s="16"/>
      <c r="S118" s="1"/>
      <c r="T118" s="1"/>
      <c r="U118" s="1"/>
      <c r="V118" s="1"/>
      <c r="W118" s="1" t="s">
        <v>43</v>
      </c>
      <c r="X118" s="1" t="s">
        <v>49</v>
      </c>
      <c r="Y118" s="1"/>
      <c r="Z118" s="1"/>
      <c r="AA118" s="1"/>
      <c r="AB118" s="1"/>
      <c r="AC118" s="42" t="s">
        <v>373</v>
      </c>
      <c r="AD118" s="3"/>
    </row>
    <row r="119" spans="2:30" x14ac:dyDescent="0.45">
      <c r="B119" s="18" t="s">
        <v>374</v>
      </c>
      <c r="D119" s="32">
        <f t="shared" si="35"/>
        <v>107</v>
      </c>
      <c r="E119" s="1">
        <v>4</v>
      </c>
      <c r="F119" s="1">
        <v>3</v>
      </c>
      <c r="G119" s="1">
        <v>67</v>
      </c>
      <c r="H119" s="1">
        <v>77</v>
      </c>
      <c r="I119" s="1">
        <f t="shared" si="52"/>
        <v>3117</v>
      </c>
      <c r="J119" s="1">
        <f t="shared" si="53"/>
        <v>3127</v>
      </c>
      <c r="K119" s="16" t="s">
        <v>206</v>
      </c>
      <c r="L119" s="16" t="s">
        <v>321</v>
      </c>
      <c r="M119" s="16" t="s">
        <v>308</v>
      </c>
      <c r="N119" s="16">
        <v>650</v>
      </c>
      <c r="O119" s="26">
        <f t="shared" si="51"/>
        <v>3122</v>
      </c>
      <c r="P119" s="26">
        <v>450</v>
      </c>
      <c r="Q119" s="49" t="s">
        <v>548</v>
      </c>
      <c r="R119" s="16"/>
      <c r="S119" s="1"/>
      <c r="T119" s="1"/>
      <c r="U119" s="1"/>
      <c r="V119" s="1"/>
      <c r="W119" s="1" t="s">
        <v>43</v>
      </c>
      <c r="X119" s="1"/>
      <c r="Y119" s="1"/>
      <c r="Z119" s="1"/>
      <c r="AA119" s="1"/>
      <c r="AB119" s="1"/>
      <c r="AC119" s="42" t="s">
        <v>375</v>
      </c>
      <c r="AD119" s="3"/>
    </row>
    <row r="120" spans="2:30" x14ac:dyDescent="0.45">
      <c r="B120" s="18" t="s">
        <v>376</v>
      </c>
      <c r="D120" s="32">
        <f t="shared" si="35"/>
        <v>108</v>
      </c>
      <c r="E120" s="1">
        <v>4</v>
      </c>
      <c r="F120" s="1">
        <v>3</v>
      </c>
      <c r="G120" s="1">
        <v>-10</v>
      </c>
      <c r="H120" s="1">
        <v>-1</v>
      </c>
      <c r="I120" s="1">
        <f t="shared" si="52"/>
        <v>3040</v>
      </c>
      <c r="J120" s="1">
        <f t="shared" si="53"/>
        <v>3049</v>
      </c>
      <c r="K120" s="16"/>
      <c r="L120" s="16"/>
      <c r="M120" s="16"/>
      <c r="N120" s="16"/>
      <c r="O120" s="26">
        <f t="shared" si="51"/>
        <v>3044.5</v>
      </c>
      <c r="P120" s="26"/>
      <c r="Q120" s="49"/>
      <c r="R120" s="16"/>
      <c r="S120" s="1"/>
      <c r="T120" s="1"/>
      <c r="U120" s="1"/>
      <c r="V120" s="1"/>
      <c r="W120" s="1" t="s">
        <v>43</v>
      </c>
      <c r="X120" s="1"/>
      <c r="Y120" s="1"/>
      <c r="Z120" s="1"/>
      <c r="AA120" s="1"/>
      <c r="AB120" s="1"/>
      <c r="AC120" s="42" t="s">
        <v>377</v>
      </c>
      <c r="AD120" s="3"/>
    </row>
    <row r="121" spans="2:30" x14ac:dyDescent="0.45">
      <c r="D121" s="32">
        <f t="shared" si="35"/>
        <v>109</v>
      </c>
      <c r="E121" s="1"/>
      <c r="F121" s="1"/>
      <c r="G121" s="1"/>
      <c r="H121" s="1"/>
      <c r="I121" s="1"/>
      <c r="J121" s="1"/>
      <c r="K121" s="16"/>
      <c r="L121" s="16"/>
      <c r="M121" s="16"/>
      <c r="N121" s="16"/>
      <c r="O121" s="16"/>
      <c r="P121" s="26"/>
      <c r="Q121" s="49"/>
      <c r="R121" s="1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D121" s="3"/>
    </row>
    <row r="122" spans="2:30" x14ac:dyDescent="0.45">
      <c r="B122" s="20" t="s">
        <v>378</v>
      </c>
      <c r="C122">
        <f>'Folger Line Count'!$N$27</f>
        <v>3127</v>
      </c>
      <c r="D122" s="32">
        <f t="shared" si="35"/>
        <v>110</v>
      </c>
      <c r="E122" s="1">
        <v>4</v>
      </c>
      <c r="F122" s="1">
        <v>4</v>
      </c>
      <c r="G122" s="1">
        <v>1</v>
      </c>
      <c r="H122" s="1">
        <v>9</v>
      </c>
      <c r="I122" s="1">
        <f xml:space="preserve"> G122+$C$122</f>
        <v>3128</v>
      </c>
      <c r="J122" s="1">
        <f xml:space="preserve"> H122+$C$122</f>
        <v>3136</v>
      </c>
      <c r="K122" s="16"/>
      <c r="L122" s="16"/>
      <c r="M122" s="16"/>
      <c r="N122" s="16"/>
      <c r="O122" s="26">
        <f t="shared" ref="O122:O124" si="54">(I122+J122)/2</f>
        <v>3132</v>
      </c>
      <c r="P122" s="26"/>
      <c r="Q122" s="49"/>
      <c r="R122" s="16"/>
      <c r="S122" s="1"/>
      <c r="T122" s="1"/>
      <c r="U122" s="1"/>
      <c r="V122" s="1"/>
      <c r="W122" s="1" t="s">
        <v>88</v>
      </c>
      <c r="X122" s="1" t="s">
        <v>379</v>
      </c>
      <c r="Y122" s="1"/>
      <c r="Z122" s="1"/>
      <c r="AA122" s="1"/>
      <c r="AB122" s="1"/>
      <c r="AC122" s="42" t="s">
        <v>380</v>
      </c>
      <c r="AD122" s="3"/>
    </row>
    <row r="123" spans="2:30" x14ac:dyDescent="0.45">
      <c r="B123" s="20" t="s">
        <v>381</v>
      </c>
      <c r="D123" s="32">
        <f t="shared" si="35"/>
        <v>111</v>
      </c>
      <c r="E123" s="1">
        <v>4</v>
      </c>
      <c r="F123" s="1">
        <v>4</v>
      </c>
      <c r="G123" s="1">
        <v>10</v>
      </c>
      <c r="H123" s="1">
        <v>31</v>
      </c>
      <c r="I123" s="1">
        <f t="shared" ref="I123:I125" si="55" xml:space="preserve"> G123+$C$122</f>
        <v>3137</v>
      </c>
      <c r="J123" s="1">
        <f t="shared" ref="J123:J125" si="56" xml:space="preserve"> H123+$C$122</f>
        <v>3158</v>
      </c>
      <c r="K123" s="16" t="s">
        <v>207</v>
      </c>
      <c r="L123" s="16" t="s">
        <v>321</v>
      </c>
      <c r="M123" s="16" t="s">
        <v>323</v>
      </c>
      <c r="N123" s="16">
        <v>650</v>
      </c>
      <c r="O123" s="26">
        <f t="shared" si="54"/>
        <v>3147.5</v>
      </c>
      <c r="P123" s="26">
        <v>850</v>
      </c>
      <c r="Q123" s="49" t="s">
        <v>550</v>
      </c>
      <c r="R123" s="16"/>
      <c r="S123" s="1"/>
      <c r="T123" s="1"/>
      <c r="U123" s="1"/>
      <c r="V123" s="1"/>
      <c r="W123" s="1" t="s">
        <v>379</v>
      </c>
      <c r="X123" s="1" t="s">
        <v>49</v>
      </c>
      <c r="Y123" s="1"/>
      <c r="Z123" s="1"/>
      <c r="AA123" s="1"/>
      <c r="AB123" s="1"/>
      <c r="AC123" s="42" t="s">
        <v>382</v>
      </c>
      <c r="AD123" s="3"/>
    </row>
    <row r="124" spans="2:30" x14ac:dyDescent="0.45">
      <c r="B124" s="20" t="s">
        <v>383</v>
      </c>
      <c r="D124" s="32">
        <f t="shared" si="35"/>
        <v>112</v>
      </c>
      <c r="E124" s="1">
        <v>4</v>
      </c>
      <c r="F124" s="1">
        <v>4</v>
      </c>
      <c r="G124" s="1">
        <v>34</v>
      </c>
      <c r="H124" s="1">
        <v>69</v>
      </c>
      <c r="I124" s="1">
        <f t="shared" si="55"/>
        <v>3161</v>
      </c>
      <c r="J124" s="1">
        <f t="shared" si="56"/>
        <v>3196</v>
      </c>
      <c r="K124" s="16" t="s">
        <v>209</v>
      </c>
      <c r="L124" s="16" t="s">
        <v>305</v>
      </c>
      <c r="M124" s="16" t="s">
        <v>323</v>
      </c>
      <c r="N124" s="16">
        <v>625</v>
      </c>
      <c r="O124" s="26">
        <f t="shared" si="54"/>
        <v>3178.5</v>
      </c>
      <c r="P124" s="26">
        <v>800</v>
      </c>
      <c r="Q124" s="49" t="s">
        <v>549</v>
      </c>
      <c r="R124" s="16"/>
      <c r="S124" s="1"/>
      <c r="T124" s="1"/>
      <c r="U124" s="1"/>
      <c r="V124" s="1"/>
      <c r="W124" s="1" t="s">
        <v>49</v>
      </c>
      <c r="X124" s="1"/>
      <c r="Y124" s="1"/>
      <c r="Z124" s="1"/>
      <c r="AA124" s="1"/>
      <c r="AB124" s="1"/>
      <c r="AC124" s="42" t="s">
        <v>384</v>
      </c>
      <c r="AD124" s="3"/>
    </row>
    <row r="125" spans="2:30" x14ac:dyDescent="0.45">
      <c r="B125" s="20" t="s">
        <v>385</v>
      </c>
      <c r="D125" s="32">
        <f t="shared" si="35"/>
        <v>113</v>
      </c>
      <c r="E125" s="1">
        <v>4</v>
      </c>
      <c r="F125" s="1">
        <v>4</v>
      </c>
      <c r="G125" s="1">
        <v>-50</v>
      </c>
      <c r="H125" s="1">
        <v>-1</v>
      </c>
      <c r="I125" s="1">
        <f t="shared" si="55"/>
        <v>3077</v>
      </c>
      <c r="J125" s="1">
        <f t="shared" si="56"/>
        <v>3126</v>
      </c>
      <c r="K125" s="16"/>
      <c r="L125" s="16"/>
      <c r="M125" s="16"/>
      <c r="N125" s="16"/>
      <c r="O125" s="16"/>
      <c r="P125" s="26"/>
      <c r="Q125" s="49"/>
      <c r="R125" s="16"/>
      <c r="S125" s="1"/>
      <c r="T125" s="1"/>
      <c r="U125" s="1"/>
      <c r="V125" s="1"/>
      <c r="W125" s="1" t="s">
        <v>88</v>
      </c>
      <c r="X125" s="1"/>
      <c r="Y125" s="1"/>
      <c r="Z125" s="1"/>
      <c r="AA125" s="1"/>
      <c r="AB125" s="1"/>
      <c r="AC125" s="42" t="s">
        <v>386</v>
      </c>
      <c r="AD125" s="3"/>
    </row>
    <row r="126" spans="2:30" x14ac:dyDescent="0.45">
      <c r="D126" s="32">
        <f t="shared" si="35"/>
        <v>114</v>
      </c>
      <c r="E126" s="1"/>
      <c r="F126" s="1"/>
      <c r="G126" s="1"/>
      <c r="H126" s="1"/>
      <c r="I126" s="1"/>
      <c r="J126" s="1"/>
      <c r="K126" s="16"/>
      <c r="L126" s="16"/>
      <c r="M126" s="16"/>
      <c r="N126" s="16"/>
      <c r="O126" s="16"/>
      <c r="P126" s="26"/>
      <c r="Q126" s="49"/>
      <c r="R126" s="1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D126" s="3"/>
    </row>
    <row r="127" spans="2:30" x14ac:dyDescent="0.45">
      <c r="B127" s="20" t="s">
        <v>387</v>
      </c>
      <c r="C127">
        <f>'Folger Line Count'!$N$28</f>
        <v>3196</v>
      </c>
      <c r="D127" s="32">
        <f t="shared" si="35"/>
        <v>115</v>
      </c>
      <c r="E127" s="1">
        <v>4</v>
      </c>
      <c r="F127" s="1">
        <v>5</v>
      </c>
      <c r="G127" s="1">
        <v>1</v>
      </c>
      <c r="H127" s="1">
        <v>21</v>
      </c>
      <c r="I127" s="1">
        <f xml:space="preserve"> G127+$C$127</f>
        <v>3197</v>
      </c>
      <c r="J127" s="1">
        <f xml:space="preserve"> H127+$C$127</f>
        <v>3217</v>
      </c>
      <c r="K127" s="16"/>
      <c r="L127" s="16"/>
      <c r="M127" s="16"/>
      <c r="N127" s="16"/>
      <c r="O127" s="26">
        <f t="shared" ref="O127:O130" si="57">(I127+J127)/2</f>
        <v>3207</v>
      </c>
      <c r="P127" s="26"/>
      <c r="Q127" s="49"/>
      <c r="R127" s="16"/>
      <c r="S127" s="1"/>
      <c r="T127" s="1"/>
      <c r="U127" s="1"/>
      <c r="V127" s="1"/>
      <c r="W127" s="1" t="s">
        <v>50</v>
      </c>
      <c r="X127" s="1" t="s">
        <v>30</v>
      </c>
      <c r="Y127" s="1" t="s">
        <v>388</v>
      </c>
      <c r="Z127" s="1"/>
      <c r="AA127" s="1"/>
      <c r="AB127" s="1"/>
      <c r="AC127" s="42" t="s">
        <v>389</v>
      </c>
      <c r="AD127" s="3"/>
    </row>
    <row r="128" spans="2:30" x14ac:dyDescent="0.45">
      <c r="B128" s="20" t="s">
        <v>390</v>
      </c>
      <c r="D128" s="32">
        <f t="shared" si="35"/>
        <v>116</v>
      </c>
      <c r="E128" s="1">
        <v>4</v>
      </c>
      <c r="F128" s="1">
        <v>5</v>
      </c>
      <c r="G128" s="1">
        <v>26</v>
      </c>
      <c r="H128" s="1">
        <v>78</v>
      </c>
      <c r="I128" s="1">
        <f t="shared" ref="I128:I135" si="58" xml:space="preserve"> G128+$C$127</f>
        <v>3222</v>
      </c>
      <c r="J128" s="1">
        <f t="shared" ref="J128:J133" si="59" xml:space="preserve"> H128+$C$127</f>
        <v>3274</v>
      </c>
      <c r="K128" s="16" t="s">
        <v>207</v>
      </c>
      <c r="L128" s="16" t="s">
        <v>299</v>
      </c>
      <c r="M128" s="16" t="s">
        <v>292</v>
      </c>
      <c r="N128" s="16">
        <v>525</v>
      </c>
      <c r="O128" s="26">
        <f t="shared" si="57"/>
        <v>3248</v>
      </c>
      <c r="P128" s="26">
        <v>425</v>
      </c>
      <c r="Q128" s="49" t="s">
        <v>551</v>
      </c>
      <c r="R128" s="16"/>
      <c r="S128" s="1"/>
      <c r="T128" s="1"/>
      <c r="U128" s="1"/>
      <c r="V128" s="1"/>
      <c r="W128" s="1" t="s">
        <v>50</v>
      </c>
      <c r="X128" s="1" t="s">
        <v>30</v>
      </c>
      <c r="Y128" s="1" t="s">
        <v>67</v>
      </c>
      <c r="Z128" s="1" t="s">
        <v>43</v>
      </c>
      <c r="AA128" s="1"/>
      <c r="AB128" s="1"/>
      <c r="AC128" s="42" t="s">
        <v>391</v>
      </c>
      <c r="AD128" s="3"/>
    </row>
    <row r="129" spans="2:30" x14ac:dyDescent="0.45">
      <c r="B129" t="s">
        <v>392</v>
      </c>
      <c r="D129" s="32">
        <f t="shared" si="35"/>
        <v>117</v>
      </c>
      <c r="E129" s="1">
        <v>4</v>
      </c>
      <c r="F129" s="1">
        <v>5</v>
      </c>
      <c r="G129" s="1">
        <v>80</v>
      </c>
      <c r="H129" s="1">
        <v>103</v>
      </c>
      <c r="I129" s="1">
        <f t="shared" si="58"/>
        <v>3276</v>
      </c>
      <c r="J129" s="1">
        <f t="shared" si="59"/>
        <v>3299</v>
      </c>
      <c r="K129" s="16"/>
      <c r="L129" s="16"/>
      <c r="M129" s="16"/>
      <c r="N129" s="16"/>
      <c r="O129" s="26">
        <f t="shared" si="57"/>
        <v>3287.5</v>
      </c>
      <c r="P129" s="26"/>
      <c r="Q129" s="49"/>
      <c r="R129" s="16"/>
      <c r="S129" s="1"/>
      <c r="T129" s="1"/>
      <c r="U129" s="1"/>
      <c r="V129" s="1"/>
      <c r="W129" s="1" t="s">
        <v>50</v>
      </c>
      <c r="X129" s="1" t="s">
        <v>43</v>
      </c>
      <c r="Y129" s="1"/>
      <c r="Z129" s="1"/>
      <c r="AA129" s="1"/>
      <c r="AB129" s="1"/>
      <c r="AC129" s="42" t="s">
        <v>393</v>
      </c>
      <c r="AD129" s="3"/>
    </row>
    <row r="130" spans="2:30" x14ac:dyDescent="0.45">
      <c r="B130" s="18" t="s">
        <v>394</v>
      </c>
      <c r="D130" s="32">
        <f t="shared" si="35"/>
        <v>118</v>
      </c>
      <c r="E130" s="1">
        <v>4</v>
      </c>
      <c r="F130" s="1">
        <v>5</v>
      </c>
      <c r="G130" s="1">
        <v>108</v>
      </c>
      <c r="H130" s="1">
        <v>121</v>
      </c>
      <c r="I130" s="1">
        <f t="shared" si="58"/>
        <v>3304</v>
      </c>
      <c r="J130" s="1">
        <f t="shared" si="59"/>
        <v>3317</v>
      </c>
      <c r="K130" s="16"/>
      <c r="L130" s="16"/>
      <c r="M130" s="16"/>
      <c r="N130" s="16"/>
      <c r="O130" s="26">
        <f t="shared" si="57"/>
        <v>3310.5</v>
      </c>
      <c r="P130" s="26"/>
      <c r="Q130" s="49"/>
      <c r="R130" s="16"/>
      <c r="S130" s="1"/>
      <c r="T130" s="1"/>
      <c r="U130" s="1"/>
      <c r="V130" s="1"/>
      <c r="W130" s="1" t="s">
        <v>50</v>
      </c>
      <c r="X130" s="1" t="s">
        <v>43</v>
      </c>
      <c r="Y130" s="1" t="s">
        <v>395</v>
      </c>
      <c r="Z130" s="1"/>
      <c r="AA130" s="1"/>
      <c r="AB130" s="1"/>
      <c r="AC130" s="42" t="s">
        <v>396</v>
      </c>
      <c r="AD130" s="3"/>
    </row>
    <row r="131" spans="2:30" x14ac:dyDescent="0.45">
      <c r="B131" s="18" t="s">
        <v>397</v>
      </c>
      <c r="D131" s="32">
        <f t="shared" si="35"/>
        <v>119</v>
      </c>
      <c r="E131" s="1">
        <v>4</v>
      </c>
      <c r="F131" s="1">
        <v>5</v>
      </c>
      <c r="G131" s="1">
        <v>122</v>
      </c>
      <c r="H131" s="1">
        <v>158</v>
      </c>
      <c r="I131" s="1">
        <f t="shared" si="58"/>
        <v>3318</v>
      </c>
      <c r="J131" s="1">
        <f t="shared" si="59"/>
        <v>3354</v>
      </c>
      <c r="K131" s="16" t="s">
        <v>206</v>
      </c>
      <c r="L131" s="16" t="s">
        <v>321</v>
      </c>
      <c r="M131" s="16" t="s">
        <v>552</v>
      </c>
      <c r="N131" s="16">
        <v>575</v>
      </c>
      <c r="O131" s="26">
        <f t="shared" ref="O131:O139" si="60">(I131+J131)/2</f>
        <v>3336</v>
      </c>
      <c r="P131" s="26">
        <v>450</v>
      </c>
      <c r="Q131" s="49" t="s">
        <v>553</v>
      </c>
      <c r="R131" s="16"/>
      <c r="S131" s="1"/>
      <c r="T131" s="1"/>
      <c r="U131" s="1"/>
      <c r="V131" s="1"/>
      <c r="W131" s="1" t="s">
        <v>50</v>
      </c>
      <c r="X131" s="1" t="s">
        <v>43</v>
      </c>
      <c r="Y131" s="1" t="s">
        <v>47</v>
      </c>
      <c r="Z131" s="1"/>
      <c r="AA131" s="1"/>
      <c r="AB131" s="1"/>
      <c r="AC131" s="42" t="s">
        <v>398</v>
      </c>
      <c r="AD131" s="3"/>
    </row>
    <row r="132" spans="2:30" x14ac:dyDescent="0.45">
      <c r="B132" s="18" t="s">
        <v>399</v>
      </c>
      <c r="D132" s="32">
        <f t="shared" si="35"/>
        <v>120</v>
      </c>
      <c r="E132" s="1">
        <v>4</v>
      </c>
      <c r="F132" s="1">
        <v>5</v>
      </c>
      <c r="G132" s="1">
        <v>159</v>
      </c>
      <c r="H132" s="1">
        <v>175</v>
      </c>
      <c r="I132" s="1">
        <f t="shared" si="58"/>
        <v>3355</v>
      </c>
      <c r="J132" s="1">
        <f t="shared" si="59"/>
        <v>3371</v>
      </c>
      <c r="K132" s="16"/>
      <c r="L132" s="16"/>
      <c r="M132" s="16"/>
      <c r="N132" s="16"/>
      <c r="O132" s="26">
        <f t="shared" si="60"/>
        <v>3363</v>
      </c>
      <c r="P132" s="26"/>
      <c r="Q132" s="49"/>
      <c r="R132" s="16"/>
      <c r="S132" s="1"/>
      <c r="T132" s="1"/>
      <c r="U132" s="1"/>
      <c r="V132" s="1"/>
      <c r="W132" s="1" t="s">
        <v>50</v>
      </c>
      <c r="X132" s="1" t="s">
        <v>43</v>
      </c>
      <c r="Y132" s="1" t="s">
        <v>47</v>
      </c>
      <c r="Z132" s="1"/>
      <c r="AA132" s="1"/>
      <c r="AB132" s="1"/>
      <c r="AC132" s="42" t="s">
        <v>400</v>
      </c>
      <c r="AD132" s="3"/>
    </row>
    <row r="133" spans="2:30" x14ac:dyDescent="0.45">
      <c r="B133" s="19" t="s">
        <v>401</v>
      </c>
      <c r="D133" s="32">
        <f t="shared" si="35"/>
        <v>121</v>
      </c>
      <c r="E133" s="1">
        <v>4</v>
      </c>
      <c r="F133" s="1">
        <v>5</v>
      </c>
      <c r="G133" s="1">
        <v>178</v>
      </c>
      <c r="H133" s="1">
        <v>225</v>
      </c>
      <c r="I133" s="1">
        <f t="shared" si="58"/>
        <v>3374</v>
      </c>
      <c r="J133" s="1">
        <f t="shared" si="59"/>
        <v>3421</v>
      </c>
      <c r="K133" s="16"/>
      <c r="L133" s="16" t="s">
        <v>305</v>
      </c>
      <c r="M133" s="16" t="s">
        <v>552</v>
      </c>
      <c r="N133" s="16">
        <v>400</v>
      </c>
      <c r="O133" s="26">
        <f t="shared" si="60"/>
        <v>3397.5</v>
      </c>
      <c r="P133" s="26">
        <v>575</v>
      </c>
      <c r="Q133" s="49" t="s">
        <v>554</v>
      </c>
      <c r="R133" s="16"/>
      <c r="S133" s="1"/>
      <c r="T133" s="1"/>
      <c r="U133" s="1"/>
      <c r="V133" s="1"/>
      <c r="W133" s="1" t="s">
        <v>67</v>
      </c>
      <c r="X133" s="1" t="s">
        <v>47</v>
      </c>
      <c r="Y133" s="1"/>
      <c r="Z133" s="1"/>
      <c r="AA133" s="1"/>
      <c r="AB133" s="1"/>
      <c r="AC133" s="42" t="s">
        <v>402</v>
      </c>
      <c r="AD133" s="3"/>
    </row>
    <row r="134" spans="2:30" x14ac:dyDescent="0.45">
      <c r="B134" s="19" t="s">
        <v>403</v>
      </c>
      <c r="D134" s="32">
        <f t="shared" si="35"/>
        <v>122</v>
      </c>
      <c r="E134" s="1">
        <v>4</v>
      </c>
      <c r="F134" s="1">
        <v>5</v>
      </c>
      <c r="G134" s="1">
        <v>226</v>
      </c>
      <c r="H134" s="1">
        <v>245</v>
      </c>
      <c r="I134" s="1">
        <f t="shared" si="58"/>
        <v>3422</v>
      </c>
      <c r="J134" s="1">
        <f xml:space="preserve"> H134+$C$127</f>
        <v>3441</v>
      </c>
      <c r="K134" s="16" t="s">
        <v>209</v>
      </c>
      <c r="L134" s="16"/>
      <c r="M134" s="16"/>
      <c r="N134" s="16"/>
      <c r="O134" s="26">
        <f t="shared" si="60"/>
        <v>3431.5</v>
      </c>
      <c r="P134" s="26"/>
      <c r="Q134" s="49"/>
      <c r="R134" s="16"/>
      <c r="S134" s="1"/>
      <c r="T134" s="1"/>
      <c r="U134" s="1"/>
      <c r="V134" s="1"/>
      <c r="W134" s="1" t="s">
        <v>43</v>
      </c>
      <c r="X134" s="1" t="s">
        <v>47</v>
      </c>
      <c r="Y134" s="1"/>
      <c r="Z134" s="1"/>
      <c r="AA134" s="1"/>
      <c r="AB134" s="1"/>
      <c r="AC134" s="42" t="s">
        <v>404</v>
      </c>
      <c r="AD134" s="3"/>
    </row>
    <row r="135" spans="2:30" s="22" customFormat="1" x14ac:dyDescent="0.45">
      <c r="B135" s="22" t="s">
        <v>405</v>
      </c>
      <c r="D135" s="33">
        <f t="shared" si="35"/>
        <v>123</v>
      </c>
      <c r="E135" s="33">
        <v>4</v>
      </c>
      <c r="F135" s="33">
        <v>5</v>
      </c>
      <c r="G135" s="33">
        <v>-10</v>
      </c>
      <c r="H135" s="33">
        <v>-1</v>
      </c>
      <c r="I135" s="33">
        <f t="shared" si="58"/>
        <v>3186</v>
      </c>
      <c r="J135" s="33">
        <f xml:space="preserve"> H135+$C$127</f>
        <v>3195</v>
      </c>
      <c r="K135" s="33" t="s">
        <v>206</v>
      </c>
      <c r="L135" s="33" t="s">
        <v>321</v>
      </c>
      <c r="M135" s="33" t="s">
        <v>552</v>
      </c>
      <c r="N135" s="33">
        <v>200</v>
      </c>
      <c r="O135" s="34">
        <f t="shared" si="60"/>
        <v>3190.5</v>
      </c>
      <c r="P135" s="34">
        <v>575</v>
      </c>
      <c r="Q135" s="50" t="s">
        <v>589</v>
      </c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45"/>
      <c r="AD135" s="35"/>
    </row>
    <row r="136" spans="2:30" x14ac:dyDescent="0.45">
      <c r="D136" s="32">
        <f t="shared" si="35"/>
        <v>124</v>
      </c>
      <c r="E136" s="1"/>
      <c r="F136" s="1"/>
      <c r="G136" s="1"/>
      <c r="H136" s="1"/>
      <c r="I136" s="1"/>
      <c r="J136" s="1"/>
      <c r="K136" s="16"/>
      <c r="L136" s="16"/>
      <c r="M136" s="16"/>
      <c r="N136" s="16"/>
      <c r="O136" s="16"/>
      <c r="P136" s="26"/>
      <c r="Q136" s="49"/>
      <c r="R136" s="1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D136" s="3"/>
    </row>
    <row r="137" spans="2:30" x14ac:dyDescent="0.45">
      <c r="B137" s="19" t="s">
        <v>406</v>
      </c>
      <c r="C137">
        <f>'Folger Line Count'!$N$29</f>
        <v>3441</v>
      </c>
      <c r="D137" s="32">
        <f t="shared" si="35"/>
        <v>125</v>
      </c>
      <c r="E137" s="1">
        <v>4</v>
      </c>
      <c r="F137" s="1">
        <v>6</v>
      </c>
      <c r="G137" s="1">
        <v>1</v>
      </c>
      <c r="H137" s="1">
        <v>30</v>
      </c>
      <c r="I137" s="1">
        <f xml:space="preserve"> G137+$C$137</f>
        <v>3442</v>
      </c>
      <c r="J137" s="1">
        <f xml:space="preserve"> H137+$C$137</f>
        <v>3471</v>
      </c>
      <c r="K137" s="16" t="s">
        <v>206</v>
      </c>
      <c r="L137" s="16" t="s">
        <v>321</v>
      </c>
      <c r="M137" s="16" t="s">
        <v>145</v>
      </c>
      <c r="N137" s="16">
        <v>750</v>
      </c>
      <c r="O137" s="26">
        <f t="shared" si="60"/>
        <v>3456.5</v>
      </c>
      <c r="P137" s="26">
        <v>675</v>
      </c>
      <c r="Q137" s="49" t="s">
        <v>555</v>
      </c>
      <c r="R137" s="16"/>
      <c r="S137" s="1"/>
      <c r="T137" s="1"/>
      <c r="U137" s="1"/>
      <c r="V137" s="1"/>
      <c r="W137" s="1" t="s">
        <v>30</v>
      </c>
      <c r="X137" s="1" t="s">
        <v>407</v>
      </c>
      <c r="Y137" s="1"/>
      <c r="Z137" s="1"/>
      <c r="AA137" s="1"/>
      <c r="AB137" s="1"/>
      <c r="AC137" s="42" t="s">
        <v>408</v>
      </c>
      <c r="AD137" s="3"/>
    </row>
    <row r="138" spans="2:30" x14ac:dyDescent="0.45">
      <c r="B138" s="19" t="s">
        <v>409</v>
      </c>
      <c r="D138" s="32">
        <f t="shared" si="35"/>
        <v>126</v>
      </c>
      <c r="E138" s="1">
        <v>4</v>
      </c>
      <c r="F138" s="1">
        <v>6</v>
      </c>
      <c r="G138" s="1">
        <v>31</v>
      </c>
      <c r="H138" s="1">
        <v>33</v>
      </c>
      <c r="I138" s="1">
        <f t="shared" ref="I138:I147" si="61" xml:space="preserve"> G138+$C$137</f>
        <v>3472</v>
      </c>
      <c r="J138" s="1">
        <f t="shared" ref="J138:J147" si="62" xml:space="preserve"> H138+$C$137</f>
        <v>3474</v>
      </c>
      <c r="K138" s="16"/>
      <c r="L138" s="16"/>
      <c r="M138" s="16"/>
      <c r="N138" s="16"/>
      <c r="O138" s="26">
        <f t="shared" si="60"/>
        <v>3473</v>
      </c>
      <c r="P138" s="26"/>
      <c r="Q138" s="49"/>
      <c r="R138" s="16"/>
      <c r="S138" s="1"/>
      <c r="T138" s="1"/>
      <c r="U138" s="1"/>
      <c r="V138" s="1"/>
      <c r="W138" s="1" t="s">
        <v>30</v>
      </c>
      <c r="X138" s="1" t="s">
        <v>407</v>
      </c>
      <c r="Y138" s="1"/>
      <c r="Z138" s="1"/>
      <c r="AA138" s="1"/>
      <c r="AB138" s="1"/>
      <c r="AC138" s="42" t="s">
        <v>410</v>
      </c>
      <c r="AD138" s="3"/>
    </row>
    <row r="139" spans="2:30" x14ac:dyDescent="0.45">
      <c r="B139" s="18" t="s">
        <v>411</v>
      </c>
      <c r="D139" s="32">
        <f t="shared" si="35"/>
        <v>127</v>
      </c>
      <c r="E139" s="1"/>
      <c r="F139" s="1"/>
      <c r="G139" s="1">
        <v>-35</v>
      </c>
      <c r="H139" s="1">
        <v>-33</v>
      </c>
      <c r="I139" s="1">
        <f t="shared" si="61"/>
        <v>3406</v>
      </c>
      <c r="J139" s="1">
        <f t="shared" si="62"/>
        <v>3408</v>
      </c>
      <c r="K139" s="16"/>
      <c r="L139" s="16"/>
      <c r="M139" s="16"/>
      <c r="N139" s="16"/>
      <c r="O139" s="26">
        <f t="shared" si="60"/>
        <v>3407</v>
      </c>
      <c r="P139" s="26"/>
      <c r="Q139" s="49"/>
      <c r="R139" s="16"/>
      <c r="S139" s="1"/>
      <c r="T139" s="1"/>
      <c r="U139" s="1"/>
      <c r="V139" s="1"/>
      <c r="W139" s="1" t="s">
        <v>49</v>
      </c>
      <c r="X139" s="1" t="s">
        <v>76</v>
      </c>
      <c r="Y139" s="1" t="s">
        <v>77</v>
      </c>
      <c r="Z139" s="1"/>
      <c r="AA139" s="1"/>
      <c r="AB139" s="1"/>
      <c r="AD139" s="3"/>
    </row>
    <row r="140" spans="2:30" x14ac:dyDescent="0.45">
      <c r="B140" s="18" t="s">
        <v>412</v>
      </c>
      <c r="D140" s="32">
        <f t="shared" si="35"/>
        <v>128</v>
      </c>
      <c r="E140" s="1"/>
      <c r="F140" s="1"/>
      <c r="G140" s="1">
        <v>-32</v>
      </c>
      <c r="H140" s="1">
        <v>-31</v>
      </c>
      <c r="I140" s="1">
        <f t="shared" si="61"/>
        <v>3409</v>
      </c>
      <c r="J140" s="1">
        <f t="shared" si="62"/>
        <v>3410</v>
      </c>
      <c r="K140" s="16" t="s">
        <v>206</v>
      </c>
      <c r="L140" s="16" t="s">
        <v>321</v>
      </c>
      <c r="M140" s="16" t="s">
        <v>323</v>
      </c>
      <c r="N140" s="16">
        <v>650</v>
      </c>
      <c r="O140" s="26">
        <f t="shared" ref="O140:O142" si="63">(I140+J140)/2</f>
        <v>3409.5</v>
      </c>
      <c r="P140" s="26">
        <v>500</v>
      </c>
      <c r="Q140" s="49" t="s">
        <v>556</v>
      </c>
      <c r="R140" s="1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D140" s="3"/>
    </row>
    <row r="141" spans="2:30" x14ac:dyDescent="0.45">
      <c r="B141" s="20" t="s">
        <v>413</v>
      </c>
      <c r="D141" s="32">
        <f t="shared" si="35"/>
        <v>129</v>
      </c>
      <c r="E141" s="1"/>
      <c r="F141" s="1"/>
      <c r="G141" s="1">
        <v>-30</v>
      </c>
      <c r="H141" s="1">
        <v>-25</v>
      </c>
      <c r="I141" s="1">
        <f t="shared" si="61"/>
        <v>3411</v>
      </c>
      <c r="J141" s="1">
        <f t="shared" si="62"/>
        <v>3416</v>
      </c>
      <c r="K141" s="16"/>
      <c r="L141" s="16"/>
      <c r="M141" s="16"/>
      <c r="N141" s="16"/>
      <c r="O141" s="26">
        <f t="shared" si="63"/>
        <v>3413.5</v>
      </c>
      <c r="P141" s="26"/>
      <c r="Q141" s="49"/>
      <c r="R141" s="16"/>
      <c r="S141" s="1"/>
      <c r="T141" s="1"/>
      <c r="U141" s="1"/>
      <c r="V141" s="1"/>
      <c r="W141" s="1" t="s">
        <v>49</v>
      </c>
      <c r="X141" s="1"/>
      <c r="Y141" s="1"/>
      <c r="Z141" s="1"/>
      <c r="AA141" s="1"/>
      <c r="AB141" s="1"/>
      <c r="AD141" s="3"/>
    </row>
    <row r="142" spans="2:30" x14ac:dyDescent="0.45">
      <c r="B142" s="20" t="s">
        <v>414</v>
      </c>
      <c r="D142" s="32">
        <f t="shared" si="35"/>
        <v>130</v>
      </c>
      <c r="E142" s="1"/>
      <c r="F142" s="1"/>
      <c r="G142" s="1">
        <v>-24</v>
      </c>
      <c r="H142" s="1">
        <v>-23</v>
      </c>
      <c r="I142" s="1">
        <f t="shared" si="61"/>
        <v>3417</v>
      </c>
      <c r="J142" s="1">
        <f t="shared" si="62"/>
        <v>3418</v>
      </c>
      <c r="K142" s="16"/>
      <c r="L142" s="16"/>
      <c r="M142" s="16"/>
      <c r="N142" s="16"/>
      <c r="O142" s="26">
        <f t="shared" si="63"/>
        <v>3417.5</v>
      </c>
      <c r="P142" s="26"/>
      <c r="Q142" s="49"/>
      <c r="R142" s="16"/>
      <c r="S142" s="1"/>
      <c r="T142" s="1"/>
      <c r="U142" s="1"/>
      <c r="V142" s="1"/>
      <c r="W142" s="1" t="s">
        <v>49</v>
      </c>
      <c r="X142" s="1"/>
      <c r="Y142" s="1"/>
      <c r="Z142" s="1"/>
      <c r="AA142" s="1"/>
      <c r="AB142" s="1"/>
      <c r="AD142" s="3"/>
    </row>
    <row r="143" spans="2:30" x14ac:dyDescent="0.45">
      <c r="B143" s="20" t="s">
        <v>415</v>
      </c>
      <c r="D143" s="32">
        <f t="shared" ref="D143:D204" si="64">D142+1</f>
        <v>131</v>
      </c>
      <c r="E143" s="1"/>
      <c r="F143" s="1"/>
      <c r="G143" s="1">
        <v>-22</v>
      </c>
      <c r="H143" s="1">
        <v>-21</v>
      </c>
      <c r="I143" s="1">
        <f t="shared" si="61"/>
        <v>3419</v>
      </c>
      <c r="J143" s="1">
        <f t="shared" si="62"/>
        <v>3420</v>
      </c>
      <c r="K143" s="16" t="s">
        <v>206</v>
      </c>
      <c r="L143" s="16" t="s">
        <v>321</v>
      </c>
      <c r="M143" s="16" t="s">
        <v>323</v>
      </c>
      <c r="N143" s="16">
        <v>650</v>
      </c>
      <c r="O143" s="26">
        <f>(I143+J143)/2</f>
        <v>3419.5</v>
      </c>
      <c r="P143" s="26">
        <v>750</v>
      </c>
      <c r="Q143" s="49" t="s">
        <v>557</v>
      </c>
      <c r="R143" s="16"/>
      <c r="S143" s="1"/>
      <c r="T143" s="1"/>
      <c r="U143" s="1"/>
      <c r="V143" s="1"/>
      <c r="W143" s="1" t="s">
        <v>49</v>
      </c>
      <c r="X143" s="1" t="s">
        <v>76</v>
      </c>
      <c r="Y143" s="1" t="s">
        <v>77</v>
      </c>
      <c r="Z143" s="1"/>
      <c r="AA143" s="1"/>
      <c r="AB143" s="1"/>
      <c r="AD143" s="3"/>
    </row>
    <row r="144" spans="2:30" x14ac:dyDescent="0.45">
      <c r="B144" s="20" t="s">
        <v>416</v>
      </c>
      <c r="D144" s="32">
        <f t="shared" si="64"/>
        <v>132</v>
      </c>
      <c r="E144" s="1"/>
      <c r="F144" s="1"/>
      <c r="G144" s="1">
        <v>-20</v>
      </c>
      <c r="H144" s="1">
        <v>-10</v>
      </c>
      <c r="I144" s="1">
        <f t="shared" si="61"/>
        <v>3421</v>
      </c>
      <c r="J144" s="1">
        <f t="shared" si="62"/>
        <v>3431</v>
      </c>
      <c r="K144" s="16"/>
      <c r="L144" s="16"/>
      <c r="M144" s="16"/>
      <c r="N144" s="16"/>
      <c r="O144" s="26">
        <f>(I144+J144)/2</f>
        <v>3426</v>
      </c>
      <c r="P144" s="26"/>
      <c r="Q144" s="49"/>
      <c r="R144" s="16"/>
      <c r="S144" s="1"/>
      <c r="T144" s="1"/>
      <c r="U144" s="1"/>
      <c r="V144" s="1"/>
      <c r="W144" s="1" t="s">
        <v>49</v>
      </c>
      <c r="X144" s="1" t="s">
        <v>407</v>
      </c>
      <c r="Y144" s="1"/>
      <c r="Z144" s="1"/>
      <c r="AA144" s="1"/>
      <c r="AB144" s="1"/>
      <c r="AD144" s="3"/>
    </row>
    <row r="145" spans="2:30" x14ac:dyDescent="0.45">
      <c r="B145" t="s">
        <v>417</v>
      </c>
      <c r="D145" s="32">
        <f t="shared" si="64"/>
        <v>133</v>
      </c>
      <c r="E145" s="1"/>
      <c r="F145" s="1"/>
      <c r="G145" s="1">
        <v>-20</v>
      </c>
      <c r="H145" s="1">
        <v>-10</v>
      </c>
      <c r="I145" s="1">
        <f t="shared" si="61"/>
        <v>3421</v>
      </c>
      <c r="J145" s="1">
        <f t="shared" si="62"/>
        <v>3431</v>
      </c>
      <c r="K145" s="16" t="s">
        <v>206</v>
      </c>
      <c r="L145" s="16" t="s">
        <v>321</v>
      </c>
      <c r="M145" s="16" t="s">
        <v>558</v>
      </c>
      <c r="N145" s="16">
        <v>500</v>
      </c>
      <c r="O145" s="26">
        <f t="shared" ref="O145:O147" si="65">(I145+J145)/2</f>
        <v>3426</v>
      </c>
      <c r="P145" s="26">
        <v>200</v>
      </c>
      <c r="Q145" s="49" t="s">
        <v>559</v>
      </c>
      <c r="R145" s="16"/>
      <c r="S145" s="1"/>
      <c r="T145" s="1"/>
      <c r="U145" s="1"/>
      <c r="V145" s="1"/>
      <c r="W145" s="1" t="s">
        <v>76</v>
      </c>
      <c r="X145" s="1" t="s">
        <v>77</v>
      </c>
      <c r="Y145" s="1"/>
      <c r="Z145" s="1"/>
      <c r="AA145" s="1"/>
      <c r="AB145" s="1"/>
      <c r="AD145" s="3"/>
    </row>
    <row r="146" spans="2:30" x14ac:dyDescent="0.45">
      <c r="B146" s="13" t="s">
        <v>418</v>
      </c>
      <c r="D146" s="32">
        <f t="shared" si="64"/>
        <v>134</v>
      </c>
      <c r="E146" s="1"/>
      <c r="F146" s="1"/>
      <c r="G146" s="1">
        <v>-20</v>
      </c>
      <c r="H146" s="1">
        <v>-10</v>
      </c>
      <c r="I146" s="1">
        <f t="shared" si="61"/>
        <v>3421</v>
      </c>
      <c r="J146" s="1">
        <f t="shared" si="62"/>
        <v>3431</v>
      </c>
      <c r="K146" s="16"/>
      <c r="L146" s="16"/>
      <c r="M146" s="16"/>
      <c r="N146" s="16"/>
      <c r="O146" s="26">
        <f t="shared" si="65"/>
        <v>3426</v>
      </c>
      <c r="P146" s="26"/>
      <c r="Q146" s="49"/>
      <c r="R146" s="16"/>
      <c r="S146" s="1"/>
      <c r="T146" s="1"/>
      <c r="U146" s="1"/>
      <c r="V146" s="1"/>
      <c r="W146" s="1" t="s">
        <v>49</v>
      </c>
      <c r="X146" s="1"/>
      <c r="Y146" s="1"/>
      <c r="Z146" s="1"/>
      <c r="AA146" s="1"/>
      <c r="AB146" s="1"/>
      <c r="AD146" s="3"/>
    </row>
    <row r="147" spans="2:30" x14ac:dyDescent="0.45">
      <c r="B147" s="13" t="s">
        <v>419</v>
      </c>
      <c r="D147" s="32">
        <f t="shared" si="64"/>
        <v>135</v>
      </c>
      <c r="E147" s="1"/>
      <c r="F147" s="1"/>
      <c r="G147" s="1">
        <v>-10</v>
      </c>
      <c r="H147" s="1">
        <v>-1</v>
      </c>
      <c r="I147" s="1">
        <f t="shared" si="61"/>
        <v>3431</v>
      </c>
      <c r="J147" s="1">
        <f t="shared" si="62"/>
        <v>3440</v>
      </c>
      <c r="K147" s="16"/>
      <c r="L147" s="16"/>
      <c r="M147" s="16"/>
      <c r="N147" s="16"/>
      <c r="O147" s="26">
        <f t="shared" si="65"/>
        <v>3435.5</v>
      </c>
      <c r="P147" s="26"/>
      <c r="Q147" s="49"/>
      <c r="R147" s="16"/>
      <c r="S147" s="1"/>
      <c r="T147" s="1"/>
      <c r="U147" s="1"/>
      <c r="V147" s="1"/>
      <c r="W147" s="1" t="s">
        <v>49</v>
      </c>
      <c r="X147" s="1" t="s">
        <v>407</v>
      </c>
      <c r="Y147" s="1"/>
      <c r="Z147" s="1"/>
      <c r="AA147" s="1"/>
      <c r="AB147" s="1"/>
      <c r="AD147" s="3"/>
    </row>
    <row r="148" spans="2:30" x14ac:dyDescent="0.45">
      <c r="D148" s="32">
        <f t="shared" si="64"/>
        <v>136</v>
      </c>
      <c r="E148" s="1"/>
      <c r="F148" s="1"/>
      <c r="G148" s="1"/>
      <c r="H148" s="1"/>
      <c r="I148" s="1"/>
      <c r="J148" s="1"/>
      <c r="K148" s="16"/>
      <c r="L148" s="16"/>
      <c r="M148" s="16"/>
      <c r="N148" s="16"/>
      <c r="O148" s="16"/>
      <c r="P148" s="26"/>
      <c r="Q148" s="49"/>
      <c r="R148" s="1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D148" s="3"/>
    </row>
    <row r="149" spans="2:30" x14ac:dyDescent="0.45">
      <c r="B149" t="s">
        <v>420</v>
      </c>
      <c r="C149">
        <f>'Folger Line Count'!$N$30</f>
        <v>3474</v>
      </c>
      <c r="D149" s="32">
        <f t="shared" si="64"/>
        <v>137</v>
      </c>
      <c r="E149" s="1">
        <v>4</v>
      </c>
      <c r="F149" s="1">
        <v>7</v>
      </c>
      <c r="G149" s="1">
        <v>1</v>
      </c>
      <c r="H149" s="1">
        <v>37</v>
      </c>
      <c r="I149" s="1">
        <f xml:space="preserve"> G149+$C$149</f>
        <v>3475</v>
      </c>
      <c r="J149" s="1">
        <f xml:space="preserve"> H149+$C$149</f>
        <v>3511</v>
      </c>
      <c r="K149" s="16"/>
      <c r="L149" s="16"/>
      <c r="M149" s="16"/>
      <c r="N149" s="16"/>
      <c r="O149" s="26">
        <f t="shared" ref="O149:O151" si="66">(I149+J149)/2</f>
        <v>3493</v>
      </c>
      <c r="P149" s="26"/>
      <c r="Q149" s="49"/>
      <c r="R149" s="16"/>
      <c r="S149" s="1"/>
      <c r="T149" s="1"/>
      <c r="U149" s="1"/>
      <c r="V149" s="1"/>
      <c r="W149" s="1" t="s">
        <v>43</v>
      </c>
      <c r="X149" s="1" t="s">
        <v>47</v>
      </c>
      <c r="Y149" s="1"/>
      <c r="Z149" s="1"/>
      <c r="AA149" s="1"/>
      <c r="AB149" s="1"/>
      <c r="AC149" s="42" t="s">
        <v>421</v>
      </c>
      <c r="AD149" s="3"/>
    </row>
    <row r="150" spans="2:30" x14ac:dyDescent="0.45">
      <c r="B150" t="s">
        <v>422</v>
      </c>
      <c r="D150" s="32">
        <f t="shared" si="64"/>
        <v>138</v>
      </c>
      <c r="E150" s="1">
        <v>4</v>
      </c>
      <c r="F150" s="1">
        <v>7</v>
      </c>
      <c r="G150" s="1">
        <v>39</v>
      </c>
      <c r="H150" s="1">
        <v>45</v>
      </c>
      <c r="I150" s="1">
        <f t="shared" ref="I150:I158" si="67" xml:space="preserve"> G150+$C$149</f>
        <v>3513</v>
      </c>
      <c r="J150" s="1">
        <f t="shared" ref="J150:J158" si="68" xml:space="preserve"> H150+$C$149</f>
        <v>3519</v>
      </c>
      <c r="K150" s="16" t="s">
        <v>206</v>
      </c>
      <c r="L150" s="16" t="s">
        <v>321</v>
      </c>
      <c r="M150" s="16" t="s">
        <v>308</v>
      </c>
      <c r="N150" s="16">
        <v>750</v>
      </c>
      <c r="O150" s="26">
        <f t="shared" si="66"/>
        <v>3516</v>
      </c>
      <c r="P150" s="26">
        <v>300</v>
      </c>
      <c r="Q150" s="49" t="s">
        <v>560</v>
      </c>
      <c r="R150" s="16"/>
      <c r="S150" s="1"/>
      <c r="T150" s="1"/>
      <c r="U150" s="1"/>
      <c r="V150" s="1"/>
      <c r="W150" s="1" t="s">
        <v>43</v>
      </c>
      <c r="X150" s="1" t="s">
        <v>395</v>
      </c>
      <c r="Y150" s="1"/>
      <c r="Z150" s="1"/>
      <c r="AA150" s="1"/>
      <c r="AB150" s="1"/>
      <c r="AC150" s="42" t="s">
        <v>423</v>
      </c>
      <c r="AD150" s="3"/>
    </row>
    <row r="151" spans="2:30" x14ac:dyDescent="0.45">
      <c r="B151" s="20" t="s">
        <v>424</v>
      </c>
      <c r="D151" s="32">
        <f t="shared" si="64"/>
        <v>139</v>
      </c>
      <c r="E151" s="1">
        <v>4</v>
      </c>
      <c r="F151" s="1">
        <v>7</v>
      </c>
      <c r="G151" s="1">
        <v>46</v>
      </c>
      <c r="H151" s="1">
        <v>158</v>
      </c>
      <c r="I151" s="1">
        <f t="shared" si="67"/>
        <v>3520</v>
      </c>
      <c r="J151" s="1">
        <f t="shared" si="68"/>
        <v>3632</v>
      </c>
      <c r="K151" s="16"/>
      <c r="L151" s="16"/>
      <c r="M151" s="16"/>
      <c r="N151" s="16"/>
      <c r="O151" s="26">
        <f t="shared" si="66"/>
        <v>3576</v>
      </c>
      <c r="P151" s="26"/>
      <c r="Q151" s="49"/>
      <c r="R151" s="16"/>
      <c r="S151" s="1"/>
      <c r="T151" s="1"/>
      <c r="U151" s="1"/>
      <c r="V151" s="1"/>
      <c r="W151" s="1" t="s">
        <v>43</v>
      </c>
      <c r="X151" s="1" t="s">
        <v>47</v>
      </c>
      <c r="Y151" s="1"/>
      <c r="Z151" s="1"/>
      <c r="AA151" s="1"/>
      <c r="AB151" s="1"/>
      <c r="AC151" s="42" t="s">
        <v>425</v>
      </c>
      <c r="AD151" s="3"/>
    </row>
    <row r="152" spans="2:30" x14ac:dyDescent="0.45">
      <c r="B152" s="20" t="s">
        <v>426</v>
      </c>
      <c r="D152" s="32">
        <f t="shared" si="64"/>
        <v>140</v>
      </c>
      <c r="E152" s="1">
        <v>4</v>
      </c>
      <c r="F152" s="1">
        <v>7</v>
      </c>
      <c r="G152" s="1">
        <v>159</v>
      </c>
      <c r="H152" s="1">
        <v>168</v>
      </c>
      <c r="I152" s="1">
        <f t="shared" si="67"/>
        <v>3633</v>
      </c>
      <c r="J152" s="1">
        <f t="shared" si="68"/>
        <v>3642</v>
      </c>
      <c r="K152" s="16" t="s">
        <v>209</v>
      </c>
      <c r="L152" s="16" t="s">
        <v>305</v>
      </c>
      <c r="M152" s="16" t="s">
        <v>308</v>
      </c>
      <c r="N152" s="16">
        <v>650</v>
      </c>
      <c r="O152" s="26">
        <f t="shared" ref="O152:O153" si="69">(I152+J152)/2</f>
        <v>3637.5</v>
      </c>
      <c r="P152" s="26">
        <v>400</v>
      </c>
      <c r="Q152" s="49" t="s">
        <v>561</v>
      </c>
      <c r="R152" s="16"/>
      <c r="S152" s="1"/>
      <c r="T152" s="1"/>
      <c r="U152" s="1"/>
      <c r="V152" s="1"/>
      <c r="W152" s="1" t="s">
        <v>43</v>
      </c>
      <c r="X152" s="1" t="s">
        <v>47</v>
      </c>
      <c r="Y152" s="1"/>
      <c r="Z152" s="1"/>
      <c r="AA152" s="1"/>
      <c r="AB152" s="1"/>
      <c r="AC152" s="42" t="s">
        <v>426</v>
      </c>
      <c r="AD152" s="3"/>
    </row>
    <row r="153" spans="2:30" x14ac:dyDescent="0.45">
      <c r="B153" s="20" t="s">
        <v>427</v>
      </c>
      <c r="D153" s="32">
        <f t="shared" si="64"/>
        <v>141</v>
      </c>
      <c r="E153" s="1">
        <v>4</v>
      </c>
      <c r="F153" s="1">
        <v>7</v>
      </c>
      <c r="G153" s="1">
        <v>169</v>
      </c>
      <c r="H153" s="1">
        <v>186</v>
      </c>
      <c r="I153" s="1">
        <f t="shared" si="67"/>
        <v>3643</v>
      </c>
      <c r="J153" s="1">
        <f t="shared" si="68"/>
        <v>3660</v>
      </c>
      <c r="K153" s="16"/>
      <c r="L153" s="16"/>
      <c r="M153" s="16"/>
      <c r="N153" s="16"/>
      <c r="O153" s="26">
        <f t="shared" si="69"/>
        <v>3651.5</v>
      </c>
      <c r="P153" s="26"/>
      <c r="Q153" s="49"/>
      <c r="R153" s="16"/>
      <c r="S153" s="1"/>
      <c r="T153" s="1"/>
      <c r="U153" s="1"/>
      <c r="V153" s="1"/>
      <c r="W153" s="1" t="s">
        <v>43</v>
      </c>
      <c r="X153" s="1" t="s">
        <v>47</v>
      </c>
      <c r="Y153" s="1"/>
      <c r="Z153" s="1"/>
      <c r="AA153" s="1"/>
      <c r="AB153" s="1"/>
      <c r="AC153" s="42" t="s">
        <v>428</v>
      </c>
      <c r="AD153" s="3"/>
    </row>
    <row r="154" spans="2:30" x14ac:dyDescent="0.45">
      <c r="B154" t="s">
        <v>429</v>
      </c>
      <c r="D154" s="32">
        <f t="shared" si="64"/>
        <v>142</v>
      </c>
      <c r="E154" s="1">
        <v>4</v>
      </c>
      <c r="F154" s="1">
        <v>7</v>
      </c>
      <c r="G154" s="1">
        <v>187</v>
      </c>
      <c r="H154" s="1">
        <v>221</v>
      </c>
      <c r="I154" s="1">
        <f t="shared" si="67"/>
        <v>3661</v>
      </c>
      <c r="J154" s="1">
        <f t="shared" si="68"/>
        <v>3695</v>
      </c>
      <c r="K154" s="16" t="s">
        <v>207</v>
      </c>
      <c r="L154" s="16" t="s">
        <v>299</v>
      </c>
      <c r="M154" s="16" t="s">
        <v>292</v>
      </c>
      <c r="N154" s="16">
        <v>750</v>
      </c>
      <c r="O154" s="26">
        <f t="shared" ref="O154:O155" si="70">(I154+J154)/2</f>
        <v>3678</v>
      </c>
      <c r="P154" s="26">
        <v>400</v>
      </c>
      <c r="Q154" s="49" t="s">
        <v>562</v>
      </c>
      <c r="R154" s="16"/>
      <c r="S154" s="1"/>
      <c r="T154" s="1"/>
      <c r="U154" s="1"/>
      <c r="V154" s="1"/>
      <c r="W154" s="1" t="s">
        <v>43</v>
      </c>
      <c r="X154" s="1" t="s">
        <v>47</v>
      </c>
      <c r="Y154" s="1" t="s">
        <v>50</v>
      </c>
      <c r="Z154" s="1"/>
      <c r="AA154" s="1"/>
      <c r="AB154" s="1"/>
      <c r="AC154" s="42" t="s">
        <v>430</v>
      </c>
      <c r="AD154" s="3"/>
    </row>
    <row r="155" spans="2:30" x14ac:dyDescent="0.45">
      <c r="B155" s="18" t="s">
        <v>431</v>
      </c>
      <c r="D155" s="32">
        <f t="shared" si="64"/>
        <v>143</v>
      </c>
      <c r="E155" s="1"/>
      <c r="F155" s="1"/>
      <c r="G155" s="1">
        <v>-25</v>
      </c>
      <c r="H155" s="1">
        <v>-21</v>
      </c>
      <c r="I155" s="1">
        <f t="shared" si="67"/>
        <v>3449</v>
      </c>
      <c r="J155" s="1">
        <f t="shared" si="68"/>
        <v>3453</v>
      </c>
      <c r="K155" s="16"/>
      <c r="L155" s="16"/>
      <c r="M155" s="16"/>
      <c r="N155" s="16"/>
      <c r="O155" s="26">
        <f t="shared" si="70"/>
        <v>3451</v>
      </c>
      <c r="P155" s="26"/>
      <c r="Q155" s="49"/>
      <c r="R155" s="16"/>
      <c r="S155" s="1"/>
      <c r="T155" s="1"/>
      <c r="U155" s="1"/>
      <c r="V155" s="1"/>
      <c r="W155" s="1" t="s">
        <v>67</v>
      </c>
      <c r="X155" s="1"/>
      <c r="Y155" s="1"/>
      <c r="Z155" s="1"/>
      <c r="AA155" s="1"/>
      <c r="AB155" s="1"/>
      <c r="AC155" s="42" t="s">
        <v>432</v>
      </c>
      <c r="AD155" s="3"/>
    </row>
    <row r="156" spans="2:30" x14ac:dyDescent="0.45">
      <c r="B156" s="18" t="s">
        <v>433</v>
      </c>
      <c r="D156" s="32">
        <f t="shared" si="64"/>
        <v>144</v>
      </c>
      <c r="E156" s="1"/>
      <c r="F156" s="1"/>
      <c r="G156" s="1">
        <v>-20</v>
      </c>
      <c r="H156" s="1">
        <v>-16</v>
      </c>
      <c r="I156" s="1">
        <f t="shared" si="67"/>
        <v>3454</v>
      </c>
      <c r="J156" s="1">
        <f t="shared" si="68"/>
        <v>3458</v>
      </c>
      <c r="K156" s="16" t="s">
        <v>206</v>
      </c>
      <c r="L156" s="16" t="s">
        <v>321</v>
      </c>
      <c r="M156" s="16" t="s">
        <v>563</v>
      </c>
      <c r="N156" s="16">
        <v>400</v>
      </c>
      <c r="O156" s="26">
        <f>(I156+J156)/2</f>
        <v>3456</v>
      </c>
      <c r="P156" s="26">
        <v>700</v>
      </c>
      <c r="Q156" s="49" t="s">
        <v>564</v>
      </c>
      <c r="R156" s="16"/>
      <c r="S156" s="1"/>
      <c r="T156" s="1"/>
      <c r="U156" s="1"/>
      <c r="V156" s="1"/>
      <c r="W156" s="1" t="s">
        <v>67</v>
      </c>
      <c r="X156" s="1"/>
      <c r="Y156" s="1"/>
      <c r="Z156" s="1"/>
      <c r="AA156" s="1"/>
      <c r="AB156" s="1"/>
      <c r="AC156" s="42" t="s">
        <v>434</v>
      </c>
      <c r="AD156" s="3"/>
    </row>
    <row r="157" spans="2:30" x14ac:dyDescent="0.45">
      <c r="B157" s="18" t="s">
        <v>435</v>
      </c>
      <c r="D157" s="32">
        <f t="shared" si="64"/>
        <v>145</v>
      </c>
      <c r="E157" s="1"/>
      <c r="F157" s="1"/>
      <c r="G157" s="1">
        <v>-15</v>
      </c>
      <c r="H157" s="1">
        <v>-11</v>
      </c>
      <c r="I157" s="1">
        <f t="shared" si="67"/>
        <v>3459</v>
      </c>
      <c r="J157" s="1">
        <f t="shared" si="68"/>
        <v>3463</v>
      </c>
      <c r="K157" s="16"/>
      <c r="L157" s="16"/>
      <c r="M157" s="16"/>
      <c r="N157" s="16"/>
      <c r="O157" s="26">
        <f>(I157+J157)/2</f>
        <v>3461</v>
      </c>
      <c r="P157" s="26">
        <v>700</v>
      </c>
      <c r="Q157" s="49"/>
      <c r="R157" s="16"/>
      <c r="S157" s="1"/>
      <c r="T157" s="1"/>
      <c r="U157" s="1"/>
      <c r="V157" s="1"/>
      <c r="W157" s="1" t="s">
        <v>67</v>
      </c>
      <c r="X157" s="1"/>
      <c r="Y157" s="1"/>
      <c r="Z157" s="1"/>
      <c r="AA157" s="1"/>
      <c r="AB157" s="1"/>
      <c r="AC157" s="42" t="s">
        <v>436</v>
      </c>
      <c r="AD157" s="3"/>
    </row>
    <row r="158" spans="2:30" x14ac:dyDescent="0.45">
      <c r="B158" s="18" t="s">
        <v>437</v>
      </c>
      <c r="D158" s="32">
        <f t="shared" si="64"/>
        <v>146</v>
      </c>
      <c r="E158" s="1"/>
      <c r="F158" s="1"/>
      <c r="G158" s="1">
        <v>-10</v>
      </c>
      <c r="H158" s="1">
        <v>-1</v>
      </c>
      <c r="I158" s="1">
        <f t="shared" si="67"/>
        <v>3464</v>
      </c>
      <c r="J158" s="1">
        <f t="shared" si="68"/>
        <v>3473</v>
      </c>
      <c r="K158" s="16"/>
      <c r="L158" s="16"/>
      <c r="M158" s="16"/>
      <c r="N158" s="16"/>
      <c r="O158" s="26">
        <f>(I158+J158)/2</f>
        <v>3468.5</v>
      </c>
      <c r="P158" s="26"/>
      <c r="Q158" s="49"/>
      <c r="R158" s="16"/>
      <c r="S158" s="1"/>
      <c r="T158" s="1"/>
      <c r="U158" s="1"/>
      <c r="V158" s="1"/>
      <c r="W158" s="1" t="s">
        <v>67</v>
      </c>
      <c r="X158" s="1"/>
      <c r="Y158" s="1"/>
      <c r="Z158" s="1"/>
      <c r="AA158" s="1"/>
      <c r="AB158" s="1"/>
      <c r="AC158" s="42" t="s">
        <v>438</v>
      </c>
      <c r="AD158" s="3"/>
    </row>
    <row r="159" spans="2:30" x14ac:dyDescent="0.45">
      <c r="B159" s="18"/>
      <c r="D159" s="32">
        <f t="shared" si="64"/>
        <v>147</v>
      </c>
      <c r="E159" s="1"/>
      <c r="F159" s="1"/>
      <c r="G159" s="1"/>
      <c r="H159" s="1"/>
      <c r="I159" s="1"/>
      <c r="J159" s="1"/>
      <c r="K159" s="16"/>
      <c r="L159" s="16"/>
      <c r="M159" s="16"/>
      <c r="N159" s="16"/>
      <c r="O159" s="16"/>
      <c r="P159" s="26"/>
      <c r="Q159" s="49"/>
      <c r="R159" s="1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D159" s="3"/>
    </row>
    <row r="160" spans="2:30" x14ac:dyDescent="0.45">
      <c r="D160" s="32">
        <f t="shared" si="64"/>
        <v>148</v>
      </c>
      <c r="E160" s="1"/>
      <c r="F160" s="1"/>
      <c r="G160" s="1"/>
      <c r="H160" s="1"/>
      <c r="I160" s="1"/>
      <c r="J160" s="1"/>
      <c r="K160" s="16"/>
      <c r="L160" s="16"/>
      <c r="M160" s="16"/>
      <c r="N160" s="16"/>
      <c r="O160" s="16"/>
      <c r="P160" s="26"/>
      <c r="Q160" s="49"/>
      <c r="R160" s="1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D160" s="3"/>
    </row>
    <row r="161" spans="1:30" x14ac:dyDescent="0.45">
      <c r="A161" t="s">
        <v>125</v>
      </c>
      <c r="B161" s="20" t="s">
        <v>439</v>
      </c>
      <c r="C161">
        <f>'Folger Line Count'!$N$31</f>
        <v>3795</v>
      </c>
      <c r="D161" s="32">
        <f t="shared" si="64"/>
        <v>149</v>
      </c>
      <c r="E161" s="1">
        <v>5</v>
      </c>
      <c r="F161" s="1">
        <v>1</v>
      </c>
      <c r="G161" s="1">
        <v>1</v>
      </c>
      <c r="H161" s="1">
        <v>223</v>
      </c>
      <c r="I161" s="1">
        <f xml:space="preserve"> G161+$C$161</f>
        <v>3796</v>
      </c>
      <c r="J161" s="1">
        <f xml:space="preserve"> H161+$C$161</f>
        <v>4018</v>
      </c>
      <c r="K161" s="16" t="s">
        <v>207</v>
      </c>
      <c r="L161" s="16" t="s">
        <v>299</v>
      </c>
      <c r="M161" s="16" t="s">
        <v>323</v>
      </c>
      <c r="N161" s="16">
        <v>550</v>
      </c>
      <c r="O161" s="26">
        <f t="shared" ref="O161:O163" si="71">(I161+J161)/2</f>
        <v>3907</v>
      </c>
      <c r="P161" s="26">
        <v>750</v>
      </c>
      <c r="Q161" s="49" t="s">
        <v>565</v>
      </c>
      <c r="R161" s="16"/>
      <c r="S161" s="1"/>
      <c r="T161" s="1"/>
      <c r="U161" s="1"/>
      <c r="V161" s="1"/>
      <c r="W161" s="1" t="s">
        <v>49</v>
      </c>
      <c r="X161" s="1" t="s">
        <v>30</v>
      </c>
      <c r="Y161" s="1" t="s">
        <v>440</v>
      </c>
      <c r="Z161" s="1"/>
      <c r="AA161" s="1"/>
      <c r="AB161" s="1"/>
      <c r="AC161" s="42" t="s">
        <v>441</v>
      </c>
      <c r="AD161" s="3"/>
    </row>
    <row r="162" spans="1:30" x14ac:dyDescent="0.45">
      <c r="B162" s="20" t="s">
        <v>442</v>
      </c>
      <c r="D162" s="32">
        <f t="shared" si="64"/>
        <v>150</v>
      </c>
      <c r="E162" s="1">
        <v>5</v>
      </c>
      <c r="F162" s="1">
        <v>1</v>
      </c>
      <c r="G162" s="1">
        <v>224</v>
      </c>
      <c r="H162" s="1">
        <v>253</v>
      </c>
      <c r="I162" s="1">
        <f t="shared" ref="I162:I165" si="72" xml:space="preserve"> G162+$C$161</f>
        <v>4019</v>
      </c>
      <c r="J162" s="1">
        <f t="shared" ref="J162:J165" si="73" xml:space="preserve"> H162+$C$161</f>
        <v>4048</v>
      </c>
      <c r="K162" s="16"/>
      <c r="L162" s="16"/>
      <c r="M162" s="16"/>
      <c r="N162" s="16"/>
      <c r="O162" s="26">
        <f t="shared" si="71"/>
        <v>4033.5</v>
      </c>
      <c r="P162" s="26"/>
      <c r="Q162" s="49"/>
      <c r="R162" s="16"/>
      <c r="S162" s="1"/>
      <c r="T162" s="1"/>
      <c r="U162" s="1"/>
      <c r="V162" s="1"/>
      <c r="W162" s="1" t="s">
        <v>49</v>
      </c>
      <c r="X162" s="1" t="s">
        <v>30</v>
      </c>
      <c r="Y162" s="1" t="s">
        <v>47</v>
      </c>
      <c r="Z162" s="1" t="s">
        <v>43</v>
      </c>
      <c r="AA162" s="1" t="s">
        <v>50</v>
      </c>
      <c r="AB162" s="1"/>
      <c r="AC162" s="42" t="s">
        <v>443</v>
      </c>
      <c r="AD162" s="3"/>
    </row>
    <row r="163" spans="1:30" x14ac:dyDescent="0.45">
      <c r="B163" s="18" t="s">
        <v>444</v>
      </c>
      <c r="D163" s="32">
        <f t="shared" si="64"/>
        <v>151</v>
      </c>
      <c r="E163" s="1">
        <v>5</v>
      </c>
      <c r="F163" s="1">
        <v>1</v>
      </c>
      <c r="G163" s="1">
        <v>254</v>
      </c>
      <c r="H163" s="1">
        <v>281</v>
      </c>
      <c r="I163" s="1">
        <f t="shared" si="72"/>
        <v>4049</v>
      </c>
      <c r="J163" s="1">
        <f t="shared" si="73"/>
        <v>4076</v>
      </c>
      <c r="K163" s="16"/>
      <c r="L163" s="16"/>
      <c r="M163" s="16"/>
      <c r="N163" s="16"/>
      <c r="O163" s="26">
        <f t="shared" si="71"/>
        <v>4062.5</v>
      </c>
      <c r="P163" s="26"/>
      <c r="Q163" s="49"/>
      <c r="R163" s="16"/>
      <c r="S163" s="1"/>
      <c r="T163" s="1"/>
      <c r="U163" s="1"/>
      <c r="V163" s="1"/>
      <c r="W163" s="1" t="s">
        <v>49</v>
      </c>
      <c r="X163" s="1" t="s">
        <v>30</v>
      </c>
      <c r="Y163" s="1" t="s">
        <v>47</v>
      </c>
      <c r="Z163" s="1" t="s">
        <v>43</v>
      </c>
      <c r="AA163" s="1" t="s">
        <v>50</v>
      </c>
      <c r="AB163" s="1"/>
      <c r="AC163" s="42" t="s">
        <v>445</v>
      </c>
      <c r="AD163" s="3"/>
    </row>
    <row r="164" spans="1:30" x14ac:dyDescent="0.45">
      <c r="B164" s="18" t="s">
        <v>446</v>
      </c>
      <c r="D164" s="32">
        <f t="shared" si="64"/>
        <v>152</v>
      </c>
      <c r="E164" s="1">
        <v>5</v>
      </c>
      <c r="F164" s="1">
        <v>1</v>
      </c>
      <c r="G164" s="1">
        <v>282</v>
      </c>
      <c r="H164" s="1">
        <v>311</v>
      </c>
      <c r="I164" s="1">
        <f t="shared" si="72"/>
        <v>4077</v>
      </c>
      <c r="J164" s="1">
        <f t="shared" si="73"/>
        <v>4106</v>
      </c>
      <c r="K164" s="16" t="s">
        <v>207</v>
      </c>
      <c r="L164" s="16" t="s">
        <v>299</v>
      </c>
      <c r="M164" s="16" t="s">
        <v>323</v>
      </c>
      <c r="N164" s="16">
        <v>500</v>
      </c>
      <c r="O164" s="26">
        <f t="shared" ref="O164:O166" si="74">(I164+J164)/2</f>
        <v>4091.5</v>
      </c>
      <c r="P164" s="26">
        <v>675</v>
      </c>
      <c r="Q164" s="49" t="s">
        <v>566</v>
      </c>
      <c r="R164" s="16"/>
      <c r="S164" s="1"/>
      <c r="T164" s="1"/>
      <c r="U164" s="1"/>
      <c r="V164" s="1"/>
      <c r="W164" s="1" t="s">
        <v>49</v>
      </c>
      <c r="X164" s="1" t="s">
        <v>43</v>
      </c>
      <c r="Y164" s="1" t="s">
        <v>50</v>
      </c>
      <c r="Z164" s="1"/>
      <c r="AA164" s="1"/>
      <c r="AB164" s="1"/>
      <c r="AC164" s="42" t="s">
        <v>447</v>
      </c>
      <c r="AD164" s="3"/>
    </row>
    <row r="165" spans="1:30" x14ac:dyDescent="0.45">
      <c r="B165" t="s">
        <v>448</v>
      </c>
      <c r="D165" s="32">
        <f t="shared" si="64"/>
        <v>153</v>
      </c>
      <c r="E165" s="1">
        <v>5</v>
      </c>
      <c r="F165" s="1">
        <v>1</v>
      </c>
      <c r="G165" s="1">
        <v>312</v>
      </c>
      <c r="H165" s="1">
        <v>319</v>
      </c>
      <c r="I165" s="1">
        <f t="shared" si="72"/>
        <v>4107</v>
      </c>
      <c r="J165" s="1">
        <f t="shared" si="73"/>
        <v>4114</v>
      </c>
      <c r="K165" s="16" t="s">
        <v>208</v>
      </c>
      <c r="L165" s="16" t="s">
        <v>307</v>
      </c>
      <c r="M165" s="16" t="s">
        <v>308</v>
      </c>
      <c r="N165" s="16">
        <v>600</v>
      </c>
      <c r="O165" s="26">
        <f t="shared" si="74"/>
        <v>4110.5</v>
      </c>
      <c r="P165" s="26">
        <v>400</v>
      </c>
      <c r="Q165" s="49" t="s">
        <v>567</v>
      </c>
      <c r="R165" s="16"/>
      <c r="S165" s="1"/>
      <c r="T165" s="1"/>
      <c r="U165" s="1"/>
      <c r="V165" s="1"/>
      <c r="W165" s="1" t="s">
        <v>43</v>
      </c>
      <c r="X165" s="1" t="s">
        <v>50</v>
      </c>
      <c r="Y165" s="1" t="s">
        <v>30</v>
      </c>
      <c r="Z165" s="1" t="s">
        <v>47</v>
      </c>
      <c r="AA165" s="1"/>
      <c r="AB165" s="1"/>
      <c r="AC165" s="42" t="s">
        <v>449</v>
      </c>
      <c r="AD165" s="3"/>
    </row>
    <row r="166" spans="1:30" x14ac:dyDescent="0.45">
      <c r="D166" s="32">
        <f t="shared" si="64"/>
        <v>154</v>
      </c>
      <c r="E166" s="1"/>
      <c r="F166" s="1"/>
      <c r="G166" s="1"/>
      <c r="H166" s="1"/>
      <c r="I166" s="1"/>
      <c r="J166" s="1"/>
      <c r="K166" s="16"/>
      <c r="L166" s="16"/>
      <c r="M166" s="16"/>
      <c r="N166" s="16"/>
      <c r="O166" s="26">
        <f t="shared" si="74"/>
        <v>0</v>
      </c>
      <c r="P166" s="26"/>
      <c r="Q166" s="49"/>
      <c r="R166" s="1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D166" s="3"/>
    </row>
    <row r="167" spans="1:30" x14ac:dyDescent="0.45">
      <c r="B167" t="s">
        <v>450</v>
      </c>
      <c r="C167">
        <f>'Folger Line Count'!$N$32</f>
        <v>4114</v>
      </c>
      <c r="D167" s="32">
        <f t="shared" si="64"/>
        <v>155</v>
      </c>
      <c r="E167" s="1">
        <v>5</v>
      </c>
      <c r="F167" s="1">
        <v>2</v>
      </c>
      <c r="G167" s="1">
        <v>1</v>
      </c>
      <c r="H167" s="1">
        <v>30</v>
      </c>
      <c r="I167" s="1">
        <f xml:space="preserve"> G167+$C$167</f>
        <v>4115</v>
      </c>
      <c r="J167" s="1">
        <f xml:space="preserve"> H167+$C$167</f>
        <v>4144</v>
      </c>
      <c r="K167" s="16" t="s">
        <v>207</v>
      </c>
      <c r="L167" s="16" t="s">
        <v>299</v>
      </c>
      <c r="M167" s="16" t="s">
        <v>323</v>
      </c>
      <c r="N167" s="16">
        <v>650</v>
      </c>
      <c r="O167" s="26">
        <f t="shared" ref="O167:O171" si="75">(I167+J167)/2</f>
        <v>4129.5</v>
      </c>
      <c r="P167" s="26">
        <v>700</v>
      </c>
      <c r="Q167" s="49" t="s">
        <v>590</v>
      </c>
      <c r="R167" s="16"/>
      <c r="S167" s="1"/>
      <c r="T167" s="1"/>
      <c r="U167" s="1"/>
      <c r="V167" s="1"/>
      <c r="W167" s="1" t="s">
        <v>49</v>
      </c>
      <c r="X167" s="1" t="s">
        <v>30</v>
      </c>
      <c r="Y167" s="1"/>
      <c r="Z167" s="1"/>
      <c r="AA167" s="1"/>
      <c r="AB167" s="1"/>
      <c r="AC167" s="42" t="s">
        <v>451</v>
      </c>
      <c r="AD167" s="3"/>
    </row>
    <row r="168" spans="1:30" x14ac:dyDescent="0.45">
      <c r="B168" s="13" t="s">
        <v>452</v>
      </c>
      <c r="D168" s="32">
        <f t="shared" si="64"/>
        <v>156</v>
      </c>
      <c r="E168" s="1">
        <v>5</v>
      </c>
      <c r="F168" s="1">
        <v>2</v>
      </c>
      <c r="G168" s="1">
        <v>33</v>
      </c>
      <c r="H168" s="1">
        <v>52</v>
      </c>
      <c r="I168" s="1">
        <f t="shared" ref="I168:I204" si="76" xml:space="preserve"> G168+$C$167</f>
        <v>4147</v>
      </c>
      <c r="J168" s="1">
        <f t="shared" ref="J168:J204" si="77" xml:space="preserve"> H168+$C$167</f>
        <v>4166</v>
      </c>
      <c r="K168" s="16"/>
      <c r="L168" s="16"/>
      <c r="M168" s="16"/>
      <c r="N168" s="16"/>
      <c r="O168" s="26">
        <f t="shared" si="75"/>
        <v>4156.5</v>
      </c>
      <c r="P168" s="26"/>
      <c r="Q168" s="49"/>
      <c r="R168" s="16"/>
      <c r="S168" s="1"/>
      <c r="T168" s="1"/>
      <c r="U168" s="1"/>
      <c r="V168" s="1"/>
      <c r="W168" s="1" t="s">
        <v>49</v>
      </c>
      <c r="X168" s="1" t="s">
        <v>30</v>
      </c>
      <c r="Y168" s="1"/>
      <c r="Z168" s="1"/>
      <c r="AA168" s="1"/>
      <c r="AB168" s="1"/>
      <c r="AC168" s="42" t="s">
        <v>453</v>
      </c>
      <c r="AD168" s="3"/>
    </row>
    <row r="169" spans="1:30" x14ac:dyDescent="0.45">
      <c r="B169" s="13" t="s">
        <v>454</v>
      </c>
      <c r="D169" s="32">
        <f t="shared" si="64"/>
        <v>157</v>
      </c>
      <c r="E169" s="1">
        <v>5</v>
      </c>
      <c r="F169" s="1">
        <v>2</v>
      </c>
      <c r="G169" s="1">
        <v>53</v>
      </c>
      <c r="H169" s="1">
        <v>63</v>
      </c>
      <c r="I169" s="1">
        <f t="shared" si="76"/>
        <v>4167</v>
      </c>
      <c r="J169" s="1">
        <f t="shared" si="77"/>
        <v>4177</v>
      </c>
      <c r="K169" s="16"/>
      <c r="L169" s="16"/>
      <c r="M169" s="16"/>
      <c r="N169" s="16"/>
      <c r="O169" s="26">
        <f t="shared" si="75"/>
        <v>4172</v>
      </c>
      <c r="P169" s="26"/>
      <c r="Q169" s="49"/>
      <c r="R169" s="16"/>
      <c r="S169" s="1"/>
      <c r="T169" s="1"/>
      <c r="U169" s="1"/>
      <c r="V169" s="1"/>
      <c r="W169" s="1" t="s">
        <v>49</v>
      </c>
      <c r="X169" s="1" t="s">
        <v>30</v>
      </c>
      <c r="Y169" s="1"/>
      <c r="Z169" s="1"/>
      <c r="AA169" s="1"/>
      <c r="AB169" s="1"/>
      <c r="AC169" s="42" t="s">
        <v>455</v>
      </c>
      <c r="AD169" s="3"/>
    </row>
    <row r="170" spans="1:30" x14ac:dyDescent="0.45">
      <c r="B170" s="13" t="s">
        <v>456</v>
      </c>
      <c r="D170" s="32">
        <f t="shared" si="64"/>
        <v>158</v>
      </c>
      <c r="E170" s="1">
        <v>5</v>
      </c>
      <c r="F170" s="1">
        <v>2</v>
      </c>
      <c r="G170" s="1">
        <v>64</v>
      </c>
      <c r="H170" s="1">
        <v>91</v>
      </c>
      <c r="I170" s="1">
        <f t="shared" si="76"/>
        <v>4178</v>
      </c>
      <c r="J170" s="1">
        <f t="shared" si="77"/>
        <v>4205</v>
      </c>
      <c r="K170" s="16"/>
      <c r="L170" s="16"/>
      <c r="M170" s="16"/>
      <c r="N170" s="16"/>
      <c r="O170" s="26">
        <f t="shared" si="75"/>
        <v>4191.5</v>
      </c>
      <c r="P170" s="26"/>
      <c r="Q170" s="49"/>
      <c r="R170" s="16"/>
      <c r="S170" s="1"/>
      <c r="T170" s="1"/>
      <c r="U170" s="1"/>
      <c r="V170" s="1"/>
      <c r="W170" s="1" t="s">
        <v>49</v>
      </c>
      <c r="X170" s="1" t="s">
        <v>30</v>
      </c>
      <c r="Y170" s="1"/>
      <c r="Z170" s="1"/>
      <c r="AA170" s="1"/>
      <c r="AB170" s="1"/>
      <c r="AC170" s="42" t="s">
        <v>457</v>
      </c>
      <c r="AD170" s="3"/>
    </row>
    <row r="171" spans="1:30" x14ac:dyDescent="0.45">
      <c r="B171" t="s">
        <v>458</v>
      </c>
      <c r="D171" s="32">
        <f t="shared" si="64"/>
        <v>159</v>
      </c>
      <c r="E171" s="1">
        <v>5</v>
      </c>
      <c r="F171" s="1">
        <v>2</v>
      </c>
      <c r="G171" s="1">
        <v>92</v>
      </c>
      <c r="H171" s="1">
        <v>195</v>
      </c>
      <c r="I171" s="1">
        <f t="shared" si="76"/>
        <v>4206</v>
      </c>
      <c r="J171" s="1">
        <f t="shared" si="77"/>
        <v>4309</v>
      </c>
      <c r="K171" s="16"/>
      <c r="L171" s="16"/>
      <c r="M171" s="16"/>
      <c r="N171" s="16"/>
      <c r="O171" s="26">
        <f t="shared" si="75"/>
        <v>4257.5</v>
      </c>
      <c r="P171" s="26"/>
      <c r="Q171" s="49"/>
      <c r="R171" s="16"/>
      <c r="S171" s="1"/>
      <c r="T171" s="1"/>
      <c r="U171" s="1"/>
      <c r="V171" s="1"/>
      <c r="W171" s="1" t="s">
        <v>49</v>
      </c>
      <c r="X171" s="1" t="s">
        <v>30</v>
      </c>
      <c r="Y171" s="1" t="s">
        <v>459</v>
      </c>
      <c r="Z171" s="1"/>
      <c r="AA171" s="1"/>
      <c r="AB171" s="1"/>
      <c r="AC171" s="42" t="s">
        <v>460</v>
      </c>
      <c r="AD171" s="3"/>
    </row>
    <row r="172" spans="1:30" x14ac:dyDescent="0.45">
      <c r="B172" t="s">
        <v>461</v>
      </c>
      <c r="D172" s="32">
        <f t="shared" si="64"/>
        <v>160</v>
      </c>
      <c r="E172" s="1">
        <v>5</v>
      </c>
      <c r="F172" s="1">
        <v>2</v>
      </c>
      <c r="G172" s="1">
        <v>240</v>
      </c>
      <c r="H172" s="1">
        <v>267</v>
      </c>
      <c r="I172" s="1">
        <f t="shared" si="76"/>
        <v>4354</v>
      </c>
      <c r="J172" s="1">
        <f t="shared" si="77"/>
        <v>4381</v>
      </c>
      <c r="K172" s="16" t="s">
        <v>207</v>
      </c>
      <c r="L172" s="16" t="s">
        <v>299</v>
      </c>
      <c r="M172" s="16" t="s">
        <v>323</v>
      </c>
      <c r="N172" s="16">
        <v>525</v>
      </c>
      <c r="O172" s="26">
        <f t="shared" ref="O172:O174" si="78">(I172+J172)/2</f>
        <v>4367.5</v>
      </c>
      <c r="P172" s="26">
        <v>575</v>
      </c>
      <c r="Q172" s="49" t="s">
        <v>568</v>
      </c>
      <c r="R172" s="16"/>
      <c r="S172" s="1"/>
      <c r="T172" s="1"/>
      <c r="U172" s="1"/>
      <c r="V172" s="1"/>
      <c r="W172" s="1" t="s">
        <v>49</v>
      </c>
      <c r="X172" s="1" t="s">
        <v>47</v>
      </c>
      <c r="Y172" s="1" t="s">
        <v>43</v>
      </c>
      <c r="Z172" s="1" t="s">
        <v>50</v>
      </c>
      <c r="AA172" s="1" t="s">
        <v>30</v>
      </c>
      <c r="AB172" s="1" t="s">
        <v>459</v>
      </c>
      <c r="AC172" s="42" t="s">
        <v>462</v>
      </c>
      <c r="AD172" s="3"/>
    </row>
    <row r="173" spans="1:30" x14ac:dyDescent="0.45">
      <c r="B173" t="s">
        <v>463</v>
      </c>
      <c r="D173" s="32">
        <f t="shared" si="64"/>
        <v>161</v>
      </c>
      <c r="E173" s="1">
        <v>5</v>
      </c>
      <c r="F173" s="1">
        <v>2</v>
      </c>
      <c r="G173" s="1">
        <v>283</v>
      </c>
      <c r="H173" s="1">
        <v>283</v>
      </c>
      <c r="I173" s="1">
        <f t="shared" si="76"/>
        <v>4397</v>
      </c>
      <c r="J173" s="1">
        <f t="shared" si="77"/>
        <v>4397</v>
      </c>
      <c r="K173" s="16"/>
      <c r="L173" s="16"/>
      <c r="M173" s="16"/>
      <c r="N173" s="16"/>
      <c r="O173" s="26">
        <f t="shared" si="78"/>
        <v>4397</v>
      </c>
      <c r="P173" s="26"/>
      <c r="Q173" s="49"/>
      <c r="R173" s="16"/>
      <c r="S173" s="1"/>
      <c r="T173" s="1"/>
      <c r="U173" s="1"/>
      <c r="V173" s="1"/>
      <c r="W173" s="1" t="s">
        <v>47</v>
      </c>
      <c r="X173" s="1"/>
      <c r="Y173" s="1"/>
      <c r="Z173" s="1"/>
      <c r="AA173" s="1"/>
      <c r="AB173" s="1"/>
      <c r="AC173" s="42" t="s">
        <v>464</v>
      </c>
      <c r="AD173" s="3"/>
    </row>
    <row r="174" spans="1:30" x14ac:dyDescent="0.45">
      <c r="B174" t="s">
        <v>465</v>
      </c>
      <c r="D174" s="32">
        <f t="shared" si="64"/>
        <v>162</v>
      </c>
      <c r="E174" s="1">
        <v>5</v>
      </c>
      <c r="F174" s="1">
        <v>2</v>
      </c>
      <c r="G174" s="1">
        <v>284</v>
      </c>
      <c r="H174" s="1">
        <v>284</v>
      </c>
      <c r="I174" s="1">
        <f t="shared" si="76"/>
        <v>4398</v>
      </c>
      <c r="J174" s="1">
        <f t="shared" si="77"/>
        <v>4398</v>
      </c>
      <c r="K174" s="16"/>
      <c r="L174" s="16"/>
      <c r="M174" s="16"/>
      <c r="N174" s="16"/>
      <c r="O174" s="26">
        <f t="shared" si="78"/>
        <v>4398</v>
      </c>
      <c r="P174" s="26"/>
      <c r="Q174" s="49"/>
      <c r="R174" s="16"/>
      <c r="S174" s="1"/>
      <c r="T174" s="1"/>
      <c r="U174" s="1"/>
      <c r="V174" s="1"/>
      <c r="W174" s="1" t="s">
        <v>49</v>
      </c>
      <c r="X174" s="1"/>
      <c r="Y174" s="1"/>
      <c r="Z174" s="1"/>
      <c r="AA174" s="1"/>
      <c r="AB174" s="1"/>
      <c r="AC174" s="42" t="s">
        <v>466</v>
      </c>
      <c r="AD174" s="3"/>
    </row>
    <row r="175" spans="1:30" x14ac:dyDescent="0.45">
      <c r="B175" t="s">
        <v>467</v>
      </c>
      <c r="C175" t="s">
        <v>518</v>
      </c>
      <c r="D175" s="32">
        <f t="shared" si="64"/>
        <v>163</v>
      </c>
      <c r="E175" s="1">
        <v>5</v>
      </c>
      <c r="F175" s="1">
        <v>2</v>
      </c>
      <c r="G175" s="1">
        <v>286</v>
      </c>
      <c r="H175" s="1">
        <v>298</v>
      </c>
      <c r="I175" s="1">
        <f t="shared" si="76"/>
        <v>4400</v>
      </c>
      <c r="J175" s="1">
        <f t="shared" si="77"/>
        <v>4412</v>
      </c>
      <c r="K175" s="16" t="s">
        <v>206</v>
      </c>
      <c r="L175" s="16" t="s">
        <v>321</v>
      </c>
      <c r="M175" s="16" t="s">
        <v>308</v>
      </c>
      <c r="N175" s="16">
        <v>750</v>
      </c>
      <c r="O175" s="26">
        <f t="shared" ref="O175:O179" si="79">(I175+J175)/2</f>
        <v>4406</v>
      </c>
      <c r="P175" s="26">
        <v>200</v>
      </c>
      <c r="Q175" s="49" t="s">
        <v>569</v>
      </c>
      <c r="R175" s="16"/>
      <c r="S175" s="1"/>
      <c r="T175" s="1"/>
      <c r="U175" s="1"/>
      <c r="V175" s="1"/>
      <c r="W175" s="1" t="s">
        <v>43</v>
      </c>
      <c r="X175" s="1"/>
      <c r="Y175" s="1"/>
      <c r="Z175" s="1"/>
      <c r="AA175" s="1"/>
      <c r="AB175" s="1"/>
      <c r="AC175" s="42" t="s">
        <v>468</v>
      </c>
      <c r="AD175" s="3"/>
    </row>
    <row r="176" spans="1:30" x14ac:dyDescent="0.45">
      <c r="B176" t="s">
        <v>469</v>
      </c>
      <c r="C176" t="s">
        <v>519</v>
      </c>
      <c r="D176" s="32">
        <f t="shared" si="64"/>
        <v>164</v>
      </c>
      <c r="E176" s="1">
        <v>5</v>
      </c>
      <c r="F176" s="1">
        <v>2</v>
      </c>
      <c r="G176" s="1">
        <v>299</v>
      </c>
      <c r="H176" s="1">
        <v>305</v>
      </c>
      <c r="I176" s="1">
        <f t="shared" si="76"/>
        <v>4413</v>
      </c>
      <c r="J176" s="1">
        <f t="shared" si="77"/>
        <v>4419</v>
      </c>
      <c r="K176" s="16" t="s">
        <v>206</v>
      </c>
      <c r="L176" s="16" t="s">
        <v>321</v>
      </c>
      <c r="M176" s="16" t="s">
        <v>323</v>
      </c>
      <c r="N176" s="16">
        <v>500</v>
      </c>
      <c r="O176" s="26">
        <f t="shared" si="79"/>
        <v>4416</v>
      </c>
      <c r="P176" s="26">
        <v>625</v>
      </c>
      <c r="Q176" s="49" t="s">
        <v>570</v>
      </c>
      <c r="R176" s="16"/>
      <c r="S176" s="1"/>
      <c r="T176" s="1"/>
      <c r="U176" s="1"/>
      <c r="V176" s="1"/>
      <c r="W176" s="1" t="s">
        <v>49</v>
      </c>
      <c r="X176" s="1" t="s">
        <v>47</v>
      </c>
      <c r="Y176" s="1"/>
      <c r="Z176" s="1"/>
      <c r="AA176" s="1"/>
      <c r="AB176" s="1"/>
      <c r="AC176" s="42" t="s">
        <v>470</v>
      </c>
      <c r="AD176" s="3"/>
    </row>
    <row r="177" spans="2:30" x14ac:dyDescent="0.45">
      <c r="B177" t="s">
        <v>471</v>
      </c>
      <c r="C177" t="s">
        <v>520</v>
      </c>
      <c r="D177" s="32">
        <f t="shared" si="64"/>
        <v>165</v>
      </c>
      <c r="E177" s="1">
        <v>5</v>
      </c>
      <c r="F177" s="1">
        <v>2</v>
      </c>
      <c r="G177" s="1">
        <v>306</v>
      </c>
      <c r="H177" s="1">
        <v>308</v>
      </c>
      <c r="I177" s="1">
        <f t="shared" si="76"/>
        <v>4420</v>
      </c>
      <c r="J177" s="1">
        <f t="shared" si="77"/>
        <v>4422</v>
      </c>
      <c r="K177" s="16" t="s">
        <v>206</v>
      </c>
      <c r="L177" s="16" t="s">
        <v>321</v>
      </c>
      <c r="M177" s="16" t="s">
        <v>308</v>
      </c>
      <c r="N177" s="16">
        <v>725</v>
      </c>
      <c r="O177" s="26">
        <f t="shared" si="79"/>
        <v>4421</v>
      </c>
      <c r="P177" s="26">
        <v>225</v>
      </c>
      <c r="Q177" s="49" t="s">
        <v>585</v>
      </c>
      <c r="R177" s="16"/>
      <c r="S177" s="1"/>
      <c r="T177" s="1"/>
      <c r="U177" s="1"/>
      <c r="V177" s="1"/>
      <c r="W177" s="1" t="s">
        <v>43</v>
      </c>
      <c r="X177" s="1" t="s">
        <v>49</v>
      </c>
      <c r="Y177" s="1"/>
      <c r="Z177" s="1"/>
      <c r="AA177" s="1"/>
      <c r="AB177" s="1"/>
      <c r="AC177" s="42" t="s">
        <v>472</v>
      </c>
      <c r="AD177" s="3"/>
    </row>
    <row r="178" spans="2:30" x14ac:dyDescent="0.45">
      <c r="B178" t="s">
        <v>473</v>
      </c>
      <c r="D178" s="32">
        <f t="shared" si="64"/>
        <v>166</v>
      </c>
      <c r="E178" s="1">
        <v>5</v>
      </c>
      <c r="F178" s="1">
        <v>2</v>
      </c>
      <c r="G178" s="1">
        <v>309</v>
      </c>
      <c r="H178" s="1">
        <v>309</v>
      </c>
      <c r="I178" s="1">
        <f t="shared" si="76"/>
        <v>4423</v>
      </c>
      <c r="J178" s="1">
        <f t="shared" si="77"/>
        <v>4423</v>
      </c>
      <c r="K178" s="16"/>
      <c r="L178" s="16"/>
      <c r="M178" s="16"/>
      <c r="N178" s="16"/>
      <c r="O178" s="26">
        <f t="shared" si="79"/>
        <v>4423</v>
      </c>
      <c r="P178" s="26"/>
      <c r="Q178" s="49"/>
      <c r="R178" s="16"/>
      <c r="S178" s="1"/>
      <c r="T178" s="1"/>
      <c r="U178" s="1"/>
      <c r="V178" s="1"/>
      <c r="W178" s="1" t="s">
        <v>49</v>
      </c>
      <c r="X178" s="1" t="s">
        <v>43</v>
      </c>
      <c r="Y178" s="1"/>
      <c r="Z178" s="1"/>
      <c r="AA178" s="1"/>
      <c r="AB178" s="1"/>
      <c r="AC178" s="42" t="s">
        <v>474</v>
      </c>
      <c r="AD178" s="3"/>
    </row>
    <row r="179" spans="2:30" x14ac:dyDescent="0.45">
      <c r="B179" t="s">
        <v>475</v>
      </c>
      <c r="D179" s="32">
        <f t="shared" si="64"/>
        <v>167</v>
      </c>
      <c r="E179" s="1">
        <v>5</v>
      </c>
      <c r="F179" s="1">
        <v>2</v>
      </c>
      <c r="G179" s="1">
        <v>310</v>
      </c>
      <c r="H179" s="1">
        <v>311</v>
      </c>
      <c r="I179" s="1">
        <f t="shared" si="76"/>
        <v>4424</v>
      </c>
      <c r="J179" s="1">
        <f t="shared" si="77"/>
        <v>4425</v>
      </c>
      <c r="K179" s="16"/>
      <c r="L179" s="16"/>
      <c r="M179" s="16"/>
      <c r="N179" s="16"/>
      <c r="O179" s="26">
        <f t="shared" si="79"/>
        <v>4424.5</v>
      </c>
      <c r="P179" s="26"/>
      <c r="Q179" s="49"/>
      <c r="R179" s="16"/>
      <c r="S179" s="1"/>
      <c r="T179" s="1"/>
      <c r="U179" s="1"/>
      <c r="V179" s="1"/>
      <c r="W179" s="1" t="s">
        <v>49</v>
      </c>
      <c r="X179" s="1" t="s">
        <v>47</v>
      </c>
      <c r="Y179" s="1"/>
      <c r="Z179" s="1"/>
      <c r="AA179" s="1"/>
      <c r="AB179" s="1"/>
      <c r="AC179" s="42" t="s">
        <v>476</v>
      </c>
      <c r="AD179" s="3"/>
    </row>
    <row r="180" spans="2:30" x14ac:dyDescent="0.45">
      <c r="B180" t="s">
        <v>477</v>
      </c>
      <c r="D180" s="32">
        <f t="shared" si="64"/>
        <v>168</v>
      </c>
      <c r="E180" s="1">
        <v>5</v>
      </c>
      <c r="F180" s="1">
        <v>2</v>
      </c>
      <c r="G180" s="1">
        <v>313</v>
      </c>
      <c r="H180" s="1">
        <v>318</v>
      </c>
      <c r="I180" s="1">
        <f t="shared" si="76"/>
        <v>4427</v>
      </c>
      <c r="J180" s="1">
        <f t="shared" si="77"/>
        <v>4432</v>
      </c>
      <c r="K180" s="16" t="s">
        <v>206</v>
      </c>
      <c r="L180" s="16" t="s">
        <v>321</v>
      </c>
      <c r="M180" s="16" t="s">
        <v>571</v>
      </c>
      <c r="N180" s="16">
        <v>725</v>
      </c>
      <c r="O180" s="26">
        <f t="shared" ref="O180:O188" si="80">(I180+J180)/2</f>
        <v>4429.5</v>
      </c>
      <c r="P180" s="26">
        <v>175</v>
      </c>
      <c r="Q180" s="49" t="s">
        <v>572</v>
      </c>
      <c r="R180" s="16"/>
      <c r="S180" s="1"/>
      <c r="T180" s="1"/>
      <c r="U180" s="1"/>
      <c r="V180" s="1" t="s">
        <v>514</v>
      </c>
      <c r="W180" s="1" t="s">
        <v>50</v>
      </c>
      <c r="X180" s="1"/>
      <c r="Y180" s="1"/>
      <c r="Z180" s="1"/>
      <c r="AA180" s="1"/>
      <c r="AB180" s="1"/>
      <c r="AC180" s="42" t="s">
        <v>478</v>
      </c>
      <c r="AD180" s="3"/>
    </row>
    <row r="181" spans="2:30" x14ac:dyDescent="0.45">
      <c r="B181" t="s">
        <v>473</v>
      </c>
      <c r="D181" s="32">
        <f t="shared" si="64"/>
        <v>169</v>
      </c>
      <c r="E181" s="1">
        <v>5</v>
      </c>
      <c r="F181" s="1">
        <v>2</v>
      </c>
      <c r="G181" s="1">
        <v>320</v>
      </c>
      <c r="H181" s="1">
        <v>320</v>
      </c>
      <c r="I181" s="1">
        <f t="shared" si="76"/>
        <v>4434</v>
      </c>
      <c r="J181" s="1">
        <f t="shared" si="77"/>
        <v>4434</v>
      </c>
      <c r="K181" s="16"/>
      <c r="L181" s="16"/>
      <c r="M181" s="16"/>
      <c r="N181" s="16"/>
      <c r="O181" s="26">
        <f t="shared" si="80"/>
        <v>4434</v>
      </c>
      <c r="P181" s="26"/>
      <c r="Q181" s="49"/>
      <c r="R181" s="16"/>
      <c r="S181" s="1"/>
      <c r="T181" s="1"/>
      <c r="U181" s="1"/>
      <c r="V181" s="1"/>
      <c r="W181" s="1" t="s">
        <v>49</v>
      </c>
      <c r="X181" s="1"/>
      <c r="Y181" s="1"/>
      <c r="Z181" s="1"/>
      <c r="AA181" s="1"/>
      <c r="AB181" s="1"/>
      <c r="AC181" s="42" t="s">
        <v>479</v>
      </c>
      <c r="AD181" s="3"/>
    </row>
    <row r="182" spans="2:30" x14ac:dyDescent="0.45">
      <c r="B182" t="s">
        <v>480</v>
      </c>
      <c r="D182" s="32">
        <f t="shared" si="64"/>
        <v>170</v>
      </c>
      <c r="E182" s="1">
        <v>5</v>
      </c>
      <c r="F182" s="1">
        <v>2</v>
      </c>
      <c r="G182" s="1">
        <v>324</v>
      </c>
      <c r="H182" s="1">
        <v>324</v>
      </c>
      <c r="I182" s="1">
        <f t="shared" si="76"/>
        <v>4438</v>
      </c>
      <c r="J182" s="1">
        <f t="shared" si="77"/>
        <v>4438</v>
      </c>
      <c r="K182" s="16"/>
      <c r="L182" s="16"/>
      <c r="M182" s="16"/>
      <c r="N182" s="16"/>
      <c r="O182" s="26">
        <f t="shared" si="80"/>
        <v>4438</v>
      </c>
      <c r="P182" s="26"/>
      <c r="Q182" s="49"/>
      <c r="R182" s="16"/>
      <c r="S182" s="1"/>
      <c r="T182" s="1"/>
      <c r="U182" s="1"/>
      <c r="V182" s="1"/>
      <c r="W182" s="1" t="s">
        <v>47</v>
      </c>
      <c r="X182" s="1"/>
      <c r="Y182" s="1"/>
      <c r="Z182" s="1"/>
      <c r="AA182" s="1"/>
      <c r="AB182" s="1"/>
      <c r="AC182" s="42" t="s">
        <v>481</v>
      </c>
      <c r="AD182" s="3"/>
    </row>
    <row r="183" spans="2:30" x14ac:dyDescent="0.45">
      <c r="B183" t="s">
        <v>482</v>
      </c>
      <c r="D183" s="32">
        <f t="shared" si="64"/>
        <v>171</v>
      </c>
      <c r="E183" s="1">
        <v>5</v>
      </c>
      <c r="F183" s="1">
        <v>2</v>
      </c>
      <c r="G183" s="1">
        <v>325</v>
      </c>
      <c r="H183" s="1">
        <v>330</v>
      </c>
      <c r="I183" s="1">
        <f t="shared" si="76"/>
        <v>4439</v>
      </c>
      <c r="J183" s="1">
        <f t="shared" si="77"/>
        <v>4444</v>
      </c>
      <c r="K183" s="16"/>
      <c r="L183" s="16"/>
      <c r="M183" s="16"/>
      <c r="N183" s="16"/>
      <c r="O183" s="26">
        <f t="shared" si="80"/>
        <v>4441.5</v>
      </c>
      <c r="P183" s="26"/>
      <c r="Q183" s="49"/>
      <c r="R183" s="16"/>
      <c r="S183" s="1"/>
      <c r="T183" s="1"/>
      <c r="U183" s="1"/>
      <c r="V183" s="1"/>
      <c r="W183" s="1" t="s">
        <v>49</v>
      </c>
      <c r="X183" s="1" t="s">
        <v>47</v>
      </c>
      <c r="Y183" s="1"/>
      <c r="Z183" s="1"/>
      <c r="AA183" s="1"/>
      <c r="AB183" s="1"/>
      <c r="AC183" s="42" t="s">
        <v>483</v>
      </c>
      <c r="AD183" s="3"/>
    </row>
    <row r="184" spans="2:30" x14ac:dyDescent="0.45">
      <c r="B184" t="s">
        <v>484</v>
      </c>
      <c r="D184" s="32">
        <f t="shared" si="64"/>
        <v>172</v>
      </c>
      <c r="E184" s="1">
        <v>5</v>
      </c>
      <c r="F184" s="1">
        <v>2</v>
      </c>
      <c r="G184" s="1">
        <v>330</v>
      </c>
      <c r="H184" s="1">
        <v>330.3</v>
      </c>
      <c r="I184" s="1">
        <f t="shared" si="76"/>
        <v>4444</v>
      </c>
      <c r="J184" s="1">
        <f t="shared" si="77"/>
        <v>4444.3</v>
      </c>
      <c r="K184" s="16" t="s">
        <v>206</v>
      </c>
      <c r="L184" s="16" t="s">
        <v>321</v>
      </c>
      <c r="M184" s="16" t="s">
        <v>586</v>
      </c>
      <c r="N184" s="16">
        <v>525</v>
      </c>
      <c r="O184" s="26">
        <f t="shared" si="80"/>
        <v>4444.1499999999996</v>
      </c>
      <c r="P184" s="26">
        <v>650</v>
      </c>
      <c r="Q184" s="49" t="s">
        <v>573</v>
      </c>
      <c r="R184" s="16"/>
      <c r="S184" s="1"/>
      <c r="T184" s="1"/>
      <c r="U184" s="1"/>
      <c r="V184" s="1"/>
      <c r="W184" s="1" t="s">
        <v>49</v>
      </c>
      <c r="X184" s="1" t="s">
        <v>47</v>
      </c>
      <c r="Y184" s="1"/>
      <c r="Z184" s="1"/>
      <c r="AA184" s="1"/>
      <c r="AB184" s="1"/>
      <c r="AC184" s="42" t="s">
        <v>484</v>
      </c>
      <c r="AD184" s="3"/>
    </row>
    <row r="185" spans="2:30" x14ac:dyDescent="0.45">
      <c r="B185" t="s">
        <v>485</v>
      </c>
      <c r="D185" s="32">
        <f t="shared" si="64"/>
        <v>173</v>
      </c>
      <c r="E185" s="1">
        <v>5</v>
      </c>
      <c r="F185" s="1">
        <v>2</v>
      </c>
      <c r="G185" s="1">
        <v>330.4</v>
      </c>
      <c r="H185" s="1">
        <v>330.6</v>
      </c>
      <c r="I185" s="1">
        <f t="shared" si="76"/>
        <v>4444.3999999999996</v>
      </c>
      <c r="J185" s="1">
        <f t="shared" si="77"/>
        <v>4444.6000000000004</v>
      </c>
      <c r="K185" s="16"/>
      <c r="L185" s="16"/>
      <c r="M185" s="16"/>
      <c r="N185" s="16"/>
      <c r="O185" s="26">
        <f t="shared" si="80"/>
        <v>4444.5</v>
      </c>
      <c r="P185" s="26"/>
      <c r="Q185" s="49"/>
      <c r="R185" s="16"/>
      <c r="S185" s="1"/>
      <c r="T185" s="1"/>
      <c r="U185" s="1"/>
      <c r="V185" s="1"/>
      <c r="W185" s="1" t="s">
        <v>49</v>
      </c>
      <c r="X185" s="1" t="s">
        <v>47</v>
      </c>
      <c r="Y185" s="1"/>
      <c r="Z185" s="1"/>
      <c r="AA185" s="1"/>
      <c r="AB185" s="1"/>
      <c r="AD185" s="3"/>
    </row>
    <row r="186" spans="2:30" x14ac:dyDescent="0.45">
      <c r="B186" t="s">
        <v>486</v>
      </c>
      <c r="D186" s="32">
        <f t="shared" si="64"/>
        <v>174</v>
      </c>
      <c r="E186" s="1">
        <v>5</v>
      </c>
      <c r="F186" s="1">
        <v>2</v>
      </c>
      <c r="G186" s="1">
        <v>330.7</v>
      </c>
      <c r="H186" s="1">
        <v>330.9</v>
      </c>
      <c r="I186" s="1">
        <f t="shared" si="76"/>
        <v>4444.7</v>
      </c>
      <c r="J186" s="1">
        <f t="shared" si="77"/>
        <v>4444.8999999999996</v>
      </c>
      <c r="K186" s="16" t="s">
        <v>206</v>
      </c>
      <c r="L186" s="16" t="s">
        <v>321</v>
      </c>
      <c r="M186" s="16" t="s">
        <v>323</v>
      </c>
      <c r="N186" s="16">
        <v>600</v>
      </c>
      <c r="O186" s="26">
        <f t="shared" si="80"/>
        <v>4444.7999999999993</v>
      </c>
      <c r="P186" s="26">
        <v>575</v>
      </c>
      <c r="Q186" s="49" t="s">
        <v>574</v>
      </c>
      <c r="R186" s="16"/>
      <c r="S186" s="1"/>
      <c r="T186" s="1"/>
      <c r="U186" s="1"/>
      <c r="V186" s="1"/>
      <c r="W186" s="1" t="s">
        <v>49</v>
      </c>
      <c r="X186" s="1" t="s">
        <v>47</v>
      </c>
      <c r="Y186" s="1"/>
      <c r="Z186" s="1"/>
      <c r="AA186" s="1"/>
      <c r="AB186" s="1"/>
      <c r="AD186" s="3"/>
    </row>
    <row r="187" spans="2:30" x14ac:dyDescent="0.45">
      <c r="B187" t="s">
        <v>487</v>
      </c>
      <c r="D187" s="32">
        <f t="shared" si="64"/>
        <v>175</v>
      </c>
      <c r="E187" s="1">
        <v>5</v>
      </c>
      <c r="F187" s="1">
        <v>2</v>
      </c>
      <c r="G187" s="1">
        <v>332</v>
      </c>
      <c r="H187" s="1">
        <v>333</v>
      </c>
      <c r="I187" s="1">
        <f t="shared" si="76"/>
        <v>4446</v>
      </c>
      <c r="J187" s="1">
        <f t="shared" si="77"/>
        <v>4447</v>
      </c>
      <c r="K187" s="16"/>
      <c r="L187" s="16"/>
      <c r="M187" s="16"/>
      <c r="N187" s="16"/>
      <c r="O187" s="26">
        <f t="shared" si="80"/>
        <v>4446.5</v>
      </c>
      <c r="P187" s="26"/>
      <c r="Q187" s="49"/>
      <c r="R187" s="16"/>
      <c r="S187" s="1"/>
      <c r="T187" s="1"/>
      <c r="U187" s="1"/>
      <c r="V187" s="1"/>
      <c r="W187" s="1" t="s">
        <v>50</v>
      </c>
      <c r="X187" s="1"/>
      <c r="Y187" s="1"/>
      <c r="Z187" s="1"/>
      <c r="AA187" s="1"/>
      <c r="AB187" s="1"/>
      <c r="AD187" s="3"/>
    </row>
    <row r="188" spans="2:30" x14ac:dyDescent="0.45">
      <c r="B188" s="18" t="s">
        <v>488</v>
      </c>
      <c r="D188" s="32">
        <f t="shared" si="64"/>
        <v>176</v>
      </c>
      <c r="E188" s="1">
        <v>5</v>
      </c>
      <c r="F188" s="1">
        <v>2</v>
      </c>
      <c r="G188" s="1">
        <v>334</v>
      </c>
      <c r="H188" s="1">
        <v>334</v>
      </c>
      <c r="I188" s="1">
        <f t="shared" si="76"/>
        <v>4448</v>
      </c>
      <c r="J188" s="1">
        <f t="shared" si="77"/>
        <v>4448</v>
      </c>
      <c r="K188" s="16"/>
      <c r="L188" s="16"/>
      <c r="M188" s="16"/>
      <c r="N188" s="16"/>
      <c r="O188" s="26">
        <f t="shared" si="80"/>
        <v>4448</v>
      </c>
      <c r="P188" s="26"/>
      <c r="Q188" s="49"/>
      <c r="R188" s="16"/>
      <c r="S188" s="1"/>
      <c r="T188" s="1"/>
      <c r="U188" s="1"/>
      <c r="V188" s="1"/>
      <c r="W188" s="1" t="s">
        <v>30</v>
      </c>
      <c r="X188" s="1" t="s">
        <v>43</v>
      </c>
      <c r="Y188" s="1" t="s">
        <v>459</v>
      </c>
      <c r="Z188" s="1"/>
      <c r="AA188" s="1"/>
      <c r="AB188" s="1"/>
      <c r="AD188" s="3"/>
    </row>
    <row r="189" spans="2:30" x14ac:dyDescent="0.45">
      <c r="B189" s="18" t="s">
        <v>489</v>
      </c>
      <c r="D189" s="32">
        <f t="shared" si="64"/>
        <v>177</v>
      </c>
      <c r="E189" s="1">
        <v>5</v>
      </c>
      <c r="F189" s="1">
        <v>2</v>
      </c>
      <c r="G189" s="1">
        <v>336</v>
      </c>
      <c r="H189" s="1">
        <v>337</v>
      </c>
      <c r="I189" s="1">
        <f t="shared" si="76"/>
        <v>4450</v>
      </c>
      <c r="J189" s="1">
        <f t="shared" si="77"/>
        <v>4451</v>
      </c>
      <c r="K189" s="16"/>
      <c r="L189" s="16" t="s">
        <v>299</v>
      </c>
      <c r="M189" s="16" t="s">
        <v>586</v>
      </c>
      <c r="N189" s="16">
        <v>575</v>
      </c>
      <c r="O189" s="26">
        <f t="shared" ref="O189:O201" si="81">(I189+J189)/2</f>
        <v>4450.5</v>
      </c>
      <c r="P189" s="26">
        <v>600</v>
      </c>
      <c r="Q189" s="49" t="s">
        <v>576</v>
      </c>
      <c r="R189" s="16"/>
      <c r="S189" s="1"/>
      <c r="T189" s="1"/>
      <c r="U189" s="1"/>
      <c r="V189" s="1"/>
      <c r="W189" s="1" t="s">
        <v>47</v>
      </c>
      <c r="X189" s="1"/>
      <c r="Y189" s="1"/>
      <c r="Z189" s="1"/>
      <c r="AA189" s="1"/>
      <c r="AB189" s="1"/>
      <c r="AD189" s="3"/>
    </row>
    <row r="190" spans="2:30" x14ac:dyDescent="0.45">
      <c r="B190" t="s">
        <v>490</v>
      </c>
      <c r="D190" s="32">
        <f t="shared" si="64"/>
        <v>178</v>
      </c>
      <c r="E190" s="1">
        <v>5</v>
      </c>
      <c r="F190" s="1">
        <v>2</v>
      </c>
      <c r="G190" s="1">
        <v>338</v>
      </c>
      <c r="H190" s="1">
        <v>341</v>
      </c>
      <c r="I190" s="1">
        <f t="shared" si="76"/>
        <v>4452</v>
      </c>
      <c r="J190" s="1">
        <f t="shared" si="77"/>
        <v>4455</v>
      </c>
      <c r="K190" s="16"/>
      <c r="L190" s="16"/>
      <c r="M190" s="16"/>
      <c r="N190" s="16"/>
      <c r="O190" s="26">
        <f t="shared" si="81"/>
        <v>4453.5</v>
      </c>
      <c r="P190" s="26"/>
      <c r="Q190" s="49" t="s">
        <v>575</v>
      </c>
      <c r="R190" s="16"/>
      <c r="S190" s="1"/>
      <c r="T190" s="1"/>
      <c r="U190" s="1"/>
      <c r="V190" s="1"/>
      <c r="W190" s="1" t="s">
        <v>49</v>
      </c>
      <c r="X190" s="1" t="s">
        <v>43</v>
      </c>
      <c r="Y190" s="1" t="s">
        <v>50</v>
      </c>
      <c r="Z190" s="1"/>
      <c r="AA190" s="1"/>
      <c r="AB190" s="1"/>
      <c r="AC190" s="42" t="s">
        <v>491</v>
      </c>
      <c r="AD190" s="3"/>
    </row>
    <row r="191" spans="2:30" x14ac:dyDescent="0.45">
      <c r="B191" t="s">
        <v>492</v>
      </c>
      <c r="D191" s="32">
        <f t="shared" si="64"/>
        <v>179</v>
      </c>
      <c r="E191" s="1">
        <v>5</v>
      </c>
      <c r="F191" s="1">
        <v>2</v>
      </c>
      <c r="G191" s="1">
        <v>341</v>
      </c>
      <c r="H191" s="1">
        <v>341</v>
      </c>
      <c r="I191" s="1">
        <f t="shared" si="76"/>
        <v>4455</v>
      </c>
      <c r="J191" s="1">
        <f t="shared" si="77"/>
        <v>4455</v>
      </c>
      <c r="K191" s="16" t="s">
        <v>206</v>
      </c>
      <c r="L191" s="16" t="s">
        <v>321</v>
      </c>
      <c r="M191" s="16" t="s">
        <v>571</v>
      </c>
      <c r="N191" s="16">
        <v>650</v>
      </c>
      <c r="O191" s="26">
        <f t="shared" si="81"/>
        <v>4455</v>
      </c>
      <c r="P191" s="26">
        <v>275</v>
      </c>
      <c r="Q191" s="49" t="s">
        <v>577</v>
      </c>
      <c r="R191" s="16"/>
      <c r="S191" s="1"/>
      <c r="T191" s="1"/>
      <c r="U191" s="1"/>
      <c r="V191" s="1"/>
      <c r="W191" s="1" t="s">
        <v>50</v>
      </c>
      <c r="X191" s="1"/>
      <c r="Y191" s="1"/>
      <c r="Z191" s="1"/>
      <c r="AA191" s="1"/>
      <c r="AB191" s="1"/>
      <c r="AD191" s="3"/>
    </row>
    <row r="192" spans="2:30" x14ac:dyDescent="0.45">
      <c r="B192" t="s">
        <v>493</v>
      </c>
      <c r="D192" s="32">
        <f t="shared" si="64"/>
        <v>180</v>
      </c>
      <c r="E192" s="1">
        <v>5</v>
      </c>
      <c r="F192" s="1">
        <v>2</v>
      </c>
      <c r="G192" s="1">
        <v>342</v>
      </c>
      <c r="H192" s="1">
        <v>351</v>
      </c>
      <c r="I192" s="1">
        <f t="shared" si="76"/>
        <v>4456</v>
      </c>
      <c r="J192" s="1">
        <f t="shared" si="77"/>
        <v>4465</v>
      </c>
      <c r="K192" s="16"/>
      <c r="L192" s="16"/>
      <c r="M192" s="16"/>
      <c r="N192" s="16"/>
      <c r="O192" s="26">
        <f t="shared" si="81"/>
        <v>4460.5</v>
      </c>
      <c r="P192" s="26"/>
      <c r="Q192" s="49"/>
      <c r="R192" s="16"/>
      <c r="S192" s="1"/>
      <c r="T192" s="1"/>
      <c r="U192" s="1"/>
      <c r="V192" s="1"/>
      <c r="W192" s="1" t="s">
        <v>49</v>
      </c>
      <c r="X192" s="1" t="s">
        <v>47</v>
      </c>
      <c r="Y192" s="1" t="s">
        <v>43</v>
      </c>
      <c r="Z192" s="1"/>
      <c r="AA192" s="1"/>
      <c r="AB192" s="1"/>
      <c r="AC192" s="42" t="s">
        <v>494</v>
      </c>
      <c r="AD192" s="3"/>
    </row>
    <row r="193" spans="2:30" x14ac:dyDescent="0.45">
      <c r="B193" s="19" t="s">
        <v>495</v>
      </c>
      <c r="D193" s="32">
        <f t="shared" si="64"/>
        <v>181</v>
      </c>
      <c r="E193" s="1">
        <v>5</v>
      </c>
      <c r="F193" s="1">
        <v>2</v>
      </c>
      <c r="G193" s="1">
        <v>352</v>
      </c>
      <c r="H193" s="1">
        <v>353</v>
      </c>
      <c r="I193" s="1">
        <f t="shared" si="76"/>
        <v>4466</v>
      </c>
      <c r="J193" s="1">
        <f t="shared" si="77"/>
        <v>4467</v>
      </c>
      <c r="K193" s="16" t="s">
        <v>206</v>
      </c>
      <c r="L193" s="16" t="s">
        <v>321</v>
      </c>
      <c r="M193" s="16" t="s">
        <v>323</v>
      </c>
      <c r="N193" s="16">
        <v>750</v>
      </c>
      <c r="O193" s="26">
        <f t="shared" si="81"/>
        <v>4466.5</v>
      </c>
      <c r="P193" s="26">
        <v>450</v>
      </c>
      <c r="Q193" s="49" t="s">
        <v>495</v>
      </c>
      <c r="R193" s="16"/>
      <c r="S193" s="1"/>
      <c r="T193" s="1"/>
      <c r="U193" s="1"/>
      <c r="V193" s="1"/>
      <c r="W193" s="1" t="s">
        <v>49</v>
      </c>
      <c r="X193" s="1" t="s">
        <v>43</v>
      </c>
      <c r="Y193" s="1"/>
      <c r="Z193" s="1"/>
      <c r="AA193" s="1"/>
      <c r="AB193" s="1"/>
      <c r="AD193" s="3"/>
    </row>
    <row r="194" spans="2:30" x14ac:dyDescent="0.45">
      <c r="B194" s="19" t="s">
        <v>496</v>
      </c>
      <c r="D194" s="32">
        <f t="shared" si="64"/>
        <v>182</v>
      </c>
      <c r="E194" s="1">
        <v>5</v>
      </c>
      <c r="F194" s="1">
        <v>2</v>
      </c>
      <c r="G194" s="1">
        <v>354</v>
      </c>
      <c r="H194" s="1">
        <v>355</v>
      </c>
      <c r="I194" s="1">
        <f t="shared" si="76"/>
        <v>4468</v>
      </c>
      <c r="J194" s="1">
        <f t="shared" si="77"/>
        <v>4469</v>
      </c>
      <c r="K194" s="16"/>
      <c r="L194" s="16"/>
      <c r="M194" s="16"/>
      <c r="N194" s="16"/>
      <c r="O194" s="26">
        <f t="shared" si="81"/>
        <v>4468.5</v>
      </c>
      <c r="P194" s="26"/>
      <c r="Q194" s="49" t="s">
        <v>579</v>
      </c>
      <c r="R194" s="16"/>
      <c r="S194" s="1"/>
      <c r="T194" s="1"/>
      <c r="U194" s="1"/>
      <c r="V194" s="1"/>
      <c r="W194" s="1" t="s">
        <v>43</v>
      </c>
      <c r="X194" s="1"/>
      <c r="Y194" s="1"/>
      <c r="Z194" s="1"/>
      <c r="AA194" s="1"/>
      <c r="AB194" s="1"/>
      <c r="AC194" s="42" t="s">
        <v>497</v>
      </c>
      <c r="AD194" s="3"/>
    </row>
    <row r="195" spans="2:30" x14ac:dyDescent="0.45">
      <c r="B195" s="19" t="s">
        <v>498</v>
      </c>
      <c r="D195" s="32">
        <f t="shared" si="64"/>
        <v>183</v>
      </c>
      <c r="E195" s="1">
        <v>5</v>
      </c>
      <c r="F195" s="1">
        <v>2</v>
      </c>
      <c r="G195" s="1">
        <v>356</v>
      </c>
      <c r="H195" s="1">
        <v>357</v>
      </c>
      <c r="I195" s="1">
        <f t="shared" si="76"/>
        <v>4470</v>
      </c>
      <c r="J195" s="1">
        <f t="shared" si="77"/>
        <v>4471</v>
      </c>
      <c r="K195" s="16"/>
      <c r="L195" s="16"/>
      <c r="M195" s="16"/>
      <c r="N195" s="16"/>
      <c r="O195" s="26">
        <f t="shared" si="81"/>
        <v>4470.5</v>
      </c>
      <c r="P195" s="26"/>
      <c r="Q195" s="49"/>
      <c r="R195" s="16"/>
      <c r="S195" s="1"/>
      <c r="T195" s="1"/>
      <c r="U195" s="1"/>
      <c r="V195" s="1"/>
      <c r="W195" s="1" t="s">
        <v>49</v>
      </c>
      <c r="X195" s="1" t="s">
        <v>43</v>
      </c>
      <c r="Y195" s="1"/>
      <c r="Z195" s="1"/>
      <c r="AA195" s="1"/>
      <c r="AB195" s="1"/>
      <c r="AD195" s="3"/>
    </row>
    <row r="196" spans="2:30" x14ac:dyDescent="0.45">
      <c r="B196" s="21" t="s">
        <v>499</v>
      </c>
      <c r="D196" s="32">
        <f t="shared" si="64"/>
        <v>184</v>
      </c>
      <c r="E196" s="1">
        <v>5</v>
      </c>
      <c r="F196" s="1">
        <v>2</v>
      </c>
      <c r="G196" s="1">
        <v>358</v>
      </c>
      <c r="H196" s="1">
        <v>358</v>
      </c>
      <c r="I196" s="1">
        <f t="shared" si="76"/>
        <v>4472</v>
      </c>
      <c r="J196" s="1">
        <f t="shared" si="77"/>
        <v>4472</v>
      </c>
      <c r="K196" s="16" t="s">
        <v>206</v>
      </c>
      <c r="L196" s="16" t="s">
        <v>321</v>
      </c>
      <c r="M196" s="16" t="s">
        <v>147</v>
      </c>
      <c r="N196" s="16">
        <v>750</v>
      </c>
      <c r="O196" s="26">
        <f t="shared" si="81"/>
        <v>4472</v>
      </c>
      <c r="P196" s="26">
        <v>350</v>
      </c>
      <c r="Q196" s="49" t="s">
        <v>578</v>
      </c>
      <c r="R196" s="16"/>
      <c r="S196" s="1"/>
      <c r="T196" s="1"/>
      <c r="U196" s="1"/>
      <c r="V196" s="1"/>
      <c r="W196" s="1" t="s">
        <v>43</v>
      </c>
      <c r="X196" s="1"/>
      <c r="Y196" s="1"/>
      <c r="Z196" s="1"/>
      <c r="AA196" s="1"/>
      <c r="AB196" s="1"/>
      <c r="AD196" s="3"/>
    </row>
    <row r="197" spans="2:30" x14ac:dyDescent="0.45">
      <c r="B197" s="19" t="s">
        <v>500</v>
      </c>
      <c r="D197" s="32">
        <f t="shared" si="64"/>
        <v>185</v>
      </c>
      <c r="E197" s="1">
        <v>5</v>
      </c>
      <c r="F197" s="1">
        <v>2</v>
      </c>
      <c r="G197" s="1">
        <v>359</v>
      </c>
      <c r="H197" s="1">
        <v>363</v>
      </c>
      <c r="I197" s="1">
        <f t="shared" si="76"/>
        <v>4473</v>
      </c>
      <c r="J197" s="1">
        <f t="shared" si="77"/>
        <v>4477</v>
      </c>
      <c r="K197" s="16"/>
      <c r="L197" s="16"/>
      <c r="M197" s="16"/>
      <c r="N197" s="16"/>
      <c r="O197" s="26">
        <f t="shared" si="81"/>
        <v>4475</v>
      </c>
      <c r="P197" s="26"/>
      <c r="Q197" s="49"/>
      <c r="R197" s="16"/>
      <c r="S197" s="1"/>
      <c r="T197" s="1"/>
      <c r="U197" s="1"/>
      <c r="V197" s="1"/>
      <c r="W197" s="1" t="s">
        <v>47</v>
      </c>
      <c r="X197" s="1"/>
      <c r="Y197" s="1"/>
      <c r="Z197" s="1"/>
      <c r="AA197" s="1"/>
      <c r="AB197" s="1"/>
      <c r="AC197" s="42" t="s">
        <v>501</v>
      </c>
      <c r="AD197" s="3"/>
    </row>
    <row r="198" spans="2:30" x14ac:dyDescent="0.45">
      <c r="B198" s="19" t="s">
        <v>502</v>
      </c>
      <c r="D198" s="32">
        <f t="shared" si="64"/>
        <v>186</v>
      </c>
      <c r="E198" s="1">
        <v>5</v>
      </c>
      <c r="F198" s="1">
        <v>2</v>
      </c>
      <c r="G198" s="1">
        <v>363.5</v>
      </c>
      <c r="H198" s="1">
        <v>363.5</v>
      </c>
      <c r="I198" s="1">
        <f t="shared" si="76"/>
        <v>4477.5</v>
      </c>
      <c r="J198" s="1">
        <f t="shared" si="77"/>
        <v>4477.5</v>
      </c>
      <c r="K198" s="16" t="s">
        <v>206</v>
      </c>
      <c r="L198" s="16" t="s">
        <v>321</v>
      </c>
      <c r="M198" s="16" t="s">
        <v>586</v>
      </c>
      <c r="N198" s="16">
        <v>400</v>
      </c>
      <c r="O198" s="26">
        <f t="shared" si="81"/>
        <v>4477.5</v>
      </c>
      <c r="P198" s="26">
        <v>525</v>
      </c>
      <c r="Q198" s="49" t="s">
        <v>580</v>
      </c>
      <c r="R198" s="16"/>
      <c r="S198" s="1"/>
      <c r="T198" s="1"/>
      <c r="U198" s="1"/>
      <c r="V198" s="1"/>
      <c r="W198" s="1" t="s">
        <v>47</v>
      </c>
      <c r="X198" s="1"/>
      <c r="Y198" s="1"/>
      <c r="Z198" s="1"/>
      <c r="AA198" s="1"/>
      <c r="AB198" s="1"/>
      <c r="AD198" s="3"/>
    </row>
    <row r="199" spans="2:30" x14ac:dyDescent="0.45">
      <c r="B199" t="s">
        <v>503</v>
      </c>
      <c r="D199" s="32">
        <f t="shared" si="64"/>
        <v>187</v>
      </c>
      <c r="E199" s="1">
        <v>5</v>
      </c>
      <c r="F199" s="1">
        <v>2</v>
      </c>
      <c r="G199" s="1">
        <v>364</v>
      </c>
      <c r="H199" s="1">
        <v>372</v>
      </c>
      <c r="I199" s="1">
        <f t="shared" si="76"/>
        <v>4478</v>
      </c>
      <c r="J199" s="1">
        <f t="shared" si="77"/>
        <v>4486</v>
      </c>
      <c r="K199" s="16" t="s">
        <v>208</v>
      </c>
      <c r="L199" s="16" t="s">
        <v>307</v>
      </c>
      <c r="M199" s="16" t="s">
        <v>323</v>
      </c>
      <c r="N199" s="16">
        <v>700</v>
      </c>
      <c r="O199" s="26">
        <f t="shared" si="81"/>
        <v>4482</v>
      </c>
      <c r="P199" s="26">
        <v>625</v>
      </c>
      <c r="Q199" s="49" t="s">
        <v>581</v>
      </c>
      <c r="R199" s="16"/>
      <c r="S199" s="1"/>
      <c r="T199" s="1"/>
      <c r="U199" s="1"/>
      <c r="V199" s="1"/>
      <c r="W199" s="1" t="s">
        <v>49</v>
      </c>
      <c r="X199" s="1" t="s">
        <v>30</v>
      </c>
      <c r="Y199" s="1"/>
      <c r="Z199" s="1"/>
      <c r="AA199" s="1"/>
      <c r="AB199" s="1"/>
      <c r="AD199" s="3"/>
    </row>
    <row r="200" spans="2:30" x14ac:dyDescent="0.45">
      <c r="B200" s="13" t="s">
        <v>504</v>
      </c>
      <c r="D200" s="32">
        <f t="shared" si="64"/>
        <v>188</v>
      </c>
      <c r="E200" s="1">
        <v>5</v>
      </c>
      <c r="F200" s="1">
        <v>2</v>
      </c>
      <c r="G200" s="1">
        <v>373</v>
      </c>
      <c r="H200" s="1">
        <v>375</v>
      </c>
      <c r="I200" s="1">
        <f t="shared" si="76"/>
        <v>4487</v>
      </c>
      <c r="J200" s="1">
        <f t="shared" si="77"/>
        <v>4489</v>
      </c>
      <c r="K200" s="16"/>
      <c r="L200" s="16"/>
      <c r="M200" s="16"/>
      <c r="N200" s="16"/>
      <c r="O200" s="26">
        <f t="shared" si="81"/>
        <v>4488</v>
      </c>
      <c r="P200" s="26"/>
      <c r="Q200" s="49"/>
      <c r="R200" s="16"/>
      <c r="S200" s="1"/>
      <c r="T200" s="1"/>
      <c r="U200" s="1"/>
      <c r="V200" s="1"/>
      <c r="W200" s="1" t="s">
        <v>30</v>
      </c>
      <c r="X200" s="1"/>
      <c r="Y200" s="1"/>
      <c r="Z200" s="1"/>
      <c r="AA200" s="1"/>
      <c r="AB200" s="1"/>
      <c r="AC200" s="42" t="s">
        <v>505</v>
      </c>
      <c r="AD200" s="3"/>
    </row>
    <row r="201" spans="2:30" x14ac:dyDescent="0.45">
      <c r="B201" s="13" t="s">
        <v>506</v>
      </c>
      <c r="D201" s="32">
        <f t="shared" si="64"/>
        <v>189</v>
      </c>
      <c r="E201" s="1">
        <v>5</v>
      </c>
      <c r="F201" s="1">
        <v>2</v>
      </c>
      <c r="G201" s="1">
        <v>376</v>
      </c>
      <c r="H201" s="1">
        <v>384</v>
      </c>
      <c r="I201" s="1">
        <f t="shared" si="76"/>
        <v>4490</v>
      </c>
      <c r="J201" s="1">
        <f t="shared" si="77"/>
        <v>4498</v>
      </c>
      <c r="K201" s="16"/>
      <c r="L201" s="16"/>
      <c r="M201" s="16"/>
      <c r="N201" s="16"/>
      <c r="O201" s="26">
        <f t="shared" si="81"/>
        <v>4494</v>
      </c>
      <c r="P201" s="26"/>
      <c r="Q201" s="49"/>
      <c r="R201" s="16"/>
      <c r="S201" s="1"/>
      <c r="T201" s="1"/>
      <c r="U201" s="1"/>
      <c r="V201" s="1"/>
      <c r="W201" s="1" t="s">
        <v>49</v>
      </c>
      <c r="X201" s="1" t="s">
        <v>30</v>
      </c>
      <c r="Y201" s="1"/>
      <c r="Z201" s="1"/>
      <c r="AA201" s="1"/>
      <c r="AB201" s="1"/>
      <c r="AD201" s="3"/>
    </row>
    <row r="202" spans="2:30" x14ac:dyDescent="0.45">
      <c r="B202" t="s">
        <v>507</v>
      </c>
      <c r="D202" s="32">
        <f t="shared" si="64"/>
        <v>190</v>
      </c>
      <c r="E202" s="1">
        <v>5</v>
      </c>
      <c r="F202" s="1">
        <v>2</v>
      </c>
      <c r="G202" s="1">
        <v>385</v>
      </c>
      <c r="H202" s="1">
        <v>395</v>
      </c>
      <c r="I202" s="1">
        <f t="shared" si="76"/>
        <v>4499</v>
      </c>
      <c r="J202" s="1">
        <f t="shared" si="77"/>
        <v>4509</v>
      </c>
      <c r="K202" s="16" t="s">
        <v>207</v>
      </c>
      <c r="L202" s="16" t="s">
        <v>299</v>
      </c>
      <c r="M202" s="16" t="s">
        <v>323</v>
      </c>
      <c r="N202" s="16">
        <v>600</v>
      </c>
      <c r="O202" s="26">
        <f t="shared" ref="O202:O204" si="82">(I202+J202)/2</f>
        <v>4504</v>
      </c>
      <c r="P202" s="26">
        <v>750</v>
      </c>
      <c r="Q202" s="49" t="s">
        <v>582</v>
      </c>
      <c r="R202" s="16"/>
      <c r="S202" s="1"/>
      <c r="T202" s="1"/>
      <c r="U202" s="1"/>
      <c r="V202" s="1"/>
      <c r="W202" s="1" t="s">
        <v>49</v>
      </c>
      <c r="X202" s="1" t="s">
        <v>30</v>
      </c>
      <c r="Y202" s="1" t="s">
        <v>459</v>
      </c>
      <c r="Z202" s="1"/>
      <c r="AA202" s="1"/>
      <c r="AB202" s="1"/>
      <c r="AC202" s="42" t="s">
        <v>508</v>
      </c>
      <c r="AD202" s="3"/>
    </row>
    <row r="203" spans="2:30" x14ac:dyDescent="0.45">
      <c r="B203" t="s">
        <v>509</v>
      </c>
      <c r="D203" s="32">
        <f t="shared" si="64"/>
        <v>191</v>
      </c>
      <c r="E203" s="1">
        <v>5</v>
      </c>
      <c r="F203" s="1">
        <v>2</v>
      </c>
      <c r="G203" s="1">
        <v>396</v>
      </c>
      <c r="H203" s="1">
        <v>396</v>
      </c>
      <c r="I203" s="1">
        <f t="shared" si="76"/>
        <v>4510</v>
      </c>
      <c r="J203" s="1">
        <f t="shared" si="77"/>
        <v>4510</v>
      </c>
      <c r="K203" s="16" t="s">
        <v>206</v>
      </c>
      <c r="L203" s="16" t="s">
        <v>321</v>
      </c>
      <c r="M203" s="16" t="s">
        <v>323</v>
      </c>
      <c r="N203" s="16">
        <v>725</v>
      </c>
      <c r="O203" s="26">
        <f t="shared" si="82"/>
        <v>4510</v>
      </c>
      <c r="P203" s="26">
        <v>725</v>
      </c>
      <c r="Q203" s="49" t="s">
        <v>509</v>
      </c>
      <c r="R203" s="16"/>
      <c r="S203" s="1"/>
      <c r="T203" s="1"/>
      <c r="U203" s="1"/>
      <c r="V203" s="1"/>
      <c r="W203" s="1" t="s">
        <v>49</v>
      </c>
      <c r="X203" s="1"/>
      <c r="Y203" s="1"/>
      <c r="Z203" s="1"/>
      <c r="AA203" s="1"/>
      <c r="AB203" s="1"/>
      <c r="AD203" s="3"/>
    </row>
    <row r="204" spans="2:30" x14ac:dyDescent="0.45">
      <c r="B204" t="s">
        <v>510</v>
      </c>
      <c r="D204" s="32">
        <f t="shared" si="64"/>
        <v>192</v>
      </c>
      <c r="E204" s="1">
        <v>5</v>
      </c>
      <c r="F204" s="1">
        <v>2</v>
      </c>
      <c r="G204" s="1">
        <v>398</v>
      </c>
      <c r="H204" s="1">
        <v>449</v>
      </c>
      <c r="I204" s="1">
        <f t="shared" si="76"/>
        <v>4512</v>
      </c>
      <c r="J204" s="1">
        <f t="shared" si="77"/>
        <v>4563</v>
      </c>
      <c r="K204" s="16" t="s">
        <v>206</v>
      </c>
      <c r="L204" s="16" t="s">
        <v>321</v>
      </c>
      <c r="M204" s="16" t="s">
        <v>158</v>
      </c>
      <c r="N204" s="16">
        <v>625</v>
      </c>
      <c r="O204" s="26">
        <f t="shared" si="82"/>
        <v>4537.5</v>
      </c>
      <c r="P204" s="26">
        <v>850</v>
      </c>
      <c r="Q204" s="49" t="s">
        <v>583</v>
      </c>
      <c r="R204" s="16"/>
      <c r="S204" s="1"/>
      <c r="T204" s="1"/>
      <c r="U204" s="1"/>
      <c r="V204" s="1"/>
      <c r="W204" s="1" t="s">
        <v>30</v>
      </c>
      <c r="X204" s="1" t="s">
        <v>140</v>
      </c>
      <c r="Y204" s="1" t="s">
        <v>511</v>
      </c>
      <c r="Z204" s="1"/>
      <c r="AA204" s="1"/>
      <c r="AB204" s="1"/>
      <c r="AC204" s="42" t="s">
        <v>512</v>
      </c>
      <c r="AD204" s="3"/>
    </row>
    <row r="205" spans="2:30" x14ac:dyDescent="0.45">
      <c r="D205" s="3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30" x14ac:dyDescent="0.45">
      <c r="D206" s="3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30" x14ac:dyDescent="0.45">
      <c r="D207" s="3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30" x14ac:dyDescent="0.4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4:28" x14ac:dyDescent="0.4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4:28" x14ac:dyDescent="0.4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4:28" x14ac:dyDescent="0.4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4:28" x14ac:dyDescent="0.4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4:28" x14ac:dyDescent="0.4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4:28" x14ac:dyDescent="0.4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4:28" x14ac:dyDescent="0.4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4:28" x14ac:dyDescent="0.4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4:28" x14ac:dyDescent="0.4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4:28" x14ac:dyDescent="0.4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4:28" x14ac:dyDescent="0.4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4:28" x14ac:dyDescent="0.4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4:28" x14ac:dyDescent="0.4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4:28" x14ac:dyDescent="0.4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4:28" x14ac:dyDescent="0.4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4:28" x14ac:dyDescent="0.4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4:28" x14ac:dyDescent="0.4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4:28" x14ac:dyDescent="0.4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4:28" x14ac:dyDescent="0.4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4:28" x14ac:dyDescent="0.45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4:28" x14ac:dyDescent="0.45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4:28" x14ac:dyDescent="0.45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4:28" x14ac:dyDescent="0.45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4:28" x14ac:dyDescent="0.45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4:28" x14ac:dyDescent="0.45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4:28" x14ac:dyDescent="0.45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4:28" x14ac:dyDescent="0.4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4:28" x14ac:dyDescent="0.45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4:28" x14ac:dyDescent="0.45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4:28" x14ac:dyDescent="0.45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4:28" x14ac:dyDescent="0.45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4:28" x14ac:dyDescent="0.45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4:28" x14ac:dyDescent="0.45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4:28" x14ac:dyDescent="0.45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4:28" x14ac:dyDescent="0.45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4:28" x14ac:dyDescent="0.45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4:28" x14ac:dyDescent="0.4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4:28" x14ac:dyDescent="0.45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4:28" x14ac:dyDescent="0.45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4:28" x14ac:dyDescent="0.45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4:28" x14ac:dyDescent="0.45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4:28" x14ac:dyDescent="0.45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4:28" x14ac:dyDescent="0.45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4:28" x14ac:dyDescent="0.45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4:28" x14ac:dyDescent="0.45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4:28" x14ac:dyDescent="0.45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4:28" x14ac:dyDescent="0.4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4:28" x14ac:dyDescent="0.45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4:28" x14ac:dyDescent="0.45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4:28" x14ac:dyDescent="0.45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4:28" x14ac:dyDescent="0.45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4:28" x14ac:dyDescent="0.45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4:28" x14ac:dyDescent="0.45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4:28" x14ac:dyDescent="0.45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4:28" x14ac:dyDescent="0.45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4:28" x14ac:dyDescent="0.45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4:28" x14ac:dyDescent="0.4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4:28" x14ac:dyDescent="0.45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4:28" x14ac:dyDescent="0.45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4:28" x14ac:dyDescent="0.45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4:28" x14ac:dyDescent="0.45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4:28" x14ac:dyDescent="0.45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4:28" x14ac:dyDescent="0.45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4:28" x14ac:dyDescent="0.45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4:28" x14ac:dyDescent="0.45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4:28" x14ac:dyDescent="0.45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4:28" x14ac:dyDescent="0.4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4:28" x14ac:dyDescent="0.45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4:28" x14ac:dyDescent="0.45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4:28" x14ac:dyDescent="0.45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4:28" x14ac:dyDescent="0.45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4:28" x14ac:dyDescent="0.45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4:28" x14ac:dyDescent="0.45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4:28" x14ac:dyDescent="0.45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4:28" x14ac:dyDescent="0.45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4:28" x14ac:dyDescent="0.45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4:28" x14ac:dyDescent="0.4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4:28" x14ac:dyDescent="0.45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4:28" x14ac:dyDescent="0.45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4:28" x14ac:dyDescent="0.45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4:28" x14ac:dyDescent="0.45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4:28" x14ac:dyDescent="0.45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4:28" x14ac:dyDescent="0.45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4:28" x14ac:dyDescent="0.45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4:28" x14ac:dyDescent="0.45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4:28" x14ac:dyDescent="0.45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4:28" x14ac:dyDescent="0.4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4:28" x14ac:dyDescent="0.45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4:28" x14ac:dyDescent="0.45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4:28" x14ac:dyDescent="0.45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4:28" x14ac:dyDescent="0.45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4:28" x14ac:dyDescent="0.45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4:28" x14ac:dyDescent="0.45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4:28" x14ac:dyDescent="0.45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4:28" x14ac:dyDescent="0.45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4:28" x14ac:dyDescent="0.45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4:28" x14ac:dyDescent="0.4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4:28" x14ac:dyDescent="0.45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4:28" x14ac:dyDescent="0.45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4:28" x14ac:dyDescent="0.45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4:28" x14ac:dyDescent="0.45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4:28" x14ac:dyDescent="0.45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4:28" x14ac:dyDescent="0.45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4:28" x14ac:dyDescent="0.45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4:28" x14ac:dyDescent="0.45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4:28" x14ac:dyDescent="0.45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4:28" x14ac:dyDescent="0.4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4:28" x14ac:dyDescent="0.45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4:28" x14ac:dyDescent="0.45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4:28" x14ac:dyDescent="0.4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4:28" x14ac:dyDescent="0.45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4:28" x14ac:dyDescent="0.4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4:28" x14ac:dyDescent="0.45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4:28" x14ac:dyDescent="0.45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4:28" x14ac:dyDescent="0.45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4:28" x14ac:dyDescent="0.45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4:28" x14ac:dyDescent="0.4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4:28" x14ac:dyDescent="0.45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4:28" x14ac:dyDescent="0.45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4:28" x14ac:dyDescent="0.45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4:28" x14ac:dyDescent="0.45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4:28" x14ac:dyDescent="0.45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4:28" x14ac:dyDescent="0.45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4:28" x14ac:dyDescent="0.45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4:28" x14ac:dyDescent="0.45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4:28" x14ac:dyDescent="0.45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4:28" x14ac:dyDescent="0.4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4:28" x14ac:dyDescent="0.45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4:28" x14ac:dyDescent="0.45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4:28" x14ac:dyDescent="0.45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4:28" x14ac:dyDescent="0.45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4:28" x14ac:dyDescent="0.45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4:28" x14ac:dyDescent="0.45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4:28" x14ac:dyDescent="0.45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4:28" x14ac:dyDescent="0.45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4:28" x14ac:dyDescent="0.45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4:28" x14ac:dyDescent="0.4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4:28" x14ac:dyDescent="0.45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4:28" x14ac:dyDescent="0.45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4:28" x14ac:dyDescent="0.45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4:28" x14ac:dyDescent="0.45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4:28" x14ac:dyDescent="0.45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4:28" x14ac:dyDescent="0.45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4:28" x14ac:dyDescent="0.45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4:28" x14ac:dyDescent="0.45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4:28" x14ac:dyDescent="0.45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4:28" x14ac:dyDescent="0.4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4:28" x14ac:dyDescent="0.45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4:28" x14ac:dyDescent="0.45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4:28" x14ac:dyDescent="0.45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4:28" x14ac:dyDescent="0.45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4:28" x14ac:dyDescent="0.45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4:28" x14ac:dyDescent="0.45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4:28" x14ac:dyDescent="0.45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4:28" x14ac:dyDescent="0.45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4:28" x14ac:dyDescent="0.45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4:28" x14ac:dyDescent="0.4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4:28" x14ac:dyDescent="0.4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4:28" x14ac:dyDescent="0.45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4:28" x14ac:dyDescent="0.4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4:28" x14ac:dyDescent="0.45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4:28" x14ac:dyDescent="0.4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4:28" x14ac:dyDescent="0.45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4:28" x14ac:dyDescent="0.4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4:28" x14ac:dyDescent="0.45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4:28" x14ac:dyDescent="0.4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4:28" x14ac:dyDescent="0.4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4:28" x14ac:dyDescent="0.4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4:28" x14ac:dyDescent="0.45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4:28" x14ac:dyDescent="0.4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4:28" x14ac:dyDescent="0.45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4:28" x14ac:dyDescent="0.4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4:28" x14ac:dyDescent="0.45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4:28" x14ac:dyDescent="0.4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4:28" x14ac:dyDescent="0.45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4:28" x14ac:dyDescent="0.4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4:28" x14ac:dyDescent="0.4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4:28" x14ac:dyDescent="0.4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4:28" x14ac:dyDescent="0.45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4:28" x14ac:dyDescent="0.45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4:28" x14ac:dyDescent="0.45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4:28" x14ac:dyDescent="0.45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4:28" x14ac:dyDescent="0.45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4:28" x14ac:dyDescent="0.45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4:28" x14ac:dyDescent="0.45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4:28" x14ac:dyDescent="0.45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4:28" x14ac:dyDescent="0.4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4:28" x14ac:dyDescent="0.45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4:28" x14ac:dyDescent="0.45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4:28" x14ac:dyDescent="0.45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4:28" x14ac:dyDescent="0.45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4:28" x14ac:dyDescent="0.45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4:28" x14ac:dyDescent="0.45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4:28" x14ac:dyDescent="0.45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4:28" x14ac:dyDescent="0.45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4:28" x14ac:dyDescent="0.45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4:28" x14ac:dyDescent="0.4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4:28" x14ac:dyDescent="0.45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4:28" x14ac:dyDescent="0.45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4:28" x14ac:dyDescent="0.45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4:28" x14ac:dyDescent="0.45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4:28" x14ac:dyDescent="0.45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4:28" x14ac:dyDescent="0.45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4:28" x14ac:dyDescent="0.45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4:28" x14ac:dyDescent="0.45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4:28" x14ac:dyDescent="0.45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4:28" x14ac:dyDescent="0.4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4:28" x14ac:dyDescent="0.45">
      <c r="K416" s="1"/>
      <c r="L416" s="1"/>
      <c r="M416" s="1"/>
    </row>
  </sheetData>
  <mergeCells count="2">
    <mergeCell ref="G10:H10"/>
    <mergeCell ref="I10:J10"/>
  </mergeCells>
  <printOptions headings="1" gridLines="1"/>
  <pageMargins left="0.25" right="0.25" top="0.25" bottom="0.25" header="0" footer="0"/>
  <pageSetup scale="59" fitToHeight="0" orientation="landscape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E8E7-5CF9-4717-B2EC-E1D4F9AFEE7F}">
  <dimension ref="A1"/>
  <sheetViews>
    <sheetView tabSelected="1" workbookViewId="0"/>
  </sheetViews>
  <sheetFormatPr defaultRowHeight="14.25" x14ac:dyDescent="0.45"/>
  <sheetData>
    <row r="1" spans="1:1" x14ac:dyDescent="0.45">
      <c r="A1" t="s">
        <v>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7D22-5665-440B-99A0-95F1D73CF09A}">
  <sheetPr>
    <pageSetUpPr fitToPage="1"/>
  </sheetPr>
  <dimension ref="A1:S386"/>
  <sheetViews>
    <sheetView topLeftCell="A4" zoomScale="75" zoomScaleNormal="75" workbookViewId="0">
      <selection activeCell="G24" sqref="G24"/>
    </sheetView>
  </sheetViews>
  <sheetFormatPr defaultRowHeight="14.25" x14ac:dyDescent="0.45"/>
  <cols>
    <col min="1" max="1" width="9.265625" customWidth="1"/>
    <col min="2" max="2" width="23.265625" customWidth="1"/>
    <col min="3" max="3" width="31.265625" customWidth="1"/>
    <col min="4" max="8" width="5.73046875" customWidth="1"/>
    <col min="9" max="9" width="11" style="56" hidden="1" customWidth="1"/>
    <col min="10" max="11" width="13.46484375" hidden="1" customWidth="1"/>
    <col min="12" max="12" width="14.1328125" customWidth="1"/>
    <col min="13" max="13" width="12.1328125" customWidth="1"/>
    <col min="14" max="14" width="15.73046875" customWidth="1"/>
    <col min="15" max="15" width="9.86328125" hidden="1" customWidth="1"/>
    <col min="16" max="17" width="0" hidden="1" customWidth="1"/>
    <col min="18" max="18" width="68.1328125" style="42" customWidth="1"/>
  </cols>
  <sheetData>
    <row r="1" spans="1:18" x14ac:dyDescent="0.45">
      <c r="D1" s="41"/>
      <c r="E1" s="41"/>
      <c r="F1" s="41"/>
      <c r="G1" s="41"/>
      <c r="H1" s="41"/>
      <c r="J1" s="53"/>
      <c r="K1" s="53"/>
      <c r="L1" s="41"/>
      <c r="M1" s="41"/>
      <c r="N1" s="41"/>
      <c r="O1" s="41"/>
      <c r="P1" s="41"/>
      <c r="Q1" s="41"/>
    </row>
    <row r="2" spans="1:18" x14ac:dyDescent="0.45">
      <c r="C2" t="s">
        <v>20</v>
      </c>
      <c r="D2" s="41" t="s">
        <v>21</v>
      </c>
      <c r="E2" s="41"/>
      <c r="F2" s="41"/>
      <c r="G2" s="41"/>
      <c r="H2" s="41"/>
      <c r="J2" s="53"/>
      <c r="K2" s="53"/>
      <c r="L2" s="41"/>
      <c r="M2" s="41"/>
      <c r="N2" s="41"/>
      <c r="O2" s="41"/>
      <c r="P2" s="41"/>
      <c r="Q2" s="41"/>
    </row>
    <row r="3" spans="1:18" x14ac:dyDescent="0.45">
      <c r="C3" s="4" t="s">
        <v>202</v>
      </c>
      <c r="D3" s="41">
        <v>1</v>
      </c>
      <c r="E3" s="41"/>
      <c r="F3" s="41"/>
      <c r="G3" s="41"/>
      <c r="H3" s="41"/>
      <c r="J3" s="53"/>
      <c r="K3" s="53"/>
      <c r="L3" s="41"/>
      <c r="M3" s="41"/>
      <c r="N3" s="41"/>
      <c r="O3" s="41"/>
      <c r="P3" s="41"/>
      <c r="Q3" s="41"/>
    </row>
    <row r="4" spans="1:18" x14ac:dyDescent="0.45">
      <c r="C4" s="4" t="s">
        <v>203</v>
      </c>
      <c r="D4" s="41">
        <v>2</v>
      </c>
      <c r="E4" s="41"/>
      <c r="F4" s="41"/>
      <c r="G4" s="41"/>
      <c r="H4" s="41"/>
      <c r="J4" s="53"/>
      <c r="K4" s="53"/>
      <c r="L4" s="41"/>
      <c r="M4" s="41"/>
      <c r="N4" s="41"/>
      <c r="O4" s="41"/>
      <c r="P4" s="41"/>
      <c r="Q4" s="41"/>
    </row>
    <row r="5" spans="1:18" x14ac:dyDescent="0.45">
      <c r="C5" s="4" t="s">
        <v>204</v>
      </c>
      <c r="D5" s="41">
        <v>3</v>
      </c>
      <c r="E5" s="41"/>
      <c r="F5" s="41"/>
      <c r="G5" s="41"/>
      <c r="H5" s="41"/>
      <c r="J5" s="53"/>
      <c r="K5" s="53"/>
      <c r="L5" s="41"/>
      <c r="M5" s="41"/>
      <c r="N5" s="41"/>
      <c r="O5" s="41"/>
      <c r="P5" s="41"/>
      <c r="Q5" s="41"/>
    </row>
    <row r="6" spans="1:18" x14ac:dyDescent="0.45">
      <c r="C6" s="4" t="s">
        <v>205</v>
      </c>
      <c r="D6" s="41">
        <v>4</v>
      </c>
      <c r="E6" s="41"/>
      <c r="F6" s="41"/>
      <c r="G6" s="41"/>
      <c r="H6" s="41"/>
      <c r="J6" s="53"/>
      <c r="K6" s="53"/>
      <c r="L6" s="41"/>
      <c r="M6" s="41"/>
      <c r="N6" s="41"/>
      <c r="O6" s="41"/>
      <c r="P6" s="41"/>
      <c r="Q6" s="41"/>
    </row>
    <row r="7" spans="1:18" x14ac:dyDescent="0.45">
      <c r="C7" s="4"/>
      <c r="D7" s="41"/>
      <c r="E7" s="41"/>
      <c r="F7" s="41"/>
      <c r="G7" s="41"/>
      <c r="H7" s="41"/>
      <c r="J7" s="53"/>
      <c r="K7" s="53"/>
      <c r="L7" s="41"/>
      <c r="M7" s="41"/>
      <c r="N7" s="41"/>
      <c r="O7" s="41"/>
      <c r="P7" s="41"/>
      <c r="Q7" s="41"/>
    </row>
    <row r="8" spans="1:18" x14ac:dyDescent="0.45">
      <c r="C8" s="4"/>
      <c r="D8" s="41"/>
      <c r="E8" s="41"/>
      <c r="F8" s="41"/>
      <c r="G8" s="41"/>
      <c r="H8" s="41"/>
      <c r="J8" s="53"/>
      <c r="K8" s="53"/>
      <c r="L8" s="41"/>
      <c r="M8" s="41"/>
      <c r="N8" s="41"/>
      <c r="O8" s="41"/>
      <c r="P8" s="41"/>
      <c r="Q8" s="41"/>
    </row>
    <row r="9" spans="1:18" x14ac:dyDescent="0.45">
      <c r="C9" s="4"/>
      <c r="D9" s="41"/>
      <c r="E9" s="41"/>
      <c r="F9" s="41"/>
      <c r="G9" s="41"/>
      <c r="H9" s="41"/>
      <c r="J9" s="53"/>
      <c r="K9" s="53"/>
      <c r="L9" s="41"/>
      <c r="M9" s="41"/>
      <c r="N9" s="41"/>
      <c r="O9" s="41"/>
      <c r="P9" s="41"/>
      <c r="Q9" s="41"/>
    </row>
    <row r="10" spans="1:18" x14ac:dyDescent="0.45">
      <c r="D10" s="41"/>
      <c r="E10" s="41"/>
      <c r="F10" s="41"/>
      <c r="G10" s="64" t="s">
        <v>721</v>
      </c>
      <c r="H10" s="64"/>
      <c r="J10" s="53"/>
      <c r="K10" s="53"/>
      <c r="L10" s="41" t="s">
        <v>33</v>
      </c>
      <c r="M10" s="41" t="s">
        <v>34</v>
      </c>
      <c r="N10" s="41" t="s">
        <v>35</v>
      </c>
      <c r="O10" s="41" t="s">
        <v>36</v>
      </c>
      <c r="P10" s="41" t="s">
        <v>37</v>
      </c>
      <c r="Q10" s="41" t="s">
        <v>38</v>
      </c>
      <c r="R10" s="63" t="s">
        <v>722</v>
      </c>
    </row>
    <row r="11" spans="1:18" x14ac:dyDescent="0.45">
      <c r="B11" t="s">
        <v>620</v>
      </c>
      <c r="C11" t="s">
        <v>14</v>
      </c>
      <c r="D11" s="41" t="s">
        <v>0</v>
      </c>
      <c r="E11" s="41" t="s">
        <v>2</v>
      </c>
      <c r="F11" s="41" t="s">
        <v>3</v>
      </c>
      <c r="G11" s="41" t="s">
        <v>12</v>
      </c>
      <c r="H11" s="41" t="s">
        <v>13</v>
      </c>
      <c r="I11" s="56" t="s">
        <v>619</v>
      </c>
      <c r="J11" s="53" t="s">
        <v>621</v>
      </c>
      <c r="K11" s="53" t="s">
        <v>622</v>
      </c>
      <c r="L11" s="41" t="s">
        <v>5</v>
      </c>
      <c r="M11" s="41" t="s">
        <v>6</v>
      </c>
      <c r="N11" s="41" t="s">
        <v>7</v>
      </c>
      <c r="O11" s="41" t="s">
        <v>8</v>
      </c>
      <c r="P11" s="41" t="s">
        <v>9</v>
      </c>
      <c r="Q11" s="41" t="s">
        <v>10</v>
      </c>
      <c r="R11" s="42" t="s">
        <v>11</v>
      </c>
    </row>
    <row r="12" spans="1:18" x14ac:dyDescent="0.45">
      <c r="D12" s="41" t="s">
        <v>1</v>
      </c>
      <c r="E12" s="41" t="s">
        <v>1</v>
      </c>
      <c r="F12" s="41" t="s">
        <v>1</v>
      </c>
      <c r="G12" s="41" t="s">
        <v>1</v>
      </c>
      <c r="H12" s="41" t="s">
        <v>1</v>
      </c>
      <c r="J12" s="53"/>
      <c r="K12" s="53"/>
      <c r="L12" s="41"/>
      <c r="M12" s="41"/>
      <c r="N12" s="41"/>
      <c r="O12" s="41"/>
      <c r="P12" s="41"/>
      <c r="Q12" s="41"/>
    </row>
    <row r="13" spans="1:18" x14ac:dyDescent="0.45">
      <c r="D13" s="58"/>
      <c r="E13" s="58"/>
      <c r="F13" s="58"/>
      <c r="G13" s="58"/>
      <c r="H13" s="58"/>
      <c r="J13" s="58"/>
      <c r="K13" s="58"/>
      <c r="L13" s="58"/>
      <c r="M13" s="58"/>
      <c r="N13" s="58"/>
      <c r="O13" s="58"/>
      <c r="P13" s="58"/>
      <c r="Q13" s="58"/>
    </row>
    <row r="14" spans="1:18" x14ac:dyDescent="0.45">
      <c r="A14" t="s">
        <v>122</v>
      </c>
      <c r="C14" s="60" t="s">
        <v>23</v>
      </c>
      <c r="D14" s="61"/>
      <c r="E14" s="61">
        <v>1</v>
      </c>
      <c r="F14" s="61">
        <v>0</v>
      </c>
      <c r="G14" s="61">
        <v>-99</v>
      </c>
      <c r="H14" s="61">
        <v>-100</v>
      </c>
      <c r="I14" s="62">
        <f>'Folger Line Count'!$N$13+G14</f>
        <v>1</v>
      </c>
      <c r="J14" s="61">
        <v>801</v>
      </c>
      <c r="K14" s="61">
        <v>901</v>
      </c>
      <c r="L14" s="61" t="s">
        <v>608</v>
      </c>
      <c r="M14" s="61" t="s">
        <v>613</v>
      </c>
      <c r="N14" s="61">
        <v>0</v>
      </c>
      <c r="O14" s="61"/>
      <c r="P14" s="61"/>
      <c r="Q14" s="61"/>
      <c r="R14" s="63" t="s">
        <v>23</v>
      </c>
    </row>
    <row r="15" spans="1:18" x14ac:dyDescent="0.45">
      <c r="C15" s="60" t="s">
        <v>26</v>
      </c>
      <c r="D15" s="61"/>
      <c r="E15" s="61">
        <v>1</v>
      </c>
      <c r="F15" s="61">
        <v>0</v>
      </c>
      <c r="G15" s="61">
        <v>-80</v>
      </c>
      <c r="H15" s="61">
        <v>-85</v>
      </c>
      <c r="I15" s="62">
        <f>'Folger Line Count'!$N$13+G15</f>
        <v>20</v>
      </c>
      <c r="J15" s="61">
        <v>100</v>
      </c>
      <c r="K15" s="61">
        <v>600</v>
      </c>
      <c r="L15" s="61" t="s">
        <v>43</v>
      </c>
      <c r="M15" s="61" t="s">
        <v>50</v>
      </c>
      <c r="N15" s="61">
        <v>0</v>
      </c>
      <c r="O15" s="61"/>
      <c r="P15" s="61"/>
      <c r="Q15" s="61"/>
      <c r="R15" s="63" t="s">
        <v>626</v>
      </c>
    </row>
    <row r="16" spans="1:18" x14ac:dyDescent="0.45">
      <c r="C16" s="60" t="s">
        <v>25</v>
      </c>
      <c r="D16" s="61"/>
      <c r="E16" s="61">
        <v>1</v>
      </c>
      <c r="F16" s="61">
        <v>0</v>
      </c>
      <c r="G16" s="61">
        <v>-75</v>
      </c>
      <c r="H16" s="61">
        <v>-80</v>
      </c>
      <c r="I16" s="62">
        <f>'Folger Line Count'!$N$13+G16</f>
        <v>25</v>
      </c>
      <c r="J16" s="61">
        <v>400</v>
      </c>
      <c r="K16" s="61">
        <v>850</v>
      </c>
      <c r="L16" s="61" t="s">
        <v>43</v>
      </c>
      <c r="M16" s="61" t="s">
        <v>608</v>
      </c>
      <c r="N16" s="61">
        <v>0</v>
      </c>
      <c r="O16" s="61"/>
      <c r="P16" s="61"/>
      <c r="Q16" s="61"/>
      <c r="R16" s="63" t="s">
        <v>627</v>
      </c>
    </row>
    <row r="17" spans="1:19" x14ac:dyDescent="0.45">
      <c r="C17" s="60" t="s">
        <v>24</v>
      </c>
      <c r="D17" s="61"/>
      <c r="E17" s="61">
        <v>1</v>
      </c>
      <c r="F17" s="61">
        <v>0</v>
      </c>
      <c r="G17" s="61">
        <v>-50</v>
      </c>
      <c r="H17" s="61">
        <v>-55</v>
      </c>
      <c r="I17" s="62">
        <f>'Folger Line Count'!$N$13+G17</f>
        <v>50</v>
      </c>
      <c r="J17" s="61">
        <v>350</v>
      </c>
      <c r="K17" s="61">
        <v>550</v>
      </c>
      <c r="L17" s="61" t="s">
        <v>43</v>
      </c>
      <c r="M17" s="61" t="s">
        <v>50</v>
      </c>
      <c r="N17" s="61">
        <v>0</v>
      </c>
      <c r="O17" s="61"/>
      <c r="P17" s="61"/>
      <c r="Q17" s="61"/>
      <c r="R17" s="63" t="s">
        <v>628</v>
      </c>
    </row>
    <row r="18" spans="1:19" x14ac:dyDescent="0.45">
      <c r="A18" t="s">
        <v>615</v>
      </c>
      <c r="C18" t="s">
        <v>27</v>
      </c>
      <c r="D18" s="41"/>
      <c r="E18" s="41">
        <v>1</v>
      </c>
      <c r="F18" s="41">
        <v>1</v>
      </c>
      <c r="G18" s="41">
        <v>36</v>
      </c>
      <c r="H18" s="41">
        <v>46</v>
      </c>
      <c r="I18" s="56">
        <f>'Folger Line Count'!$N$13+G18</f>
        <v>136</v>
      </c>
      <c r="J18" s="53">
        <v>800</v>
      </c>
      <c r="K18" s="53">
        <v>50</v>
      </c>
      <c r="L18" s="41" t="s">
        <v>28</v>
      </c>
      <c r="M18" s="41" t="s">
        <v>29</v>
      </c>
      <c r="N18" s="41" t="s">
        <v>30</v>
      </c>
      <c r="O18" s="41"/>
      <c r="P18" s="41"/>
      <c r="Q18" s="41"/>
      <c r="R18" s="42" t="s">
        <v>629</v>
      </c>
      <c r="S18">
        <f>H18-G18</f>
        <v>10</v>
      </c>
    </row>
    <row r="19" spans="1:19" x14ac:dyDescent="0.45">
      <c r="A19" t="s">
        <v>615</v>
      </c>
      <c r="C19" t="s">
        <v>31</v>
      </c>
      <c r="D19" s="41"/>
      <c r="E19" s="41">
        <v>1</v>
      </c>
      <c r="F19" s="41">
        <v>1</v>
      </c>
      <c r="G19" s="41">
        <v>46</v>
      </c>
      <c r="H19" s="41">
        <v>61</v>
      </c>
      <c r="I19" s="56">
        <f>'Folger Line Count'!$N$13+G19</f>
        <v>146</v>
      </c>
      <c r="J19" s="53">
        <v>725</v>
      </c>
      <c r="K19" s="53">
        <v>575</v>
      </c>
      <c r="L19" s="41" t="s">
        <v>32</v>
      </c>
      <c r="M19" s="41" t="s">
        <v>30</v>
      </c>
      <c r="N19" s="41" t="s">
        <v>29</v>
      </c>
      <c r="O19" s="41" t="s">
        <v>28</v>
      </c>
      <c r="P19" s="41"/>
      <c r="Q19" s="41"/>
      <c r="R19" s="42" t="s">
        <v>630</v>
      </c>
      <c r="S19">
        <f t="shared" ref="S19:S68" si="0">H19-G19</f>
        <v>15</v>
      </c>
    </row>
    <row r="20" spans="1:19" x14ac:dyDescent="0.45">
      <c r="A20" t="s">
        <v>615</v>
      </c>
      <c r="C20" t="s">
        <v>39</v>
      </c>
      <c r="D20" s="41"/>
      <c r="E20" s="41">
        <v>1</v>
      </c>
      <c r="F20" s="41">
        <v>1</v>
      </c>
      <c r="G20" s="41">
        <v>137</v>
      </c>
      <c r="H20" s="41">
        <v>156</v>
      </c>
      <c r="I20" s="56">
        <f>'Folger Line Count'!$N$13+G20</f>
        <v>237</v>
      </c>
      <c r="J20" s="53">
        <v>750</v>
      </c>
      <c r="K20" s="53">
        <v>630</v>
      </c>
      <c r="L20" s="41" t="s">
        <v>32</v>
      </c>
      <c r="M20" s="41" t="s">
        <v>30</v>
      </c>
      <c r="N20" s="41" t="s">
        <v>29</v>
      </c>
      <c r="O20" s="41" t="s">
        <v>28</v>
      </c>
      <c r="P20" s="41"/>
      <c r="Q20" s="41"/>
      <c r="R20" s="42" t="s">
        <v>631</v>
      </c>
      <c r="S20">
        <f t="shared" si="0"/>
        <v>19</v>
      </c>
    </row>
    <row r="21" spans="1:19" x14ac:dyDescent="0.45">
      <c r="A21" t="s">
        <v>615</v>
      </c>
      <c r="C21" t="s">
        <v>40</v>
      </c>
      <c r="D21" s="41"/>
      <c r="E21" s="41">
        <v>1</v>
      </c>
      <c r="F21" s="41">
        <v>1</v>
      </c>
      <c r="G21" s="41">
        <v>150</v>
      </c>
      <c r="H21" s="41">
        <v>150</v>
      </c>
      <c r="I21" s="56">
        <f>'Folger Line Count'!$N$13+G21</f>
        <v>250</v>
      </c>
      <c r="J21" s="53">
        <v>650</v>
      </c>
      <c r="K21" s="53">
        <v>495</v>
      </c>
      <c r="L21" s="41" t="s">
        <v>32</v>
      </c>
      <c r="M21" s="41">
        <v>0</v>
      </c>
      <c r="N21" s="58">
        <v>0</v>
      </c>
      <c r="O21" s="41"/>
      <c r="P21" s="41"/>
      <c r="Q21" s="41"/>
      <c r="R21" s="42" t="s">
        <v>632</v>
      </c>
      <c r="S21">
        <f t="shared" si="0"/>
        <v>0</v>
      </c>
    </row>
    <row r="22" spans="1:19" x14ac:dyDescent="0.45">
      <c r="A22" t="s">
        <v>615</v>
      </c>
      <c r="C22" t="s">
        <v>41</v>
      </c>
      <c r="D22" s="41"/>
      <c r="E22" s="41">
        <v>1</v>
      </c>
      <c r="F22" s="41">
        <v>1</v>
      </c>
      <c r="G22" s="41">
        <v>185</v>
      </c>
      <c r="H22" s="41">
        <v>190</v>
      </c>
      <c r="I22" s="56">
        <f>'Folger Line Count'!$N$13+G22</f>
        <v>285</v>
      </c>
      <c r="J22" s="53">
        <v>910</v>
      </c>
      <c r="K22" s="53">
        <v>225</v>
      </c>
      <c r="L22" s="41" t="s">
        <v>30</v>
      </c>
      <c r="M22" s="58">
        <v>0</v>
      </c>
      <c r="N22" s="58">
        <v>0</v>
      </c>
      <c r="O22" s="41"/>
      <c r="P22" s="41"/>
      <c r="Q22" s="41"/>
      <c r="R22" s="42" t="s">
        <v>41</v>
      </c>
      <c r="S22">
        <f t="shared" si="0"/>
        <v>5</v>
      </c>
    </row>
    <row r="23" spans="1:19" x14ac:dyDescent="0.45">
      <c r="A23" t="s">
        <v>616</v>
      </c>
      <c r="C23" t="s">
        <v>42</v>
      </c>
      <c r="D23" s="41"/>
      <c r="E23" s="41">
        <v>1</v>
      </c>
      <c r="F23" s="41">
        <v>2</v>
      </c>
      <c r="G23" s="41">
        <v>34</v>
      </c>
      <c r="H23" s="41">
        <v>41</v>
      </c>
      <c r="I23" s="56">
        <f>'Folger Line Count'!$N$14+G23</f>
        <v>324</v>
      </c>
      <c r="J23" s="53">
        <v>50</v>
      </c>
      <c r="K23" s="53">
        <v>600</v>
      </c>
      <c r="L23" s="41" t="s">
        <v>43</v>
      </c>
      <c r="M23" s="41" t="s">
        <v>44</v>
      </c>
      <c r="N23" s="41" t="s">
        <v>45</v>
      </c>
      <c r="O23" s="41"/>
      <c r="P23" s="41"/>
      <c r="Q23" s="41"/>
      <c r="R23" s="42" t="s">
        <v>633</v>
      </c>
      <c r="S23">
        <f t="shared" si="0"/>
        <v>7</v>
      </c>
    </row>
    <row r="24" spans="1:19" x14ac:dyDescent="0.45">
      <c r="A24" t="s">
        <v>616</v>
      </c>
      <c r="C24" t="s">
        <v>46</v>
      </c>
      <c r="D24" s="41"/>
      <c r="E24" s="41">
        <v>1</v>
      </c>
      <c r="F24" s="41">
        <v>2</v>
      </c>
      <c r="G24" s="41">
        <v>51</v>
      </c>
      <c r="H24" s="41">
        <v>64</v>
      </c>
      <c r="I24" s="56">
        <f>'Folger Line Count'!$N$14+G24</f>
        <v>341</v>
      </c>
      <c r="J24" s="53">
        <v>425</v>
      </c>
      <c r="K24" s="53">
        <v>625</v>
      </c>
      <c r="L24" s="41" t="s">
        <v>43</v>
      </c>
      <c r="M24" s="41" t="s">
        <v>47</v>
      </c>
      <c r="N24" s="41">
        <v>0</v>
      </c>
      <c r="O24" s="41"/>
      <c r="P24" s="41"/>
      <c r="Q24" s="41"/>
      <c r="R24" s="42" t="s">
        <v>634</v>
      </c>
      <c r="S24">
        <f t="shared" si="0"/>
        <v>13</v>
      </c>
    </row>
    <row r="25" spans="1:19" x14ac:dyDescent="0.45">
      <c r="A25" t="s">
        <v>616</v>
      </c>
      <c r="C25" t="s">
        <v>48</v>
      </c>
      <c r="D25" s="41"/>
      <c r="E25" s="41">
        <v>1</v>
      </c>
      <c r="F25" s="41">
        <v>2</v>
      </c>
      <c r="G25" s="41">
        <v>115</v>
      </c>
      <c r="H25" s="41">
        <v>127</v>
      </c>
      <c r="I25" s="56">
        <f>'Folger Line Count'!$N$14+G25</f>
        <v>405</v>
      </c>
      <c r="J25" s="53">
        <v>550</v>
      </c>
      <c r="K25" s="53">
        <v>710</v>
      </c>
      <c r="L25" s="41" t="s">
        <v>43</v>
      </c>
      <c r="M25" s="41" t="s">
        <v>49</v>
      </c>
      <c r="N25" s="41" t="s">
        <v>50</v>
      </c>
      <c r="O25" s="41"/>
      <c r="P25" s="41"/>
      <c r="Q25" s="41"/>
      <c r="R25" s="42" t="s">
        <v>635</v>
      </c>
      <c r="S25">
        <f t="shared" si="0"/>
        <v>12</v>
      </c>
    </row>
    <row r="26" spans="1:19" x14ac:dyDescent="0.45">
      <c r="A26" t="s">
        <v>616</v>
      </c>
      <c r="C26" t="s">
        <v>51</v>
      </c>
      <c r="D26" s="41"/>
      <c r="E26" s="41">
        <v>1</v>
      </c>
      <c r="F26" s="41">
        <v>2</v>
      </c>
      <c r="G26" s="41">
        <v>197</v>
      </c>
      <c r="H26" s="41">
        <v>260</v>
      </c>
      <c r="I26" s="56">
        <f>'Folger Line Count'!$N$14+G26</f>
        <v>487</v>
      </c>
      <c r="J26" s="53">
        <v>900</v>
      </c>
      <c r="K26" s="53">
        <v>505</v>
      </c>
      <c r="L26" s="41" t="s">
        <v>49</v>
      </c>
      <c r="M26" s="41" t="s">
        <v>30</v>
      </c>
      <c r="N26" s="41">
        <v>0</v>
      </c>
      <c r="O26" s="41"/>
      <c r="P26" s="41"/>
      <c r="Q26" s="41"/>
      <c r="R26" s="42" t="s">
        <v>636</v>
      </c>
      <c r="S26">
        <f t="shared" si="0"/>
        <v>63</v>
      </c>
    </row>
    <row r="27" spans="1:19" x14ac:dyDescent="0.45">
      <c r="A27" t="s">
        <v>616</v>
      </c>
      <c r="C27" t="s">
        <v>52</v>
      </c>
      <c r="D27" s="41"/>
      <c r="E27" s="41">
        <v>1</v>
      </c>
      <c r="F27" s="41">
        <v>2</v>
      </c>
      <c r="G27" s="41">
        <v>262</v>
      </c>
      <c r="H27" s="41">
        <v>274</v>
      </c>
      <c r="I27" s="56">
        <f>'Folger Line Count'!$N$14+G27</f>
        <v>552</v>
      </c>
      <c r="J27" s="53">
        <v>850</v>
      </c>
      <c r="K27" s="53">
        <v>600</v>
      </c>
      <c r="L27" s="41" t="s">
        <v>49</v>
      </c>
      <c r="M27" s="41">
        <v>0</v>
      </c>
      <c r="N27" s="41">
        <v>0</v>
      </c>
      <c r="O27" s="41"/>
      <c r="P27" s="41"/>
      <c r="Q27" s="41"/>
      <c r="R27" s="42" t="s">
        <v>52</v>
      </c>
      <c r="S27">
        <f t="shared" si="0"/>
        <v>12</v>
      </c>
    </row>
    <row r="28" spans="1:19" x14ac:dyDescent="0.45">
      <c r="A28" t="s">
        <v>617</v>
      </c>
      <c r="C28" t="s">
        <v>53</v>
      </c>
      <c r="D28" s="41"/>
      <c r="E28" s="41">
        <v>1</v>
      </c>
      <c r="F28" s="41">
        <v>3</v>
      </c>
      <c r="G28" s="41">
        <v>6</v>
      </c>
      <c r="H28" s="41">
        <v>144</v>
      </c>
      <c r="I28" s="56">
        <f>'Folger Line Count'!$N$15+G28</f>
        <v>576</v>
      </c>
      <c r="J28" s="53">
        <v>500</v>
      </c>
      <c r="K28" s="53">
        <v>210</v>
      </c>
      <c r="L28" s="41" t="s">
        <v>55</v>
      </c>
      <c r="M28" s="41" t="s">
        <v>47</v>
      </c>
      <c r="N28" s="41" t="s">
        <v>56</v>
      </c>
      <c r="O28" s="41"/>
      <c r="P28" s="41"/>
      <c r="Q28" s="41"/>
      <c r="R28" s="42" t="s">
        <v>637</v>
      </c>
      <c r="S28">
        <f t="shared" si="0"/>
        <v>138</v>
      </c>
    </row>
    <row r="29" spans="1:19" x14ac:dyDescent="0.45">
      <c r="A29" t="s">
        <v>617</v>
      </c>
      <c r="C29" t="s">
        <v>54</v>
      </c>
      <c r="D29" s="41"/>
      <c r="E29" s="41">
        <v>1</v>
      </c>
      <c r="F29" s="41">
        <v>3</v>
      </c>
      <c r="G29" s="41">
        <v>145</v>
      </c>
      <c r="H29" s="41">
        <v>145</v>
      </c>
      <c r="I29" s="56">
        <f>'Folger Line Count'!$N$15+G29</f>
        <v>715</v>
      </c>
      <c r="J29" s="53">
        <v>600</v>
      </c>
      <c r="K29" s="53">
        <v>400</v>
      </c>
      <c r="L29" s="41" t="s">
        <v>55</v>
      </c>
      <c r="M29" s="41" t="s">
        <v>56</v>
      </c>
      <c r="N29" s="41">
        <v>0</v>
      </c>
      <c r="O29" s="41"/>
      <c r="P29" s="41"/>
      <c r="Q29" s="41"/>
      <c r="R29" s="42" t="s">
        <v>638</v>
      </c>
      <c r="S29">
        <f t="shared" si="0"/>
        <v>0</v>
      </c>
    </row>
    <row r="30" spans="1:19" x14ac:dyDescent="0.45">
      <c r="A30" t="s">
        <v>618</v>
      </c>
      <c r="C30" t="s">
        <v>57</v>
      </c>
      <c r="D30" s="41"/>
      <c r="E30" s="41">
        <v>1</v>
      </c>
      <c r="F30" s="41">
        <v>4</v>
      </c>
      <c r="G30" s="41">
        <v>62</v>
      </c>
      <c r="H30" s="41">
        <v>95</v>
      </c>
      <c r="I30" s="56">
        <f>'Folger Line Count'!$N$16+G30</f>
        <v>777</v>
      </c>
      <c r="J30" s="53">
        <v>850</v>
      </c>
      <c r="K30" s="53">
        <v>800</v>
      </c>
      <c r="L30" s="41" t="s">
        <v>32</v>
      </c>
      <c r="M30" s="41" t="s">
        <v>49</v>
      </c>
      <c r="N30" s="41">
        <v>0</v>
      </c>
      <c r="O30" s="41"/>
      <c r="P30" s="41"/>
      <c r="Q30" s="41"/>
      <c r="R30" s="42" t="s">
        <v>639</v>
      </c>
      <c r="S30">
        <f t="shared" si="0"/>
        <v>33</v>
      </c>
    </row>
    <row r="31" spans="1:19" x14ac:dyDescent="0.45">
      <c r="A31" t="s">
        <v>618</v>
      </c>
      <c r="C31" t="s">
        <v>58</v>
      </c>
      <c r="D31" s="41"/>
      <c r="E31" s="41">
        <v>1</v>
      </c>
      <c r="F31" s="41">
        <v>4</v>
      </c>
      <c r="G31" s="41">
        <v>96</v>
      </c>
      <c r="H31" s="41">
        <v>96</v>
      </c>
      <c r="I31" s="56">
        <f>'Folger Line Count'!$N$16+G31</f>
        <v>811</v>
      </c>
      <c r="J31" s="53">
        <v>920</v>
      </c>
      <c r="K31" s="53">
        <v>950</v>
      </c>
      <c r="L31" s="41" t="s">
        <v>32</v>
      </c>
      <c r="M31" s="41" t="s">
        <v>49</v>
      </c>
      <c r="N31" s="41">
        <v>0</v>
      </c>
      <c r="O31" s="41"/>
      <c r="P31" s="41"/>
      <c r="Q31" s="41"/>
      <c r="R31" s="42" t="s">
        <v>58</v>
      </c>
      <c r="S31">
        <f t="shared" si="0"/>
        <v>0</v>
      </c>
    </row>
    <row r="32" spans="1:19" x14ac:dyDescent="0.45">
      <c r="A32" t="s">
        <v>618</v>
      </c>
      <c r="C32" t="s">
        <v>59</v>
      </c>
      <c r="D32" s="41"/>
      <c r="E32" s="41">
        <v>1</v>
      </c>
      <c r="F32" s="41">
        <v>4</v>
      </c>
      <c r="G32" s="41">
        <v>100</v>
      </c>
      <c r="H32" s="41">
        <v>102</v>
      </c>
      <c r="I32" s="56">
        <f>'Folger Line Count'!$N$16+G32</f>
        <v>815</v>
      </c>
      <c r="J32" s="53">
        <v>850</v>
      </c>
      <c r="K32" s="53">
        <v>275</v>
      </c>
      <c r="L32" s="41" t="s">
        <v>30</v>
      </c>
      <c r="M32" s="41" t="s">
        <v>29</v>
      </c>
      <c r="N32" s="41">
        <v>0</v>
      </c>
      <c r="O32" s="41"/>
      <c r="P32" s="41"/>
      <c r="Q32" s="41"/>
      <c r="S32">
        <f t="shared" si="0"/>
        <v>2</v>
      </c>
    </row>
    <row r="33" spans="1:19" x14ac:dyDescent="0.45">
      <c r="C33" t="s">
        <v>60</v>
      </c>
      <c r="D33" s="41"/>
      <c r="E33" s="41">
        <v>1</v>
      </c>
      <c r="F33" s="41">
        <v>5</v>
      </c>
      <c r="G33" s="41">
        <v>3</v>
      </c>
      <c r="H33" s="41">
        <v>98</v>
      </c>
      <c r="I33" s="56">
        <f>'Folger Line Count'!$N$17+G33</f>
        <v>820</v>
      </c>
      <c r="J33" s="53">
        <v>780</v>
      </c>
      <c r="K33" s="53">
        <v>850</v>
      </c>
      <c r="L33" s="41" t="s">
        <v>32</v>
      </c>
      <c r="M33" s="41" t="s">
        <v>49</v>
      </c>
      <c r="N33" s="41">
        <v>0</v>
      </c>
      <c r="O33" s="41"/>
      <c r="P33" s="41"/>
      <c r="Q33" s="41"/>
      <c r="R33" s="42" t="s">
        <v>640</v>
      </c>
      <c r="S33">
        <f t="shared" si="0"/>
        <v>95</v>
      </c>
    </row>
    <row r="34" spans="1:19" x14ac:dyDescent="0.45">
      <c r="C34" t="s">
        <v>61</v>
      </c>
      <c r="D34" s="41"/>
      <c r="E34" s="41">
        <v>1</v>
      </c>
      <c r="F34" s="41">
        <v>5</v>
      </c>
      <c r="G34" s="41">
        <v>92</v>
      </c>
      <c r="H34" s="41">
        <v>119</v>
      </c>
      <c r="I34" s="56">
        <f>'Folger Line Count'!$N$17+G34</f>
        <v>909</v>
      </c>
      <c r="J34" s="53">
        <v>875</v>
      </c>
      <c r="K34" s="53">
        <v>750</v>
      </c>
      <c r="L34" s="41" t="s">
        <v>49</v>
      </c>
      <c r="M34" s="41" t="s">
        <v>32</v>
      </c>
      <c r="N34" s="41">
        <v>0</v>
      </c>
      <c r="O34" s="41"/>
      <c r="P34" s="41"/>
      <c r="Q34" s="41"/>
      <c r="S34">
        <f t="shared" si="0"/>
        <v>27</v>
      </c>
    </row>
    <row r="35" spans="1:19" x14ac:dyDescent="0.45">
      <c r="C35" t="s">
        <v>62</v>
      </c>
      <c r="D35" s="41"/>
      <c r="E35" s="41">
        <v>1</v>
      </c>
      <c r="F35" s="41">
        <v>5</v>
      </c>
      <c r="G35" s="41">
        <v>135</v>
      </c>
      <c r="H35" s="41">
        <v>209</v>
      </c>
      <c r="I35" s="56">
        <f>'Folger Line Count'!$N$17+G35</f>
        <v>952</v>
      </c>
      <c r="J35" s="58">
        <v>810</v>
      </c>
      <c r="K35" s="58">
        <v>720</v>
      </c>
      <c r="L35" s="41" t="s">
        <v>49</v>
      </c>
      <c r="M35" s="41" t="s">
        <v>30</v>
      </c>
      <c r="N35" s="41" t="s">
        <v>29</v>
      </c>
      <c r="O35" s="41"/>
      <c r="P35" s="41"/>
      <c r="Q35" s="41"/>
      <c r="S35">
        <f t="shared" si="0"/>
        <v>74</v>
      </c>
    </row>
    <row r="36" spans="1:19" x14ac:dyDescent="0.45">
      <c r="A36" t="s">
        <v>121</v>
      </c>
      <c r="C36" t="s">
        <v>63</v>
      </c>
      <c r="D36" s="41"/>
      <c r="E36" s="41">
        <v>2</v>
      </c>
      <c r="F36" s="41">
        <v>1</v>
      </c>
      <c r="G36" s="41">
        <v>1</v>
      </c>
      <c r="H36" s="41">
        <v>84</v>
      </c>
      <c r="I36" s="56">
        <f>'Folger Line Count'!$N$18+G36</f>
        <v>1130</v>
      </c>
      <c r="J36" s="53">
        <v>450</v>
      </c>
      <c r="K36" s="53">
        <v>150</v>
      </c>
      <c r="L36" s="41" t="s">
        <v>56</v>
      </c>
      <c r="M36" s="41" t="s">
        <v>64</v>
      </c>
      <c r="N36" s="41">
        <v>0</v>
      </c>
      <c r="O36" s="41"/>
      <c r="P36" s="41"/>
      <c r="Q36" s="41"/>
      <c r="R36" s="42" t="s">
        <v>65</v>
      </c>
      <c r="S36">
        <f t="shared" si="0"/>
        <v>83</v>
      </c>
    </row>
    <row r="37" spans="1:19" x14ac:dyDescent="0.45">
      <c r="C37" t="s">
        <v>66</v>
      </c>
      <c r="D37" s="41"/>
      <c r="E37" s="41">
        <v>2</v>
      </c>
      <c r="F37" s="41">
        <v>1</v>
      </c>
      <c r="G37" s="41">
        <v>84</v>
      </c>
      <c r="H37" s="41">
        <v>112</v>
      </c>
      <c r="I37" s="56">
        <f>'Folger Line Count'!$N$18+G37</f>
        <v>1213</v>
      </c>
      <c r="J37" s="53">
        <v>550</v>
      </c>
      <c r="K37" s="53">
        <v>300</v>
      </c>
      <c r="L37" s="41" t="s">
        <v>67</v>
      </c>
      <c r="M37" s="41" t="s">
        <v>56</v>
      </c>
      <c r="N37" s="41">
        <v>0</v>
      </c>
      <c r="O37" s="41"/>
      <c r="P37" s="41"/>
      <c r="Q37" s="41"/>
      <c r="R37" s="42" t="s">
        <v>68</v>
      </c>
      <c r="S37">
        <f t="shared" si="0"/>
        <v>28</v>
      </c>
    </row>
    <row r="38" spans="1:19" x14ac:dyDescent="0.45">
      <c r="C38" t="s">
        <v>69</v>
      </c>
      <c r="D38" s="41"/>
      <c r="E38" s="41">
        <v>2</v>
      </c>
      <c r="F38" s="41">
        <v>1</v>
      </c>
      <c r="G38" s="41">
        <v>113</v>
      </c>
      <c r="H38" s="41">
        <v>134</v>
      </c>
      <c r="I38" s="56">
        <f>'Folger Line Count'!$N$18+G38</f>
        <v>1242</v>
      </c>
      <c r="J38" s="53">
        <v>300</v>
      </c>
      <c r="K38" s="53">
        <v>100</v>
      </c>
      <c r="L38" s="41" t="s">
        <v>56</v>
      </c>
      <c r="M38" s="41" t="s">
        <v>67</v>
      </c>
      <c r="N38" s="41">
        <v>0</v>
      </c>
      <c r="O38" s="41"/>
      <c r="P38" s="41"/>
      <c r="Q38" s="41"/>
      <c r="R38" s="42" t="s">
        <v>70</v>
      </c>
      <c r="S38">
        <f t="shared" si="0"/>
        <v>21</v>
      </c>
    </row>
    <row r="39" spans="1:19" x14ac:dyDescent="0.45">
      <c r="C39" s="60" t="s">
        <v>71</v>
      </c>
      <c r="D39" s="61"/>
      <c r="E39" s="61">
        <v>2</v>
      </c>
      <c r="F39" s="61">
        <v>0</v>
      </c>
      <c r="G39" s="61">
        <v>-20</v>
      </c>
      <c r="H39" s="61">
        <v>-10</v>
      </c>
      <c r="I39" s="62">
        <f>'Folger Line Count'!$N$18+G39</f>
        <v>1109</v>
      </c>
      <c r="J39" s="61">
        <v>725</v>
      </c>
      <c r="K39" s="61">
        <v>610</v>
      </c>
      <c r="L39" s="61" t="s">
        <v>49</v>
      </c>
      <c r="M39" s="61" t="s">
        <v>67</v>
      </c>
      <c r="N39" s="61">
        <v>0</v>
      </c>
      <c r="O39" s="61"/>
      <c r="P39" s="61"/>
      <c r="Q39" s="61"/>
      <c r="R39" s="63" t="s">
        <v>72</v>
      </c>
      <c r="S39">
        <f t="shared" si="0"/>
        <v>10</v>
      </c>
    </row>
    <row r="40" spans="1:19" x14ac:dyDescent="0.45">
      <c r="C40" s="60" t="s">
        <v>73</v>
      </c>
      <c r="D40" s="61"/>
      <c r="E40" s="61">
        <v>2</v>
      </c>
      <c r="F40" s="61">
        <v>0</v>
      </c>
      <c r="G40" s="61">
        <v>-9</v>
      </c>
      <c r="H40" s="61">
        <v>0</v>
      </c>
      <c r="I40" s="62">
        <f>'Folger Line Count'!$N$18+G40</f>
        <v>1120</v>
      </c>
      <c r="J40" s="61">
        <v>650</v>
      </c>
      <c r="K40" s="61">
        <v>500</v>
      </c>
      <c r="L40" s="61" t="s">
        <v>49</v>
      </c>
      <c r="M40" s="61" t="s">
        <v>67</v>
      </c>
      <c r="N40" s="61">
        <v>0</v>
      </c>
      <c r="O40" s="61"/>
      <c r="P40" s="61"/>
      <c r="Q40" s="61"/>
      <c r="R40" s="63" t="s">
        <v>74</v>
      </c>
      <c r="S40">
        <f t="shared" si="0"/>
        <v>9</v>
      </c>
    </row>
    <row r="41" spans="1:19" x14ac:dyDescent="0.45">
      <c r="C41" t="s">
        <v>75</v>
      </c>
      <c r="D41" s="41"/>
      <c r="E41" s="41">
        <v>2</v>
      </c>
      <c r="F41" s="41">
        <v>2</v>
      </c>
      <c r="G41" s="41">
        <v>1</v>
      </c>
      <c r="H41" s="41">
        <v>26</v>
      </c>
      <c r="I41" s="56">
        <f>'Folger Line Count'!$N$19+G41</f>
        <v>1263</v>
      </c>
      <c r="J41" s="53">
        <v>330</v>
      </c>
      <c r="K41" s="53">
        <v>700</v>
      </c>
      <c r="L41" s="41" t="s">
        <v>43</v>
      </c>
      <c r="M41" s="41" t="s">
        <v>50</v>
      </c>
      <c r="N41" s="41" t="s">
        <v>76</v>
      </c>
      <c r="O41" s="41" t="s">
        <v>77</v>
      </c>
      <c r="P41" s="41"/>
      <c r="Q41" s="41"/>
      <c r="R41" s="42" t="s">
        <v>78</v>
      </c>
      <c r="S41">
        <f t="shared" si="0"/>
        <v>25</v>
      </c>
    </row>
    <row r="42" spans="1:19" x14ac:dyDescent="0.45">
      <c r="C42" t="s">
        <v>79</v>
      </c>
      <c r="D42" s="41"/>
      <c r="E42" s="41">
        <v>2</v>
      </c>
      <c r="F42" s="41">
        <v>2</v>
      </c>
      <c r="G42" s="41">
        <v>27</v>
      </c>
      <c r="H42" s="41">
        <v>42</v>
      </c>
      <c r="I42" s="56">
        <f>'Folger Line Count'!$N$19+G42</f>
        <v>1289</v>
      </c>
      <c r="J42" s="53">
        <v>300</v>
      </c>
      <c r="K42" s="53">
        <v>200</v>
      </c>
      <c r="L42" s="41" t="s">
        <v>76</v>
      </c>
      <c r="M42" s="41" t="s">
        <v>43</v>
      </c>
      <c r="N42" s="41" t="s">
        <v>76</v>
      </c>
      <c r="O42" s="41" t="s">
        <v>77</v>
      </c>
      <c r="P42" s="41"/>
      <c r="Q42" s="41"/>
      <c r="R42" s="42" t="s">
        <v>80</v>
      </c>
      <c r="S42">
        <f t="shared" si="0"/>
        <v>15</v>
      </c>
    </row>
    <row r="43" spans="1:19" x14ac:dyDescent="0.45">
      <c r="C43" t="s">
        <v>81</v>
      </c>
      <c r="D43" s="41"/>
      <c r="E43" s="41">
        <v>2</v>
      </c>
      <c r="F43" s="41">
        <v>2</v>
      </c>
      <c r="G43" s="41">
        <v>43</v>
      </c>
      <c r="H43" s="41">
        <v>56</v>
      </c>
      <c r="I43" s="56">
        <f>'Folger Line Count'!$N$19+G43</f>
        <v>1305</v>
      </c>
      <c r="J43" s="54">
        <v>610</v>
      </c>
      <c r="K43" s="54">
        <v>150</v>
      </c>
      <c r="L43" s="41" t="s">
        <v>56</v>
      </c>
      <c r="M43" s="41" t="s">
        <v>43</v>
      </c>
      <c r="N43" s="41" t="s">
        <v>50</v>
      </c>
      <c r="O43" s="41"/>
      <c r="P43" s="41"/>
      <c r="Q43" s="41"/>
      <c r="R43" s="42" t="s">
        <v>82</v>
      </c>
      <c r="S43">
        <f t="shared" si="0"/>
        <v>13</v>
      </c>
    </row>
    <row r="44" spans="1:19" x14ac:dyDescent="0.45">
      <c r="C44" t="s">
        <v>83</v>
      </c>
      <c r="D44" s="41"/>
      <c r="E44" s="41">
        <v>2</v>
      </c>
      <c r="F44" s="41">
        <v>2</v>
      </c>
      <c r="G44" s="41">
        <v>61</v>
      </c>
      <c r="H44" s="41">
        <v>91</v>
      </c>
      <c r="I44" s="56">
        <f>'Folger Line Count'!$N$19+G44</f>
        <v>1323</v>
      </c>
      <c r="J44" s="54">
        <v>110</v>
      </c>
      <c r="K44" s="54">
        <v>300</v>
      </c>
      <c r="L44" s="41" t="s">
        <v>84</v>
      </c>
      <c r="M44" s="41" t="s">
        <v>43</v>
      </c>
      <c r="N44" s="41" t="s">
        <v>56</v>
      </c>
      <c r="O44" s="41" t="s">
        <v>50</v>
      </c>
      <c r="P44" s="41" t="s">
        <v>45</v>
      </c>
      <c r="Q44" s="41"/>
      <c r="R44" s="42" t="s">
        <v>85</v>
      </c>
      <c r="S44">
        <f t="shared" si="0"/>
        <v>30</v>
      </c>
    </row>
    <row r="45" spans="1:19" x14ac:dyDescent="0.45">
      <c r="C45" s="60" t="s">
        <v>86</v>
      </c>
      <c r="D45" s="61"/>
      <c r="E45" s="61">
        <v>2</v>
      </c>
      <c r="F45" s="61">
        <v>0</v>
      </c>
      <c r="G45" s="61">
        <v>-30</v>
      </c>
      <c r="H45" s="61">
        <v>-20</v>
      </c>
      <c r="I45" s="62">
        <f>'Folger Line Count'!$N$18+G45</f>
        <v>1099</v>
      </c>
      <c r="J45" s="61">
        <v>720</v>
      </c>
      <c r="K45" s="61">
        <v>710</v>
      </c>
      <c r="L45" s="61" t="s">
        <v>613</v>
      </c>
      <c r="M45" s="61" t="s">
        <v>88</v>
      </c>
      <c r="N45" s="61" t="s">
        <v>87</v>
      </c>
      <c r="O45" s="61" t="s">
        <v>88</v>
      </c>
      <c r="P45" s="61"/>
      <c r="Q45" s="61"/>
      <c r="R45" s="63" t="s">
        <v>89</v>
      </c>
      <c r="S45">
        <f t="shared" si="0"/>
        <v>10</v>
      </c>
    </row>
    <row r="46" spans="1:19" x14ac:dyDescent="0.45">
      <c r="C46" s="60" t="s">
        <v>90</v>
      </c>
      <c r="D46" s="61"/>
      <c r="E46" s="61">
        <v>2</v>
      </c>
      <c r="F46" s="61">
        <v>0</v>
      </c>
      <c r="G46" s="61">
        <v>-19</v>
      </c>
      <c r="H46" s="61">
        <v>-10</v>
      </c>
      <c r="I46" s="62">
        <f>'Folger Line Count'!$N$18+G46</f>
        <v>1110</v>
      </c>
      <c r="J46" s="61">
        <v>701</v>
      </c>
      <c r="K46" s="61">
        <v>650</v>
      </c>
      <c r="L46" s="61" t="s">
        <v>613</v>
      </c>
      <c r="M46" s="61" t="s">
        <v>88</v>
      </c>
      <c r="N46" s="61" t="s">
        <v>87</v>
      </c>
      <c r="O46" s="61" t="s">
        <v>88</v>
      </c>
      <c r="P46" s="61"/>
      <c r="Q46" s="61"/>
      <c r="R46" s="63" t="s">
        <v>91</v>
      </c>
      <c r="S46">
        <f t="shared" si="0"/>
        <v>9</v>
      </c>
    </row>
    <row r="47" spans="1:19" x14ac:dyDescent="0.45">
      <c r="C47" t="s">
        <v>92</v>
      </c>
      <c r="D47" s="41"/>
      <c r="E47" s="41">
        <v>2</v>
      </c>
      <c r="F47" s="41">
        <v>0</v>
      </c>
      <c r="G47" s="41">
        <v>-9</v>
      </c>
      <c r="H47" s="41">
        <v>0</v>
      </c>
      <c r="I47" s="56">
        <f>'Folger Line Count'!$N$18+G47</f>
        <v>1120</v>
      </c>
      <c r="J47" s="54">
        <v>780</v>
      </c>
      <c r="K47" s="54">
        <v>550</v>
      </c>
      <c r="L47" s="54" t="s">
        <v>613</v>
      </c>
      <c r="M47" s="54" t="s">
        <v>88</v>
      </c>
      <c r="N47" s="41" t="s">
        <v>87</v>
      </c>
      <c r="O47" s="41" t="s">
        <v>88</v>
      </c>
      <c r="P47" s="41"/>
      <c r="Q47" s="41"/>
      <c r="R47" s="42" t="s">
        <v>93</v>
      </c>
      <c r="S47">
        <f t="shared" si="0"/>
        <v>9</v>
      </c>
    </row>
    <row r="48" spans="1:19" x14ac:dyDescent="0.45">
      <c r="C48" t="s">
        <v>94</v>
      </c>
      <c r="D48" s="41"/>
      <c r="E48" s="41">
        <v>2</v>
      </c>
      <c r="F48" s="41">
        <v>2</v>
      </c>
      <c r="G48" s="41">
        <v>92</v>
      </c>
      <c r="H48" s="41">
        <v>136</v>
      </c>
      <c r="I48" s="56">
        <f>'Folger Line Count'!$N$19+G48</f>
        <v>1354</v>
      </c>
      <c r="J48" s="54">
        <v>600</v>
      </c>
      <c r="K48" s="54">
        <v>100</v>
      </c>
      <c r="L48" s="54" t="s">
        <v>56</v>
      </c>
      <c r="M48" s="41" t="s">
        <v>43</v>
      </c>
      <c r="N48" s="41" t="s">
        <v>50</v>
      </c>
      <c r="O48" s="41"/>
      <c r="P48" s="41"/>
      <c r="Q48" s="41"/>
      <c r="R48" s="42" t="s">
        <v>95</v>
      </c>
      <c r="S48">
        <f t="shared" si="0"/>
        <v>44</v>
      </c>
    </row>
    <row r="49" spans="1:19" x14ac:dyDescent="0.45">
      <c r="C49" t="s">
        <v>96</v>
      </c>
      <c r="D49" s="41"/>
      <c r="E49" s="41">
        <v>2</v>
      </c>
      <c r="F49" s="41">
        <v>2</v>
      </c>
      <c r="G49" s="41">
        <v>140</v>
      </c>
      <c r="H49" s="41">
        <v>181</v>
      </c>
      <c r="I49" s="56">
        <f>'Folger Line Count'!$N$19+G49</f>
        <v>1402</v>
      </c>
      <c r="J49" s="54">
        <v>550</v>
      </c>
      <c r="K49" s="54">
        <v>150</v>
      </c>
      <c r="L49" s="54" t="s">
        <v>56</v>
      </c>
      <c r="M49" s="41" t="s">
        <v>43</v>
      </c>
      <c r="N49" s="54" t="s">
        <v>50</v>
      </c>
      <c r="O49" s="41"/>
      <c r="P49" s="41"/>
      <c r="Q49" s="41"/>
      <c r="R49" s="42" t="s">
        <v>97</v>
      </c>
      <c r="S49">
        <f t="shared" si="0"/>
        <v>41</v>
      </c>
    </row>
    <row r="50" spans="1:19" x14ac:dyDescent="0.45">
      <c r="C50" t="s">
        <v>98</v>
      </c>
      <c r="D50" s="41"/>
      <c r="E50" s="41">
        <v>2</v>
      </c>
      <c r="F50" s="41">
        <v>2</v>
      </c>
      <c r="G50" s="41">
        <v>182</v>
      </c>
      <c r="H50" s="41">
        <v>182</v>
      </c>
      <c r="I50" s="56">
        <f>'Folger Line Count'!$N$19+G50</f>
        <v>1444</v>
      </c>
      <c r="J50" s="54">
        <v>400</v>
      </c>
      <c r="K50" s="54">
        <v>700</v>
      </c>
      <c r="L50" s="54" t="s">
        <v>43</v>
      </c>
      <c r="M50" s="41" t="s">
        <v>56</v>
      </c>
      <c r="N50" s="54" t="s">
        <v>50</v>
      </c>
      <c r="O50" s="41"/>
      <c r="P50" s="41"/>
      <c r="Q50" s="41"/>
      <c r="R50" s="42" t="s">
        <v>99</v>
      </c>
      <c r="S50">
        <f t="shared" si="0"/>
        <v>0</v>
      </c>
    </row>
    <row r="51" spans="1:19" x14ac:dyDescent="0.45">
      <c r="C51" s="60" t="s">
        <v>100</v>
      </c>
      <c r="D51" s="61"/>
      <c r="E51" s="61">
        <v>2</v>
      </c>
      <c r="F51" s="61">
        <v>2</v>
      </c>
      <c r="G51" s="61">
        <v>-9</v>
      </c>
      <c r="H51" s="61">
        <v>0</v>
      </c>
      <c r="I51" s="62">
        <f>'Folger Line Count'!$N$18+G51</f>
        <v>1120</v>
      </c>
      <c r="J51" s="61">
        <v>600</v>
      </c>
      <c r="K51" s="61">
        <v>300</v>
      </c>
      <c r="L51" s="61" t="s">
        <v>67</v>
      </c>
      <c r="M51" s="61" t="s">
        <v>56</v>
      </c>
      <c r="N51" s="61">
        <v>0</v>
      </c>
      <c r="O51" s="61"/>
      <c r="P51" s="61"/>
      <c r="Q51" s="61"/>
      <c r="R51" s="63" t="s">
        <v>101</v>
      </c>
      <c r="S51">
        <f t="shared" si="0"/>
        <v>9</v>
      </c>
    </row>
    <row r="52" spans="1:19" x14ac:dyDescent="0.45">
      <c r="C52" t="s">
        <v>102</v>
      </c>
      <c r="D52" s="41"/>
      <c r="E52" s="41">
        <v>2</v>
      </c>
      <c r="F52" s="41">
        <v>2</v>
      </c>
      <c r="G52" s="41">
        <v>183</v>
      </c>
      <c r="H52" s="41">
        <v>236</v>
      </c>
      <c r="I52" s="56">
        <f>'Folger Line Count'!$N$19+G52</f>
        <v>1445</v>
      </c>
      <c r="J52" s="54">
        <v>400</v>
      </c>
      <c r="K52" s="54">
        <v>100</v>
      </c>
      <c r="L52" s="41" t="s">
        <v>56</v>
      </c>
      <c r="M52" s="41" t="s">
        <v>49</v>
      </c>
      <c r="N52" s="41">
        <v>0</v>
      </c>
      <c r="O52" s="41"/>
      <c r="P52" s="41"/>
      <c r="Q52" s="41"/>
      <c r="R52" s="42" t="s">
        <v>103</v>
      </c>
      <c r="S52">
        <f t="shared" si="0"/>
        <v>53</v>
      </c>
    </row>
    <row r="53" spans="1:19" x14ac:dyDescent="0.45">
      <c r="C53" t="s">
        <v>104</v>
      </c>
      <c r="D53" s="41"/>
      <c r="E53" s="41">
        <v>2</v>
      </c>
      <c r="F53" s="41">
        <v>2</v>
      </c>
      <c r="G53" s="41">
        <v>240</v>
      </c>
      <c r="H53" s="41">
        <v>339</v>
      </c>
      <c r="I53" s="56">
        <f>'Folger Line Count'!$N$19+G53</f>
        <v>1502</v>
      </c>
      <c r="J53" s="54">
        <v>800</v>
      </c>
      <c r="K53" s="54">
        <v>810</v>
      </c>
      <c r="L53" s="41" t="s">
        <v>49</v>
      </c>
      <c r="M53" s="41" t="s">
        <v>76</v>
      </c>
      <c r="N53" s="41" t="s">
        <v>77</v>
      </c>
      <c r="O53" s="41"/>
      <c r="P53" s="41"/>
      <c r="Q53" s="41"/>
      <c r="R53" s="42" t="s">
        <v>105</v>
      </c>
      <c r="S53">
        <f t="shared" si="0"/>
        <v>99</v>
      </c>
    </row>
    <row r="54" spans="1:19" x14ac:dyDescent="0.45">
      <c r="C54" t="s">
        <v>106</v>
      </c>
      <c r="D54" s="41"/>
      <c r="E54" s="41">
        <v>2</v>
      </c>
      <c r="F54" s="41">
        <v>2</v>
      </c>
      <c r="G54" s="41">
        <v>340</v>
      </c>
      <c r="H54" s="41">
        <v>391</v>
      </c>
      <c r="I54" s="56">
        <f>'Folger Line Count'!$N$19+G54</f>
        <v>1602</v>
      </c>
      <c r="J54" s="54">
        <v>750</v>
      </c>
      <c r="K54" s="54">
        <v>725</v>
      </c>
      <c r="L54" s="41" t="s">
        <v>49</v>
      </c>
      <c r="M54" s="41" t="s">
        <v>76</v>
      </c>
      <c r="N54" s="41" t="s">
        <v>77</v>
      </c>
      <c r="O54" s="41"/>
      <c r="P54" s="41"/>
      <c r="Q54" s="41"/>
      <c r="R54" s="42" t="s">
        <v>107</v>
      </c>
      <c r="S54">
        <f t="shared" si="0"/>
        <v>51</v>
      </c>
    </row>
    <row r="55" spans="1:19" x14ac:dyDescent="0.45">
      <c r="C55" t="s">
        <v>108</v>
      </c>
      <c r="D55" s="41"/>
      <c r="E55" s="41">
        <v>2</v>
      </c>
      <c r="F55" s="41">
        <v>2</v>
      </c>
      <c r="G55" s="41">
        <v>405</v>
      </c>
      <c r="H55" s="41">
        <v>444</v>
      </c>
      <c r="I55" s="56">
        <f>'Folger Line Count'!$N$19+G55</f>
        <v>1667</v>
      </c>
      <c r="J55" s="54">
        <v>710</v>
      </c>
      <c r="K55" s="54">
        <v>675</v>
      </c>
      <c r="L55" s="41" t="s">
        <v>49</v>
      </c>
      <c r="M55" s="41" t="s">
        <v>76</v>
      </c>
      <c r="N55" s="41" t="s">
        <v>77</v>
      </c>
      <c r="O55" s="41" t="s">
        <v>56</v>
      </c>
      <c r="P55" s="41"/>
      <c r="Q55" s="41"/>
      <c r="R55" s="42" t="s">
        <v>109</v>
      </c>
      <c r="S55">
        <f t="shared" si="0"/>
        <v>39</v>
      </c>
    </row>
    <row r="56" spans="1:19" x14ac:dyDescent="0.45">
      <c r="C56" t="s">
        <v>110</v>
      </c>
      <c r="D56" s="41"/>
      <c r="E56" s="41">
        <v>2</v>
      </c>
      <c r="F56" s="41">
        <v>2</v>
      </c>
      <c r="G56" s="41">
        <v>444</v>
      </c>
      <c r="H56" s="41">
        <v>444</v>
      </c>
      <c r="I56" s="56">
        <f>'Folger Line Count'!$N$19+G56</f>
        <v>1706</v>
      </c>
      <c r="J56" s="54">
        <v>400</v>
      </c>
      <c r="K56" s="54">
        <v>400</v>
      </c>
      <c r="L56" s="41" t="s">
        <v>111</v>
      </c>
      <c r="M56" s="41" t="s">
        <v>112</v>
      </c>
      <c r="N56" s="41">
        <v>0</v>
      </c>
      <c r="O56" s="41"/>
      <c r="P56" s="41"/>
      <c r="Q56" s="41"/>
      <c r="S56">
        <f t="shared" si="0"/>
        <v>0</v>
      </c>
    </row>
    <row r="57" spans="1:19" x14ac:dyDescent="0.45">
      <c r="C57" t="s">
        <v>113</v>
      </c>
      <c r="D57" s="41"/>
      <c r="E57" s="41">
        <v>2</v>
      </c>
      <c r="F57" s="41">
        <v>2</v>
      </c>
      <c r="G57" s="41">
        <v>445</v>
      </c>
      <c r="H57" s="41">
        <v>560</v>
      </c>
      <c r="I57" s="56">
        <f>'Folger Line Count'!$N$19+G57</f>
        <v>1707</v>
      </c>
      <c r="J57" s="54">
        <v>725</v>
      </c>
      <c r="K57" s="54">
        <v>600</v>
      </c>
      <c r="L57" s="41" t="s">
        <v>49</v>
      </c>
      <c r="M57" s="41" t="s">
        <v>56</v>
      </c>
      <c r="N57" s="41" t="s">
        <v>112</v>
      </c>
      <c r="Q57" s="41"/>
      <c r="R57" s="42" t="s">
        <v>114</v>
      </c>
      <c r="S57">
        <f t="shared" si="0"/>
        <v>115</v>
      </c>
    </row>
    <row r="58" spans="1:19" x14ac:dyDescent="0.45">
      <c r="C58" t="s">
        <v>115</v>
      </c>
      <c r="D58" s="41"/>
      <c r="E58" s="41">
        <v>2</v>
      </c>
      <c r="F58" s="41">
        <v>2</v>
      </c>
      <c r="G58" s="41">
        <v>563</v>
      </c>
      <c r="H58" s="41">
        <v>572</v>
      </c>
      <c r="I58" s="56">
        <f>'Folger Line Count'!$N$19+G58</f>
        <v>1825</v>
      </c>
      <c r="J58" s="54">
        <v>700</v>
      </c>
      <c r="K58" s="54">
        <v>650</v>
      </c>
      <c r="L58" s="41" t="s">
        <v>49</v>
      </c>
      <c r="M58" s="41" t="s">
        <v>112</v>
      </c>
      <c r="N58" s="41">
        <v>0</v>
      </c>
      <c r="O58" s="41"/>
      <c r="P58" s="41"/>
      <c r="Q58" s="41"/>
      <c r="R58" s="42" t="s">
        <v>116</v>
      </c>
      <c r="S58">
        <f t="shared" si="0"/>
        <v>9</v>
      </c>
    </row>
    <row r="59" spans="1:19" x14ac:dyDescent="0.45">
      <c r="C59" t="s">
        <v>117</v>
      </c>
      <c r="D59" s="41"/>
      <c r="E59" s="41">
        <v>2</v>
      </c>
      <c r="F59" s="41">
        <v>2</v>
      </c>
      <c r="G59" s="41">
        <v>576</v>
      </c>
      <c r="H59" s="41">
        <v>616</v>
      </c>
      <c r="I59" s="56">
        <f>'Folger Line Count'!$N$19+G59</f>
        <v>1838</v>
      </c>
      <c r="J59" s="54">
        <v>900</v>
      </c>
      <c r="K59" s="54">
        <v>900</v>
      </c>
      <c r="L59" s="41" t="s">
        <v>49</v>
      </c>
      <c r="M59" s="41">
        <v>0</v>
      </c>
      <c r="N59" s="41">
        <v>0</v>
      </c>
      <c r="O59" s="41"/>
      <c r="P59" s="41"/>
      <c r="Q59" s="41"/>
      <c r="R59" s="42" t="s">
        <v>118</v>
      </c>
      <c r="S59">
        <f t="shared" si="0"/>
        <v>40</v>
      </c>
    </row>
    <row r="60" spans="1:19" x14ac:dyDescent="0.45">
      <c r="C60" t="s">
        <v>119</v>
      </c>
      <c r="D60" s="41"/>
      <c r="E60" s="41">
        <v>2</v>
      </c>
      <c r="F60" s="41">
        <v>2</v>
      </c>
      <c r="G60" s="41">
        <v>617</v>
      </c>
      <c r="H60" s="41">
        <v>634</v>
      </c>
      <c r="I60" s="56">
        <f>'Folger Line Count'!$N$19+G60</f>
        <v>1879</v>
      </c>
      <c r="J60" s="54">
        <v>850</v>
      </c>
      <c r="K60" s="54">
        <v>800</v>
      </c>
      <c r="L60" s="41" t="s">
        <v>49</v>
      </c>
      <c r="M60" s="41">
        <v>0</v>
      </c>
      <c r="N60" s="41">
        <v>0</v>
      </c>
      <c r="O60" s="41"/>
      <c r="P60" s="41"/>
      <c r="Q60" s="41"/>
      <c r="R60" s="42" t="s">
        <v>120</v>
      </c>
      <c r="S60">
        <f t="shared" si="0"/>
        <v>17</v>
      </c>
    </row>
    <row r="61" spans="1:19" x14ac:dyDescent="0.45">
      <c r="A61" t="s">
        <v>123</v>
      </c>
      <c r="C61" t="s">
        <v>212</v>
      </c>
      <c r="D61" s="41"/>
      <c r="E61" s="41">
        <v>3</v>
      </c>
      <c r="F61" s="41">
        <v>1</v>
      </c>
      <c r="G61" s="41">
        <v>1</v>
      </c>
      <c r="H61" s="41">
        <v>30</v>
      </c>
      <c r="I61" s="56">
        <f>'Folger Line Count'!$N$20+G61</f>
        <v>1897</v>
      </c>
      <c r="J61" s="54">
        <v>150</v>
      </c>
      <c r="K61" s="54">
        <v>700</v>
      </c>
      <c r="L61" s="41" t="s">
        <v>43</v>
      </c>
      <c r="M61" s="41" t="s">
        <v>50</v>
      </c>
      <c r="N61" s="41" t="s">
        <v>76</v>
      </c>
      <c r="O61" s="41" t="s">
        <v>77</v>
      </c>
      <c r="P61" s="41" t="s">
        <v>56</v>
      </c>
      <c r="Q61" s="41"/>
      <c r="R61" s="44" t="s">
        <v>213</v>
      </c>
      <c r="S61">
        <f t="shared" si="0"/>
        <v>29</v>
      </c>
    </row>
    <row r="62" spans="1:19" x14ac:dyDescent="0.45">
      <c r="C62" t="s">
        <v>214</v>
      </c>
      <c r="D62" s="41"/>
      <c r="E62" s="41">
        <v>3</v>
      </c>
      <c r="F62" s="41">
        <v>1</v>
      </c>
      <c r="G62" s="41">
        <v>31</v>
      </c>
      <c r="H62" s="41">
        <v>47</v>
      </c>
      <c r="I62" s="56">
        <f>'Folger Line Count'!$N$20+G62</f>
        <v>1927</v>
      </c>
      <c r="J62" s="54">
        <v>175</v>
      </c>
      <c r="K62" s="54">
        <v>650</v>
      </c>
      <c r="L62" s="41" t="s">
        <v>43</v>
      </c>
      <c r="M62" s="41" t="s">
        <v>50</v>
      </c>
      <c r="N62" s="41" t="s">
        <v>67</v>
      </c>
      <c r="O62" s="41"/>
      <c r="P62" s="41"/>
      <c r="Q62" s="41"/>
      <c r="R62" s="44" t="s">
        <v>215</v>
      </c>
      <c r="S62">
        <f t="shared" si="0"/>
        <v>16</v>
      </c>
    </row>
    <row r="63" spans="1:19" x14ac:dyDescent="0.45">
      <c r="C63" t="s">
        <v>216</v>
      </c>
      <c r="D63" s="41"/>
      <c r="E63" s="41">
        <v>3</v>
      </c>
      <c r="F63" s="41">
        <v>1</v>
      </c>
      <c r="G63" s="41">
        <v>48</v>
      </c>
      <c r="H63" s="41">
        <v>63</v>
      </c>
      <c r="I63" s="56">
        <f>'Folger Line Count'!$N$20+G63</f>
        <v>1944</v>
      </c>
      <c r="J63" s="54">
        <v>300</v>
      </c>
      <c r="K63" s="54">
        <v>280</v>
      </c>
      <c r="L63" s="41" t="s">
        <v>56</v>
      </c>
      <c r="M63" s="41" t="s">
        <v>43</v>
      </c>
      <c r="N63" s="41" t="s">
        <v>67</v>
      </c>
      <c r="O63" s="41"/>
      <c r="P63" s="41"/>
      <c r="Q63" s="41"/>
      <c r="R63" s="44" t="s">
        <v>217</v>
      </c>
      <c r="S63">
        <f t="shared" si="0"/>
        <v>15</v>
      </c>
    </row>
    <row r="64" spans="1:19" x14ac:dyDescent="0.45">
      <c r="C64" t="s">
        <v>218</v>
      </c>
      <c r="D64" s="41"/>
      <c r="E64" s="41">
        <v>3</v>
      </c>
      <c r="F64" s="41">
        <v>1</v>
      </c>
      <c r="G64" s="41">
        <v>64</v>
      </c>
      <c r="H64" s="41">
        <v>162</v>
      </c>
      <c r="I64" s="56">
        <f>'Folger Line Count'!$N$20+G64</f>
        <v>1960</v>
      </c>
      <c r="J64" s="54">
        <v>700</v>
      </c>
      <c r="K64" s="54">
        <v>600</v>
      </c>
      <c r="L64" s="41" t="s">
        <v>49</v>
      </c>
      <c r="M64" s="41" t="s">
        <v>67</v>
      </c>
      <c r="N64" s="41" t="s">
        <v>43</v>
      </c>
      <c r="O64" s="41" t="s">
        <v>56</v>
      </c>
      <c r="P64" s="41"/>
      <c r="Q64" s="41"/>
      <c r="R64" s="44" t="s">
        <v>219</v>
      </c>
      <c r="S64">
        <f t="shared" si="0"/>
        <v>98</v>
      </c>
    </row>
    <row r="65" spans="3:19" x14ac:dyDescent="0.45">
      <c r="C65" t="s">
        <v>220</v>
      </c>
      <c r="D65" s="41"/>
      <c r="E65" s="41">
        <v>3</v>
      </c>
      <c r="F65" s="41">
        <v>1</v>
      </c>
      <c r="G65" s="41">
        <v>163</v>
      </c>
      <c r="H65" s="41">
        <v>175</v>
      </c>
      <c r="I65" s="56">
        <f>'Folger Line Count'!$N$20+G65</f>
        <v>2059</v>
      </c>
      <c r="J65" s="54">
        <v>600</v>
      </c>
      <c r="K65" s="54">
        <v>200</v>
      </c>
      <c r="L65" s="41" t="s">
        <v>67</v>
      </c>
      <c r="M65" s="41">
        <v>0</v>
      </c>
      <c r="N65" s="41">
        <v>0</v>
      </c>
      <c r="O65" s="41"/>
      <c r="P65" s="41"/>
      <c r="Q65" s="41"/>
      <c r="R65" s="44"/>
      <c r="S65">
        <f t="shared" si="0"/>
        <v>12</v>
      </c>
    </row>
    <row r="66" spans="3:19" x14ac:dyDescent="0.45">
      <c r="C66" t="s">
        <v>221</v>
      </c>
      <c r="D66" s="41"/>
      <c r="E66" s="41">
        <v>3</v>
      </c>
      <c r="F66" s="41">
        <v>1</v>
      </c>
      <c r="G66" s="41">
        <v>176</v>
      </c>
      <c r="H66" s="41">
        <v>189</v>
      </c>
      <c r="I66" s="56">
        <f>'Folger Line Count'!$N$20+G66</f>
        <v>2072</v>
      </c>
      <c r="J66" s="54">
        <v>450</v>
      </c>
      <c r="K66" s="54">
        <v>750</v>
      </c>
      <c r="L66" s="41" t="s">
        <v>43</v>
      </c>
      <c r="M66" s="41" t="s">
        <v>56</v>
      </c>
      <c r="N66" s="41">
        <v>0</v>
      </c>
      <c r="O66" s="41"/>
      <c r="P66" s="41"/>
      <c r="Q66" s="41"/>
      <c r="R66" s="44" t="s">
        <v>222</v>
      </c>
      <c r="S66">
        <f t="shared" si="0"/>
        <v>13</v>
      </c>
    </row>
    <row r="67" spans="3:19" x14ac:dyDescent="0.45">
      <c r="C67" t="s">
        <v>223</v>
      </c>
      <c r="D67" s="41"/>
      <c r="E67" s="41">
        <v>3</v>
      </c>
      <c r="F67" s="41">
        <v>1</v>
      </c>
      <c r="G67" s="41">
        <v>190</v>
      </c>
      <c r="H67" s="41">
        <v>203</v>
      </c>
      <c r="I67" s="56">
        <f>'Folger Line Count'!$N$20+G67</f>
        <v>2086</v>
      </c>
      <c r="J67" s="54">
        <v>410</v>
      </c>
      <c r="K67" s="54">
        <v>50</v>
      </c>
      <c r="L67" s="41" t="s">
        <v>56</v>
      </c>
      <c r="M67" s="41" t="s">
        <v>43</v>
      </c>
      <c r="N67" s="41" t="s">
        <v>67</v>
      </c>
      <c r="O67" s="41"/>
      <c r="P67" s="41"/>
      <c r="Q67" s="41"/>
      <c r="R67" s="44" t="s">
        <v>224</v>
      </c>
      <c r="S67">
        <f t="shared" si="0"/>
        <v>13</v>
      </c>
    </row>
    <row r="68" spans="3:19" x14ac:dyDescent="0.45">
      <c r="C68" t="s">
        <v>225</v>
      </c>
      <c r="D68" s="41"/>
      <c r="E68" s="41">
        <v>3</v>
      </c>
      <c r="F68" s="41">
        <v>2</v>
      </c>
      <c r="G68" s="41">
        <v>1</v>
      </c>
      <c r="H68" s="41">
        <v>47</v>
      </c>
      <c r="I68" s="56">
        <f>'Folger Line Count'!$N$21+G68</f>
        <v>2100</v>
      </c>
      <c r="J68" s="54">
        <v>800</v>
      </c>
      <c r="K68" s="54">
        <v>800</v>
      </c>
      <c r="L68" s="41" t="s">
        <v>49</v>
      </c>
      <c r="M68" s="41" t="s">
        <v>226</v>
      </c>
      <c r="N68" s="41">
        <v>0</v>
      </c>
      <c r="O68" s="41"/>
      <c r="P68" s="41"/>
      <c r="Q68" s="41"/>
      <c r="R68" s="44" t="s">
        <v>227</v>
      </c>
      <c r="S68">
        <f t="shared" si="0"/>
        <v>46</v>
      </c>
    </row>
    <row r="69" spans="3:19" x14ac:dyDescent="0.45">
      <c r="C69" t="s">
        <v>228</v>
      </c>
      <c r="D69" s="41"/>
      <c r="E69" s="41">
        <v>3</v>
      </c>
      <c r="F69" s="41">
        <v>2</v>
      </c>
      <c r="G69" s="41">
        <v>48</v>
      </c>
      <c r="H69" s="41">
        <v>53</v>
      </c>
      <c r="I69" s="56">
        <f>'Folger Line Count'!$N$21+G69</f>
        <v>2147</v>
      </c>
      <c r="J69" s="54">
        <v>750</v>
      </c>
      <c r="K69" s="54">
        <v>775</v>
      </c>
      <c r="L69" s="41" t="s">
        <v>49</v>
      </c>
      <c r="M69" s="41" t="s">
        <v>56</v>
      </c>
      <c r="N69" s="41" t="s">
        <v>76</v>
      </c>
      <c r="O69" s="41" t="s">
        <v>77</v>
      </c>
      <c r="P69" s="41"/>
      <c r="Q69" s="41"/>
      <c r="R69" s="44" t="s">
        <v>229</v>
      </c>
      <c r="S69">
        <f t="shared" ref="S69:S123" si="1">H69-G69</f>
        <v>5</v>
      </c>
    </row>
    <row r="70" spans="3:19" x14ac:dyDescent="0.45">
      <c r="C70" t="s">
        <v>230</v>
      </c>
      <c r="D70" s="41"/>
      <c r="E70" s="41">
        <v>3</v>
      </c>
      <c r="F70" s="41">
        <v>2</v>
      </c>
      <c r="G70" s="41">
        <v>55</v>
      </c>
      <c r="H70" s="41">
        <v>95</v>
      </c>
      <c r="I70" s="56">
        <f>'Folger Line Count'!$N$21+G70</f>
        <v>2154</v>
      </c>
      <c r="J70" s="54">
        <v>775</v>
      </c>
      <c r="K70" s="54">
        <v>650</v>
      </c>
      <c r="L70" s="41" t="s">
        <v>49</v>
      </c>
      <c r="M70" s="41" t="s">
        <v>30</v>
      </c>
      <c r="N70" s="41">
        <v>0</v>
      </c>
      <c r="O70" s="41"/>
      <c r="P70" s="41"/>
      <c r="Q70" s="41"/>
      <c r="R70" s="44" t="s">
        <v>231</v>
      </c>
      <c r="S70">
        <f t="shared" si="1"/>
        <v>40</v>
      </c>
    </row>
    <row r="71" spans="3:19" x14ac:dyDescent="0.45">
      <c r="C71" t="s">
        <v>232</v>
      </c>
      <c r="D71" s="41"/>
      <c r="E71" s="41">
        <v>3</v>
      </c>
      <c r="F71" s="41">
        <v>2</v>
      </c>
      <c r="G71" s="41">
        <v>105</v>
      </c>
      <c r="H71" s="41">
        <v>144</v>
      </c>
      <c r="I71" s="56">
        <f>'Folger Line Count'!$N$21+G71</f>
        <v>2204</v>
      </c>
      <c r="J71" s="54">
        <v>625</v>
      </c>
      <c r="K71" s="54">
        <v>750</v>
      </c>
      <c r="L71" s="41" t="s">
        <v>49</v>
      </c>
      <c r="M71" s="41" t="s">
        <v>43</v>
      </c>
      <c r="N71" s="41" t="s">
        <v>67</v>
      </c>
      <c r="O71" s="41" t="s">
        <v>56</v>
      </c>
      <c r="P71" s="41" t="s">
        <v>50</v>
      </c>
      <c r="Q71" s="41"/>
      <c r="R71" s="44" t="s">
        <v>233</v>
      </c>
      <c r="S71">
        <f t="shared" si="1"/>
        <v>39</v>
      </c>
    </row>
    <row r="72" spans="3:19" x14ac:dyDescent="0.45">
      <c r="C72" t="s">
        <v>234</v>
      </c>
      <c r="D72" s="41"/>
      <c r="E72" s="41">
        <v>3</v>
      </c>
      <c r="F72" s="41">
        <v>2</v>
      </c>
      <c r="G72" s="41">
        <v>145</v>
      </c>
      <c r="H72" s="41">
        <v>156</v>
      </c>
      <c r="I72" s="56">
        <f>'Folger Line Count'!$N$21+G72</f>
        <v>2244</v>
      </c>
      <c r="J72" s="54">
        <v>200</v>
      </c>
      <c r="K72" s="54">
        <v>300</v>
      </c>
      <c r="L72" s="41" t="s">
        <v>111</v>
      </c>
      <c r="M72" s="41" t="s">
        <v>49</v>
      </c>
      <c r="N72" s="41" t="s">
        <v>67</v>
      </c>
      <c r="O72" s="41"/>
      <c r="P72" s="41"/>
      <c r="Q72" s="41"/>
      <c r="R72" s="44" t="s">
        <v>236</v>
      </c>
      <c r="S72">
        <f t="shared" si="1"/>
        <v>11</v>
      </c>
    </row>
    <row r="73" spans="3:19" x14ac:dyDescent="0.45">
      <c r="C73" t="s">
        <v>237</v>
      </c>
      <c r="D73" s="41"/>
      <c r="E73" s="41">
        <v>3</v>
      </c>
      <c r="F73" s="41">
        <v>2</v>
      </c>
      <c r="G73" s="41">
        <v>176</v>
      </c>
      <c r="H73" s="41">
        <v>259</v>
      </c>
      <c r="I73" s="56">
        <f>'Folger Line Count'!$N$21+G73</f>
        <v>2275</v>
      </c>
      <c r="J73" s="54">
        <v>250</v>
      </c>
      <c r="K73" s="54">
        <v>275</v>
      </c>
      <c r="L73" s="54" t="s">
        <v>111</v>
      </c>
      <c r="M73" s="41" t="s">
        <v>49</v>
      </c>
      <c r="N73" s="41" t="s">
        <v>43</v>
      </c>
      <c r="O73" s="41" t="s">
        <v>50</v>
      </c>
      <c r="P73" s="41" t="s">
        <v>67</v>
      </c>
      <c r="Q73" s="41"/>
      <c r="R73" s="44" t="s">
        <v>238</v>
      </c>
      <c r="S73">
        <f t="shared" si="1"/>
        <v>83</v>
      </c>
    </row>
    <row r="74" spans="3:19" x14ac:dyDescent="0.45">
      <c r="C74" t="s">
        <v>239</v>
      </c>
      <c r="D74" s="41"/>
      <c r="E74" s="41">
        <v>3</v>
      </c>
      <c r="F74" s="41">
        <v>2</v>
      </c>
      <c r="G74" s="41">
        <v>260</v>
      </c>
      <c r="H74" s="41">
        <v>290</v>
      </c>
      <c r="I74" s="56">
        <f>'Folger Line Count'!$N$21+G74</f>
        <v>2359</v>
      </c>
      <c r="J74" s="54">
        <v>300</v>
      </c>
      <c r="K74" s="54">
        <v>325</v>
      </c>
      <c r="L74" s="54" t="s">
        <v>111</v>
      </c>
      <c r="M74" s="41" t="s">
        <v>49</v>
      </c>
      <c r="N74" s="41" t="s">
        <v>43</v>
      </c>
      <c r="O74" s="41" t="s">
        <v>50</v>
      </c>
      <c r="P74" s="41" t="s">
        <v>67</v>
      </c>
      <c r="Q74" s="41"/>
      <c r="R74" s="44" t="s">
        <v>240</v>
      </c>
      <c r="S74">
        <f t="shared" si="1"/>
        <v>30</v>
      </c>
    </row>
    <row r="75" spans="3:19" x14ac:dyDescent="0.45">
      <c r="C75" t="s">
        <v>241</v>
      </c>
      <c r="D75" s="41"/>
      <c r="E75" s="41">
        <v>3</v>
      </c>
      <c r="F75" s="41">
        <v>2</v>
      </c>
      <c r="G75" s="41">
        <v>291</v>
      </c>
      <c r="H75" s="41">
        <v>296</v>
      </c>
      <c r="I75" s="56">
        <f>'Folger Line Count'!$N$21+G75</f>
        <v>2390</v>
      </c>
      <c r="J75" s="54">
        <v>400</v>
      </c>
      <c r="K75" s="54">
        <v>300</v>
      </c>
      <c r="L75" s="41" t="s">
        <v>43</v>
      </c>
      <c r="M75" s="41" t="s">
        <v>50</v>
      </c>
      <c r="N75" s="41" t="s">
        <v>56</v>
      </c>
      <c r="O75" s="41" t="s">
        <v>67</v>
      </c>
      <c r="P75" s="41" t="s">
        <v>49</v>
      </c>
      <c r="Q75" s="41" t="s">
        <v>30</v>
      </c>
      <c r="R75" s="44" t="s">
        <v>242</v>
      </c>
      <c r="S75">
        <f t="shared" si="1"/>
        <v>5</v>
      </c>
    </row>
    <row r="76" spans="3:19" x14ac:dyDescent="0.45">
      <c r="C76" t="s">
        <v>243</v>
      </c>
      <c r="D76" s="41"/>
      <c r="E76" s="41">
        <v>3</v>
      </c>
      <c r="F76" s="41">
        <v>2</v>
      </c>
      <c r="G76" s="41">
        <v>297</v>
      </c>
      <c r="H76" s="41">
        <v>320</v>
      </c>
      <c r="I76" s="56">
        <f>'Folger Line Count'!$N$21+G76</f>
        <v>2396</v>
      </c>
      <c r="J76" s="54">
        <v>800</v>
      </c>
      <c r="K76" s="54">
        <v>100</v>
      </c>
      <c r="L76" s="41" t="s">
        <v>30</v>
      </c>
      <c r="M76" s="41" t="s">
        <v>49</v>
      </c>
      <c r="N76" s="41">
        <v>0</v>
      </c>
      <c r="O76" s="41"/>
      <c r="P76" s="41"/>
      <c r="Q76" s="41"/>
      <c r="R76" s="44" t="s">
        <v>244</v>
      </c>
      <c r="S76">
        <f t="shared" si="1"/>
        <v>23</v>
      </c>
    </row>
    <row r="77" spans="3:19" x14ac:dyDescent="0.45">
      <c r="C77" t="s">
        <v>245</v>
      </c>
      <c r="D77" s="41"/>
      <c r="E77" s="41">
        <v>3</v>
      </c>
      <c r="F77" s="41">
        <v>2</v>
      </c>
      <c r="G77" s="41">
        <v>322</v>
      </c>
      <c r="H77" s="41">
        <v>373</v>
      </c>
      <c r="I77" s="56">
        <f>'Folger Line Count'!$N$21+G77</f>
        <v>2421</v>
      </c>
      <c r="J77" s="54">
        <v>350</v>
      </c>
      <c r="K77" s="54">
        <v>50</v>
      </c>
      <c r="L77" s="41" t="s">
        <v>76</v>
      </c>
      <c r="M77" s="41" t="s">
        <v>49</v>
      </c>
      <c r="N77" s="41" t="s">
        <v>77</v>
      </c>
      <c r="O77" s="41"/>
      <c r="P77" s="41"/>
      <c r="Q77" s="41"/>
      <c r="R77" s="44" t="s">
        <v>246</v>
      </c>
      <c r="S77">
        <f t="shared" si="1"/>
        <v>51</v>
      </c>
    </row>
    <row r="78" spans="3:19" x14ac:dyDescent="0.45">
      <c r="C78" t="s">
        <v>247</v>
      </c>
      <c r="D78" s="41"/>
      <c r="E78" s="41">
        <v>3</v>
      </c>
      <c r="F78" s="41">
        <v>2</v>
      </c>
      <c r="G78" s="41">
        <v>374</v>
      </c>
      <c r="H78" s="41">
        <v>402</v>
      </c>
      <c r="I78" s="56">
        <f>'Folger Line Count'!$N$21+G78</f>
        <v>2473</v>
      </c>
      <c r="J78" s="54">
        <v>600</v>
      </c>
      <c r="K78" s="54">
        <v>725</v>
      </c>
      <c r="L78" s="41" t="s">
        <v>49</v>
      </c>
      <c r="M78" s="41" t="s">
        <v>77</v>
      </c>
      <c r="N78" s="41" t="s">
        <v>235</v>
      </c>
      <c r="O78" s="41"/>
      <c r="P78" s="41"/>
      <c r="Q78" s="41"/>
      <c r="R78" s="44" t="s">
        <v>248</v>
      </c>
      <c r="S78">
        <f t="shared" si="1"/>
        <v>28</v>
      </c>
    </row>
    <row r="79" spans="3:19" x14ac:dyDescent="0.45">
      <c r="C79" t="s">
        <v>249</v>
      </c>
      <c r="D79" s="41"/>
      <c r="E79" s="41">
        <v>3</v>
      </c>
      <c r="F79" s="41">
        <v>2</v>
      </c>
      <c r="G79" s="41">
        <v>403</v>
      </c>
      <c r="H79" s="41">
        <v>418</v>
      </c>
      <c r="I79" s="56">
        <f>'Folger Line Count'!$N$21+G79</f>
        <v>2502</v>
      </c>
      <c r="J79" s="54">
        <v>530</v>
      </c>
      <c r="K79" s="54">
        <v>125</v>
      </c>
      <c r="L79" s="41" t="s">
        <v>56</v>
      </c>
      <c r="M79" s="41" t="s">
        <v>49</v>
      </c>
      <c r="N79" s="41">
        <v>0</v>
      </c>
      <c r="O79" s="41"/>
      <c r="P79" s="41"/>
      <c r="Q79" s="41"/>
      <c r="R79" s="44" t="s">
        <v>250</v>
      </c>
      <c r="S79">
        <f t="shared" si="1"/>
        <v>15</v>
      </c>
    </row>
    <row r="80" spans="3:19" x14ac:dyDescent="0.45">
      <c r="C80" t="s">
        <v>251</v>
      </c>
      <c r="D80" s="41"/>
      <c r="E80" s="41">
        <v>3</v>
      </c>
      <c r="F80" s="41">
        <v>2</v>
      </c>
      <c r="G80" s="41">
        <v>419</v>
      </c>
      <c r="H80" s="41">
        <v>432</v>
      </c>
      <c r="I80" s="56">
        <f>'Folger Line Count'!$N$21+G80</f>
        <v>2518</v>
      </c>
      <c r="J80" s="54">
        <v>700</v>
      </c>
      <c r="K80" s="54">
        <v>710</v>
      </c>
      <c r="L80" s="41" t="s">
        <v>49</v>
      </c>
      <c r="M80" s="41">
        <v>0</v>
      </c>
      <c r="N80" s="41">
        <v>0</v>
      </c>
      <c r="O80" s="41"/>
      <c r="P80" s="41"/>
      <c r="Q80" s="41"/>
      <c r="R80" s="44"/>
      <c r="S80">
        <f t="shared" si="1"/>
        <v>13</v>
      </c>
    </row>
    <row r="81" spans="1:19" x14ac:dyDescent="0.45">
      <c r="C81" t="s">
        <v>252</v>
      </c>
      <c r="D81" s="41"/>
      <c r="E81" s="41">
        <v>3</v>
      </c>
      <c r="F81" s="41">
        <v>3</v>
      </c>
      <c r="G81" s="41">
        <v>1</v>
      </c>
      <c r="H81" s="41">
        <v>28</v>
      </c>
      <c r="I81" s="56">
        <f>'Folger Line Count'!$N$22+G81</f>
        <v>2532</v>
      </c>
      <c r="J81" s="54">
        <v>325</v>
      </c>
      <c r="K81" s="54">
        <v>755</v>
      </c>
      <c r="L81" s="41" t="s">
        <v>43</v>
      </c>
      <c r="M81" s="41" t="s">
        <v>76</v>
      </c>
      <c r="N81" s="41" t="s">
        <v>77</v>
      </c>
      <c r="O81" s="41"/>
      <c r="P81" s="41"/>
      <c r="Q81" s="41"/>
      <c r="R81" s="44" t="s">
        <v>253</v>
      </c>
      <c r="S81">
        <f t="shared" si="1"/>
        <v>27</v>
      </c>
    </row>
    <row r="82" spans="1:19" x14ac:dyDescent="0.45">
      <c r="C82" t="s">
        <v>254</v>
      </c>
      <c r="D82" s="41"/>
      <c r="E82" s="41">
        <v>3</v>
      </c>
      <c r="F82" s="41">
        <v>3</v>
      </c>
      <c r="G82" s="41">
        <v>29</v>
      </c>
      <c r="H82" s="41">
        <v>39</v>
      </c>
      <c r="I82" s="56">
        <f>'Folger Line Count'!$N$22+G82</f>
        <v>2560</v>
      </c>
      <c r="J82" s="54">
        <v>420</v>
      </c>
      <c r="K82" s="54">
        <v>225</v>
      </c>
      <c r="L82" s="41" t="s">
        <v>56</v>
      </c>
      <c r="M82" s="41" t="s">
        <v>43</v>
      </c>
      <c r="N82" s="41">
        <v>0</v>
      </c>
      <c r="O82" s="41"/>
      <c r="P82" s="41"/>
      <c r="Q82" s="41"/>
      <c r="R82" s="44" t="s">
        <v>255</v>
      </c>
      <c r="S82">
        <f t="shared" si="1"/>
        <v>10</v>
      </c>
    </row>
    <row r="83" spans="1:19" x14ac:dyDescent="0.45">
      <c r="C83" t="s">
        <v>256</v>
      </c>
      <c r="D83" s="41"/>
      <c r="E83" s="41">
        <v>3</v>
      </c>
      <c r="F83" s="41">
        <v>3</v>
      </c>
      <c r="G83" s="41">
        <v>40</v>
      </c>
      <c r="H83" s="41">
        <v>76</v>
      </c>
      <c r="I83" s="56">
        <f>'Folger Line Count'!$N$22+G83</f>
        <v>2571</v>
      </c>
      <c r="J83" s="54">
        <v>420</v>
      </c>
      <c r="K83" s="54">
        <v>750</v>
      </c>
      <c r="L83" s="41" t="s">
        <v>43</v>
      </c>
      <c r="M83" s="41">
        <v>0</v>
      </c>
      <c r="N83" s="58">
        <v>0</v>
      </c>
      <c r="O83" s="41"/>
      <c r="P83" s="41"/>
      <c r="Q83" s="41"/>
      <c r="R83" s="44"/>
      <c r="S83">
        <f t="shared" si="1"/>
        <v>36</v>
      </c>
    </row>
    <row r="84" spans="1:19" x14ac:dyDescent="0.45">
      <c r="C84" t="s">
        <v>257</v>
      </c>
      <c r="D84" s="41"/>
      <c r="E84" s="41">
        <v>3</v>
      </c>
      <c r="F84" s="41">
        <v>3</v>
      </c>
      <c r="G84" s="41">
        <v>77</v>
      </c>
      <c r="H84" s="41">
        <v>101</v>
      </c>
      <c r="I84" s="56">
        <f>'Folger Line Count'!$N$22+G84</f>
        <v>2608</v>
      </c>
      <c r="J84" s="54">
        <v>625</v>
      </c>
      <c r="K84" s="54">
        <v>725</v>
      </c>
      <c r="L84" s="41" t="s">
        <v>49</v>
      </c>
      <c r="M84" s="41" t="s">
        <v>43</v>
      </c>
      <c r="N84" s="58">
        <v>0</v>
      </c>
      <c r="O84" s="41"/>
      <c r="P84" s="41"/>
      <c r="Q84" s="41"/>
      <c r="R84" s="44" t="s">
        <v>258</v>
      </c>
      <c r="S84">
        <f t="shared" si="1"/>
        <v>24</v>
      </c>
    </row>
    <row r="85" spans="1:19" x14ac:dyDescent="0.45">
      <c r="C85" t="s">
        <v>259</v>
      </c>
      <c r="D85" s="41"/>
      <c r="E85" s="41">
        <v>3</v>
      </c>
      <c r="F85" s="41">
        <v>3</v>
      </c>
      <c r="G85" s="41">
        <v>102</v>
      </c>
      <c r="H85" s="41">
        <v>103</v>
      </c>
      <c r="I85" s="56">
        <f>'Folger Line Count'!$N$22+G85</f>
        <v>2633</v>
      </c>
      <c r="J85" s="54">
        <v>400</v>
      </c>
      <c r="K85" s="54">
        <v>800</v>
      </c>
      <c r="L85" s="41" t="s">
        <v>43</v>
      </c>
      <c r="M85" s="41">
        <v>0</v>
      </c>
      <c r="N85" s="58">
        <v>0</v>
      </c>
      <c r="Q85" s="41"/>
      <c r="R85" s="44" t="s">
        <v>260</v>
      </c>
      <c r="S85">
        <f t="shared" si="1"/>
        <v>1</v>
      </c>
    </row>
    <row r="86" spans="1:19" x14ac:dyDescent="0.45">
      <c r="C86" t="s">
        <v>261</v>
      </c>
      <c r="D86" s="41"/>
      <c r="E86" s="41">
        <v>3</v>
      </c>
      <c r="F86" s="41">
        <v>4</v>
      </c>
      <c r="G86" s="41">
        <v>1</v>
      </c>
      <c r="H86" s="41">
        <v>10</v>
      </c>
      <c r="I86" s="56">
        <f>'Folger Line Count'!$N$23+G86</f>
        <v>2635</v>
      </c>
      <c r="J86" s="54">
        <v>520</v>
      </c>
      <c r="K86" s="54">
        <v>200</v>
      </c>
      <c r="L86" s="41" t="s">
        <v>56</v>
      </c>
      <c r="M86" s="41" t="s">
        <v>50</v>
      </c>
      <c r="N86" s="58">
        <v>0</v>
      </c>
      <c r="O86" s="41"/>
      <c r="P86" s="41"/>
      <c r="Q86" s="41"/>
      <c r="R86" s="44"/>
      <c r="S86">
        <f t="shared" si="1"/>
        <v>9</v>
      </c>
    </row>
    <row r="87" spans="1:19" x14ac:dyDescent="0.45">
      <c r="C87" t="s">
        <v>262</v>
      </c>
      <c r="D87" s="41"/>
      <c r="E87" s="41">
        <v>3</v>
      </c>
      <c r="F87" s="41">
        <v>4</v>
      </c>
      <c r="G87" s="41">
        <v>11</v>
      </c>
      <c r="H87" s="41">
        <v>27</v>
      </c>
      <c r="I87" s="56">
        <f>'Folger Line Count'!$N$23+G87</f>
        <v>2645</v>
      </c>
      <c r="J87" s="54">
        <v>710</v>
      </c>
      <c r="K87" s="54">
        <v>810</v>
      </c>
      <c r="L87" s="41" t="s">
        <v>49</v>
      </c>
      <c r="M87" s="41" t="s">
        <v>50</v>
      </c>
      <c r="N87" s="58">
        <v>0</v>
      </c>
      <c r="O87" s="41"/>
      <c r="P87" s="41"/>
      <c r="Q87" s="41"/>
      <c r="R87" s="44" t="s">
        <v>263</v>
      </c>
      <c r="S87">
        <f t="shared" si="1"/>
        <v>16</v>
      </c>
    </row>
    <row r="88" spans="1:19" x14ac:dyDescent="0.45">
      <c r="C88" t="s">
        <v>264</v>
      </c>
      <c r="D88" s="41"/>
      <c r="E88" s="41">
        <v>3</v>
      </c>
      <c r="F88" s="41">
        <v>4</v>
      </c>
      <c r="G88" s="41">
        <v>28</v>
      </c>
      <c r="H88" s="41">
        <v>28</v>
      </c>
      <c r="I88" s="56">
        <f>'Folger Line Count'!$N$23+G88</f>
        <v>2662</v>
      </c>
      <c r="J88" s="54">
        <v>620</v>
      </c>
      <c r="K88" s="54">
        <v>225</v>
      </c>
      <c r="L88" s="41" t="s">
        <v>56</v>
      </c>
      <c r="M88" s="41">
        <v>0</v>
      </c>
      <c r="N88" s="58">
        <v>0</v>
      </c>
      <c r="O88" s="41"/>
      <c r="P88" s="41"/>
      <c r="Q88" s="41"/>
      <c r="R88" s="44"/>
      <c r="S88">
        <f t="shared" si="1"/>
        <v>0</v>
      </c>
    </row>
    <row r="89" spans="1:19" x14ac:dyDescent="0.45">
      <c r="C89" t="s">
        <v>265</v>
      </c>
      <c r="D89" s="41"/>
      <c r="E89" s="41">
        <v>3</v>
      </c>
      <c r="F89" s="41">
        <v>4</v>
      </c>
      <c r="G89" s="41">
        <v>29</v>
      </c>
      <c r="H89" s="41">
        <v>30</v>
      </c>
      <c r="I89" s="56">
        <f>'Folger Line Count'!$N$23+G89</f>
        <v>2663</v>
      </c>
      <c r="J89" s="54">
        <v>750</v>
      </c>
      <c r="K89" s="54">
        <v>775</v>
      </c>
      <c r="L89" s="41" t="s">
        <v>49</v>
      </c>
      <c r="M89" s="41" t="s">
        <v>56</v>
      </c>
      <c r="N89" s="58">
        <v>0</v>
      </c>
      <c r="O89" s="41"/>
      <c r="P89" s="41"/>
      <c r="Q89" s="41"/>
      <c r="R89" s="44"/>
      <c r="S89">
        <f t="shared" si="1"/>
        <v>1</v>
      </c>
    </row>
    <row r="90" spans="1:19" x14ac:dyDescent="0.45">
      <c r="C90" t="s">
        <v>266</v>
      </c>
      <c r="D90" s="41"/>
      <c r="E90" s="41">
        <v>3</v>
      </c>
      <c r="F90" s="41">
        <v>4</v>
      </c>
      <c r="G90" s="41">
        <v>31</v>
      </c>
      <c r="H90" s="41">
        <v>117</v>
      </c>
      <c r="I90" s="56">
        <f>'Folger Line Count'!$N$23+G90</f>
        <v>2665</v>
      </c>
      <c r="J90" s="54">
        <v>700</v>
      </c>
      <c r="K90" s="54">
        <v>735</v>
      </c>
      <c r="L90" s="41" t="s">
        <v>49</v>
      </c>
      <c r="M90" s="41" t="s">
        <v>50</v>
      </c>
      <c r="N90" s="58">
        <v>0</v>
      </c>
      <c r="O90" s="41"/>
      <c r="P90" s="41"/>
      <c r="Q90" s="41"/>
      <c r="R90" s="44" t="s">
        <v>267</v>
      </c>
      <c r="S90">
        <f t="shared" si="1"/>
        <v>86</v>
      </c>
    </row>
    <row r="91" spans="1:19" x14ac:dyDescent="0.45">
      <c r="C91" t="s">
        <v>268</v>
      </c>
      <c r="D91" s="41"/>
      <c r="E91" s="41">
        <v>3</v>
      </c>
      <c r="F91" s="41">
        <v>4</v>
      </c>
      <c r="G91" s="41">
        <v>118</v>
      </c>
      <c r="H91" s="41">
        <v>156</v>
      </c>
      <c r="I91" s="56">
        <f>'Folger Line Count'!$N$23+G91</f>
        <v>2752</v>
      </c>
      <c r="J91" s="54">
        <v>650</v>
      </c>
      <c r="K91" s="54">
        <v>550</v>
      </c>
      <c r="L91" s="41" t="s">
        <v>32</v>
      </c>
      <c r="M91" s="41" t="s">
        <v>50</v>
      </c>
      <c r="N91" s="41" t="s">
        <v>49</v>
      </c>
      <c r="O91" s="41"/>
      <c r="P91" s="41"/>
      <c r="Q91" s="41"/>
      <c r="R91" s="44" t="s">
        <v>269</v>
      </c>
      <c r="S91">
        <f t="shared" si="1"/>
        <v>38</v>
      </c>
    </row>
    <row r="92" spans="1:19" x14ac:dyDescent="0.45">
      <c r="C92" t="s">
        <v>270</v>
      </c>
      <c r="D92" s="41"/>
      <c r="E92" s="41">
        <v>3</v>
      </c>
      <c r="F92" s="41">
        <v>4</v>
      </c>
      <c r="G92" s="41">
        <v>157</v>
      </c>
      <c r="H92" s="41">
        <v>240</v>
      </c>
      <c r="I92" s="56">
        <f>'Folger Line Count'!$N$23+G92</f>
        <v>2791</v>
      </c>
      <c r="L92" s="41" t="s">
        <v>49</v>
      </c>
      <c r="M92" s="41" t="s">
        <v>50</v>
      </c>
      <c r="N92" s="41">
        <v>0</v>
      </c>
      <c r="O92" s="41"/>
      <c r="P92" s="41"/>
      <c r="Q92" s="41"/>
      <c r="R92" s="44" t="s">
        <v>271</v>
      </c>
      <c r="S92">
        <f t="shared" si="1"/>
        <v>83</v>
      </c>
    </row>
    <row r="93" spans="1:19" x14ac:dyDescent="0.45">
      <c r="A93" t="s">
        <v>124</v>
      </c>
      <c r="C93" t="s">
        <v>360</v>
      </c>
      <c r="D93" s="41"/>
      <c r="E93" s="41">
        <v>4</v>
      </c>
      <c r="F93" s="41">
        <v>1</v>
      </c>
      <c r="G93" s="41">
        <v>5</v>
      </c>
      <c r="H93" s="41">
        <v>12</v>
      </c>
      <c r="I93" s="56">
        <f>'Folger Line Count'!$N$24+G93</f>
        <v>2979</v>
      </c>
      <c r="J93" s="54">
        <v>225</v>
      </c>
      <c r="K93" s="54">
        <v>625</v>
      </c>
      <c r="L93" s="41" t="s">
        <v>50</v>
      </c>
      <c r="M93" s="41" t="s">
        <v>43</v>
      </c>
      <c r="N93" s="41">
        <v>0</v>
      </c>
      <c r="O93" s="41"/>
      <c r="P93" s="41"/>
      <c r="Q93" s="41"/>
      <c r="R93" s="42" t="s">
        <v>361</v>
      </c>
      <c r="S93">
        <f t="shared" si="1"/>
        <v>7</v>
      </c>
    </row>
    <row r="94" spans="1:19" x14ac:dyDescent="0.45">
      <c r="C94" t="s">
        <v>362</v>
      </c>
      <c r="D94" s="41"/>
      <c r="E94" s="41">
        <v>4</v>
      </c>
      <c r="F94" s="41">
        <v>1</v>
      </c>
      <c r="G94" s="41">
        <v>13</v>
      </c>
      <c r="H94" s="41">
        <v>33</v>
      </c>
      <c r="I94" s="56">
        <f>'Folger Line Count'!$N$24+G94</f>
        <v>2987</v>
      </c>
      <c r="J94" s="57">
        <v>300</v>
      </c>
      <c r="K94" s="57">
        <v>610</v>
      </c>
      <c r="L94" s="41" t="s">
        <v>43</v>
      </c>
      <c r="M94" s="41" t="s">
        <v>623</v>
      </c>
      <c r="N94" s="41">
        <v>0</v>
      </c>
      <c r="O94" s="41"/>
      <c r="P94" s="41"/>
      <c r="Q94" s="41"/>
      <c r="R94" s="42" t="s">
        <v>363</v>
      </c>
      <c r="S94">
        <f t="shared" si="1"/>
        <v>20</v>
      </c>
    </row>
    <row r="95" spans="1:19" x14ac:dyDescent="0.45">
      <c r="C95" t="s">
        <v>364</v>
      </c>
      <c r="D95" s="41"/>
      <c r="E95" s="41">
        <v>4</v>
      </c>
      <c r="F95" s="41">
        <v>1</v>
      </c>
      <c r="G95" s="41">
        <v>34</v>
      </c>
      <c r="H95" s="41">
        <v>38</v>
      </c>
      <c r="I95" s="56">
        <f>'Folger Line Count'!$N$24+G95</f>
        <v>3008</v>
      </c>
      <c r="J95" s="57">
        <v>250</v>
      </c>
      <c r="K95" s="57">
        <v>700</v>
      </c>
      <c r="L95" s="41" t="s">
        <v>43</v>
      </c>
      <c r="M95" s="41" t="s">
        <v>623</v>
      </c>
      <c r="N95" s="41" t="s">
        <v>76</v>
      </c>
      <c r="O95" s="41" t="s">
        <v>77</v>
      </c>
      <c r="P95" s="41"/>
      <c r="Q95" s="41"/>
      <c r="R95" s="42" t="s">
        <v>365</v>
      </c>
      <c r="S95">
        <f t="shared" si="1"/>
        <v>4</v>
      </c>
    </row>
    <row r="96" spans="1:19" x14ac:dyDescent="0.45">
      <c r="C96" t="s">
        <v>366</v>
      </c>
      <c r="D96" s="41"/>
      <c r="E96" s="41">
        <v>4</v>
      </c>
      <c r="F96" s="41">
        <v>2</v>
      </c>
      <c r="G96" s="41">
        <v>5</v>
      </c>
      <c r="H96" s="41">
        <v>30</v>
      </c>
      <c r="I96" s="56">
        <f>'Folger Line Count'!$N$25+G96</f>
        <v>3025</v>
      </c>
      <c r="J96" s="57">
        <v>800</v>
      </c>
      <c r="K96" s="57">
        <v>650</v>
      </c>
      <c r="L96" s="41" t="s">
        <v>76</v>
      </c>
      <c r="M96" s="41" t="s">
        <v>77</v>
      </c>
      <c r="N96" s="41" t="s">
        <v>49</v>
      </c>
      <c r="O96" s="41"/>
      <c r="P96" s="41"/>
      <c r="Q96" s="41"/>
      <c r="R96" s="42" t="s">
        <v>367</v>
      </c>
      <c r="S96">
        <f t="shared" si="1"/>
        <v>25</v>
      </c>
    </row>
    <row r="97" spans="3:19" x14ac:dyDescent="0.45">
      <c r="C97" t="s">
        <v>368</v>
      </c>
      <c r="D97" s="41"/>
      <c r="E97" s="41">
        <v>4</v>
      </c>
      <c r="F97" s="41">
        <v>3</v>
      </c>
      <c r="G97" s="41">
        <v>1</v>
      </c>
      <c r="H97" s="41">
        <v>11</v>
      </c>
      <c r="I97" s="56">
        <f>'Folger Line Count'!$N$26+G97</f>
        <v>3051</v>
      </c>
      <c r="J97" s="57">
        <v>400</v>
      </c>
      <c r="K97" s="57">
        <v>820</v>
      </c>
      <c r="L97" s="41" t="s">
        <v>43</v>
      </c>
      <c r="M97" s="41">
        <v>0</v>
      </c>
      <c r="N97" s="41">
        <v>0</v>
      </c>
      <c r="O97" s="41"/>
      <c r="P97" s="41"/>
      <c r="Q97" s="41"/>
      <c r="R97" s="42" t="s">
        <v>369</v>
      </c>
      <c r="S97">
        <f t="shared" si="1"/>
        <v>10</v>
      </c>
    </row>
    <row r="98" spans="3:19" x14ac:dyDescent="0.45">
      <c r="C98" t="s">
        <v>370</v>
      </c>
      <c r="D98" s="41"/>
      <c r="E98" s="41">
        <v>4</v>
      </c>
      <c r="F98" s="41">
        <v>3</v>
      </c>
      <c r="G98" s="41">
        <v>13</v>
      </c>
      <c r="H98" s="41">
        <v>43</v>
      </c>
      <c r="I98" s="56">
        <f>'Folger Line Count'!$N$26+G98</f>
        <v>3063</v>
      </c>
      <c r="J98" s="57">
        <v>350</v>
      </c>
      <c r="K98" s="57">
        <v>700</v>
      </c>
      <c r="L98" s="41" t="s">
        <v>43</v>
      </c>
      <c r="M98" s="41" t="s">
        <v>76</v>
      </c>
      <c r="N98" s="41" t="s">
        <v>77</v>
      </c>
      <c r="O98" s="41" t="s">
        <v>49</v>
      </c>
      <c r="P98" s="41"/>
      <c r="Q98" s="41"/>
      <c r="R98" s="42" t="s">
        <v>371</v>
      </c>
      <c r="S98">
        <f t="shared" si="1"/>
        <v>30</v>
      </c>
    </row>
    <row r="99" spans="3:19" x14ac:dyDescent="0.45">
      <c r="C99" t="s">
        <v>372</v>
      </c>
      <c r="D99" s="41"/>
      <c r="E99" s="41">
        <v>4</v>
      </c>
      <c r="F99" s="41">
        <v>3</v>
      </c>
      <c r="G99" s="41">
        <v>44</v>
      </c>
      <c r="H99" s="41">
        <v>62</v>
      </c>
      <c r="I99" s="56">
        <f>'Folger Line Count'!$N$26+G99</f>
        <v>3094</v>
      </c>
      <c r="J99" s="57">
        <v>500</v>
      </c>
      <c r="K99" s="57">
        <v>825</v>
      </c>
      <c r="L99" s="41" t="s">
        <v>43</v>
      </c>
      <c r="M99" s="41" t="s">
        <v>49</v>
      </c>
      <c r="N99" s="41">
        <v>0</v>
      </c>
      <c r="O99" s="41"/>
      <c r="P99" s="41"/>
      <c r="Q99" s="41"/>
      <c r="R99" s="42" t="s">
        <v>373</v>
      </c>
      <c r="S99">
        <f t="shared" si="1"/>
        <v>18</v>
      </c>
    </row>
    <row r="100" spans="3:19" x14ac:dyDescent="0.45">
      <c r="C100" t="s">
        <v>374</v>
      </c>
      <c r="D100" s="41"/>
      <c r="E100" s="41">
        <v>4</v>
      </c>
      <c r="F100" s="41">
        <v>3</v>
      </c>
      <c r="G100" s="41">
        <v>67</v>
      </c>
      <c r="H100" s="41">
        <v>77</v>
      </c>
      <c r="I100" s="56">
        <f>'Folger Line Count'!$N$26+G100</f>
        <v>3117</v>
      </c>
      <c r="J100" s="57">
        <v>600</v>
      </c>
      <c r="K100" s="57">
        <v>700</v>
      </c>
      <c r="L100" s="41" t="s">
        <v>43</v>
      </c>
      <c r="M100" s="41">
        <v>0</v>
      </c>
      <c r="N100" s="58">
        <v>0</v>
      </c>
      <c r="O100" s="41"/>
      <c r="P100" s="41"/>
      <c r="Q100" s="41"/>
      <c r="R100" s="42" t="s">
        <v>375</v>
      </c>
      <c r="S100">
        <f t="shared" si="1"/>
        <v>10</v>
      </c>
    </row>
    <row r="101" spans="3:19" x14ac:dyDescent="0.45">
      <c r="C101" s="60" t="s">
        <v>376</v>
      </c>
      <c r="D101" s="61"/>
      <c r="E101" s="61">
        <v>4</v>
      </c>
      <c r="F101" s="61">
        <v>3</v>
      </c>
      <c r="G101" s="61">
        <v>-10</v>
      </c>
      <c r="H101" s="61">
        <v>-1</v>
      </c>
      <c r="I101" s="62">
        <f>'Folger Line Count'!$N$26+G101</f>
        <v>3040</v>
      </c>
      <c r="J101" s="61">
        <v>550</v>
      </c>
      <c r="K101" s="61">
        <v>750</v>
      </c>
      <c r="L101" s="61" t="s">
        <v>43</v>
      </c>
      <c r="M101" s="61">
        <v>0</v>
      </c>
      <c r="N101" s="61">
        <v>0</v>
      </c>
      <c r="O101" s="61"/>
      <c r="P101" s="61"/>
      <c r="Q101" s="61"/>
      <c r="R101" s="63" t="s">
        <v>377</v>
      </c>
      <c r="S101">
        <f t="shared" si="1"/>
        <v>9</v>
      </c>
    </row>
    <row r="102" spans="3:19" x14ac:dyDescent="0.45">
      <c r="C102" t="s">
        <v>378</v>
      </c>
      <c r="D102" s="41"/>
      <c r="E102" s="41">
        <v>4</v>
      </c>
      <c r="F102" s="41">
        <v>4</v>
      </c>
      <c r="G102" s="41">
        <v>1</v>
      </c>
      <c r="H102" s="41">
        <v>9</v>
      </c>
      <c r="I102" s="56">
        <f>'Folger Line Count'!$N$27+G102</f>
        <v>3128</v>
      </c>
      <c r="J102" s="57">
        <v>800</v>
      </c>
      <c r="K102" s="57">
        <v>100</v>
      </c>
      <c r="L102" s="41" t="s">
        <v>88</v>
      </c>
      <c r="M102" s="41" t="s">
        <v>379</v>
      </c>
      <c r="N102" s="58">
        <v>0</v>
      </c>
      <c r="O102" s="41"/>
      <c r="P102" s="41"/>
      <c r="Q102" s="41"/>
      <c r="R102" s="42" t="s">
        <v>380</v>
      </c>
      <c r="S102">
        <f t="shared" si="1"/>
        <v>8</v>
      </c>
    </row>
    <row r="103" spans="3:19" x14ac:dyDescent="0.45">
      <c r="C103" t="s">
        <v>381</v>
      </c>
      <c r="D103" s="41"/>
      <c r="E103" s="41">
        <v>4</v>
      </c>
      <c r="F103" s="41">
        <v>4</v>
      </c>
      <c r="G103" s="41">
        <v>10</v>
      </c>
      <c r="H103" s="41">
        <v>31</v>
      </c>
      <c r="I103" s="56">
        <f>'Folger Line Count'!$N$27+G103</f>
        <v>3137</v>
      </c>
      <c r="J103" s="57">
        <v>850</v>
      </c>
      <c r="K103" s="57">
        <v>550</v>
      </c>
      <c r="L103" s="41" t="s">
        <v>379</v>
      </c>
      <c r="M103" s="41" t="s">
        <v>49</v>
      </c>
      <c r="N103" s="58">
        <v>0</v>
      </c>
      <c r="O103" s="41"/>
      <c r="P103" s="41"/>
      <c r="Q103" s="41"/>
      <c r="R103" s="42" t="s">
        <v>382</v>
      </c>
      <c r="S103">
        <f t="shared" si="1"/>
        <v>21</v>
      </c>
    </row>
    <row r="104" spans="3:19" x14ac:dyDescent="0.45">
      <c r="C104" t="s">
        <v>383</v>
      </c>
      <c r="D104" s="41"/>
      <c r="E104" s="41">
        <v>4</v>
      </c>
      <c r="F104" s="41">
        <v>4</v>
      </c>
      <c r="G104" s="41">
        <v>34</v>
      </c>
      <c r="H104" s="41">
        <v>69</v>
      </c>
      <c r="I104" s="56">
        <f>'Folger Line Count'!$N$27+G104</f>
        <v>3161</v>
      </c>
      <c r="J104" s="57">
        <v>800</v>
      </c>
      <c r="K104" s="57">
        <v>650</v>
      </c>
      <c r="L104" s="41" t="s">
        <v>49</v>
      </c>
      <c r="M104" s="41">
        <v>0</v>
      </c>
      <c r="N104" s="58">
        <v>0</v>
      </c>
      <c r="O104" s="41"/>
      <c r="P104" s="41"/>
      <c r="Q104" s="41"/>
      <c r="R104" s="42" t="s">
        <v>384</v>
      </c>
      <c r="S104">
        <f t="shared" si="1"/>
        <v>35</v>
      </c>
    </row>
    <row r="105" spans="3:19" x14ac:dyDescent="0.45">
      <c r="C105" s="60" t="s">
        <v>385</v>
      </c>
      <c r="D105" s="61"/>
      <c r="E105" s="61">
        <v>4</v>
      </c>
      <c r="F105" s="61">
        <v>4</v>
      </c>
      <c r="G105" s="61">
        <v>-50</v>
      </c>
      <c r="H105" s="61">
        <v>-1</v>
      </c>
      <c r="I105" s="62">
        <f>'Folger Line Count'!$N$27+G105</f>
        <v>3077</v>
      </c>
      <c r="J105" s="61">
        <v>800</v>
      </c>
      <c r="K105" s="61">
        <v>150</v>
      </c>
      <c r="L105" s="61" t="s">
        <v>88</v>
      </c>
      <c r="M105" s="61">
        <v>0</v>
      </c>
      <c r="N105" s="61">
        <v>0</v>
      </c>
      <c r="O105" s="61"/>
      <c r="P105" s="61"/>
      <c r="Q105" s="61"/>
      <c r="R105" s="63" t="s">
        <v>386</v>
      </c>
      <c r="S105">
        <f t="shared" si="1"/>
        <v>49</v>
      </c>
    </row>
    <row r="106" spans="3:19" x14ac:dyDescent="0.45">
      <c r="C106" t="s">
        <v>387</v>
      </c>
      <c r="D106" s="41"/>
      <c r="E106" s="41">
        <v>4</v>
      </c>
      <c r="F106" s="41">
        <v>5</v>
      </c>
      <c r="G106" s="41">
        <v>1</v>
      </c>
      <c r="H106" s="41">
        <v>21</v>
      </c>
      <c r="I106" s="56">
        <f>'Folger Line Count'!$N$28+G106</f>
        <v>3197</v>
      </c>
      <c r="J106" s="57">
        <v>215</v>
      </c>
      <c r="K106" s="57">
        <v>700</v>
      </c>
      <c r="L106" s="41" t="s">
        <v>50</v>
      </c>
      <c r="M106" s="41" t="s">
        <v>30</v>
      </c>
      <c r="N106" s="41" t="s">
        <v>388</v>
      </c>
      <c r="O106" s="41"/>
      <c r="P106" s="41"/>
      <c r="Q106" s="41"/>
      <c r="R106" s="42" t="s">
        <v>389</v>
      </c>
      <c r="S106">
        <f t="shared" si="1"/>
        <v>20</v>
      </c>
    </row>
    <row r="107" spans="3:19" x14ac:dyDescent="0.45">
      <c r="C107" t="s">
        <v>390</v>
      </c>
      <c r="D107" s="41"/>
      <c r="E107" s="41">
        <v>4</v>
      </c>
      <c r="F107" s="41">
        <v>5</v>
      </c>
      <c r="G107" s="41">
        <v>26</v>
      </c>
      <c r="H107" s="41">
        <v>78</v>
      </c>
      <c r="I107" s="56">
        <f>'Folger Line Count'!$N$28+G107</f>
        <v>3222</v>
      </c>
      <c r="J107" s="57">
        <v>500</v>
      </c>
      <c r="K107" s="57">
        <v>250</v>
      </c>
      <c r="L107" s="41" t="s">
        <v>50</v>
      </c>
      <c r="M107" s="41" t="s">
        <v>30</v>
      </c>
      <c r="N107" s="41" t="s">
        <v>67</v>
      </c>
      <c r="O107" s="41" t="s">
        <v>43</v>
      </c>
      <c r="P107" s="41"/>
      <c r="Q107" s="41"/>
      <c r="R107" s="42" t="s">
        <v>391</v>
      </c>
      <c r="S107">
        <f t="shared" si="1"/>
        <v>52</v>
      </c>
    </row>
    <row r="108" spans="3:19" x14ac:dyDescent="0.45">
      <c r="C108" t="s">
        <v>392</v>
      </c>
      <c r="D108" s="41"/>
      <c r="E108" s="41">
        <v>4</v>
      </c>
      <c r="F108" s="41">
        <v>5</v>
      </c>
      <c r="G108" s="41">
        <v>80</v>
      </c>
      <c r="H108" s="41">
        <v>103</v>
      </c>
      <c r="I108" s="56">
        <f>'Folger Line Count'!$N$28+G108</f>
        <v>3276</v>
      </c>
      <c r="J108" s="57">
        <v>350</v>
      </c>
      <c r="K108" s="57">
        <v>675</v>
      </c>
      <c r="L108" s="57" t="s">
        <v>43</v>
      </c>
      <c r="M108" s="41" t="s">
        <v>50</v>
      </c>
      <c r="N108" s="41">
        <v>0</v>
      </c>
      <c r="O108" s="41"/>
      <c r="P108" s="41"/>
      <c r="Q108" s="41"/>
      <c r="R108" s="42" t="s">
        <v>393</v>
      </c>
      <c r="S108">
        <f t="shared" si="1"/>
        <v>23</v>
      </c>
    </row>
    <row r="109" spans="3:19" x14ac:dyDescent="0.45">
      <c r="C109" t="s">
        <v>394</v>
      </c>
      <c r="D109" s="41"/>
      <c r="E109" s="41">
        <v>4</v>
      </c>
      <c r="F109" s="41">
        <v>5</v>
      </c>
      <c r="G109" s="41">
        <v>108</v>
      </c>
      <c r="H109" s="41">
        <v>121</v>
      </c>
      <c r="I109" s="56">
        <f>'Folger Line Count'!$N$28+G109</f>
        <v>3304</v>
      </c>
      <c r="J109" s="57">
        <v>500</v>
      </c>
      <c r="K109" s="57">
        <v>725</v>
      </c>
      <c r="L109" s="41" t="s">
        <v>43</v>
      </c>
      <c r="M109" s="41" t="s">
        <v>43</v>
      </c>
      <c r="N109" s="41" t="s">
        <v>395</v>
      </c>
      <c r="O109" s="41"/>
      <c r="P109" s="41"/>
      <c r="Q109" s="41"/>
      <c r="R109" s="42" t="s">
        <v>396</v>
      </c>
      <c r="S109">
        <f t="shared" si="1"/>
        <v>13</v>
      </c>
    </row>
    <row r="110" spans="3:19" x14ac:dyDescent="0.45">
      <c r="C110" t="s">
        <v>397</v>
      </c>
      <c r="D110" s="41"/>
      <c r="E110" s="41">
        <v>4</v>
      </c>
      <c r="F110" s="41">
        <v>5</v>
      </c>
      <c r="G110" s="41">
        <v>122</v>
      </c>
      <c r="H110" s="41">
        <v>158</v>
      </c>
      <c r="I110" s="56">
        <f>'Folger Line Count'!$N$28+G110</f>
        <v>3318</v>
      </c>
      <c r="J110" s="57">
        <v>500</v>
      </c>
      <c r="K110" s="57">
        <v>200</v>
      </c>
      <c r="L110" s="41" t="s">
        <v>47</v>
      </c>
      <c r="M110" s="41" t="s">
        <v>43</v>
      </c>
      <c r="N110" s="41" t="s">
        <v>47</v>
      </c>
      <c r="O110" s="41"/>
      <c r="P110" s="41"/>
      <c r="Q110" s="41"/>
      <c r="R110" s="42" t="s">
        <v>398</v>
      </c>
      <c r="S110">
        <f t="shared" si="1"/>
        <v>36</v>
      </c>
    </row>
    <row r="111" spans="3:19" x14ac:dyDescent="0.45">
      <c r="C111" t="s">
        <v>399</v>
      </c>
      <c r="D111" s="41"/>
      <c r="E111" s="41">
        <v>4</v>
      </c>
      <c r="F111" s="41">
        <v>5</v>
      </c>
      <c r="G111" s="41">
        <v>159</v>
      </c>
      <c r="H111" s="41">
        <v>175</v>
      </c>
      <c r="I111" s="56">
        <f>'Folger Line Count'!$N$28+G111</f>
        <v>3355</v>
      </c>
      <c r="J111" s="57">
        <v>375</v>
      </c>
      <c r="K111" s="57">
        <v>645</v>
      </c>
      <c r="L111" s="41" t="s">
        <v>43</v>
      </c>
      <c r="M111" s="41" t="s">
        <v>47</v>
      </c>
      <c r="N111" s="41" t="s">
        <v>50</v>
      </c>
      <c r="O111" s="41"/>
      <c r="P111" s="41"/>
      <c r="Q111" s="41"/>
      <c r="R111" s="42" t="s">
        <v>400</v>
      </c>
      <c r="S111">
        <f t="shared" si="1"/>
        <v>16</v>
      </c>
    </row>
    <row r="112" spans="3:19" x14ac:dyDescent="0.45">
      <c r="C112" t="s">
        <v>401</v>
      </c>
      <c r="D112" s="41"/>
      <c r="E112" s="41">
        <v>4</v>
      </c>
      <c r="F112" s="41">
        <v>5</v>
      </c>
      <c r="G112" s="41">
        <v>178</v>
      </c>
      <c r="H112" s="41">
        <v>225</v>
      </c>
      <c r="I112" s="56">
        <f>'Folger Line Count'!$N$28+G112</f>
        <v>3374</v>
      </c>
      <c r="J112" s="57">
        <v>505</v>
      </c>
      <c r="K112" s="57">
        <v>260</v>
      </c>
      <c r="L112" s="41" t="s">
        <v>67</v>
      </c>
      <c r="M112" s="41" t="s">
        <v>47</v>
      </c>
      <c r="N112" s="41">
        <v>0</v>
      </c>
      <c r="O112" s="41"/>
      <c r="P112" s="41"/>
      <c r="Q112" s="41"/>
      <c r="R112" s="42" t="s">
        <v>402</v>
      </c>
      <c r="S112">
        <f t="shared" si="1"/>
        <v>47</v>
      </c>
    </row>
    <row r="113" spans="3:19" x14ac:dyDescent="0.45">
      <c r="C113" t="s">
        <v>403</v>
      </c>
      <c r="D113" s="41"/>
      <c r="E113" s="41">
        <v>4</v>
      </c>
      <c r="F113" s="41">
        <v>5</v>
      </c>
      <c r="G113" s="41">
        <v>226</v>
      </c>
      <c r="H113" s="41">
        <v>245</v>
      </c>
      <c r="I113" s="56">
        <f>'Folger Line Count'!$N$28+G113</f>
        <v>3422</v>
      </c>
      <c r="J113" s="57">
        <v>460</v>
      </c>
      <c r="K113" s="57">
        <v>675</v>
      </c>
      <c r="L113" s="41" t="s">
        <v>43</v>
      </c>
      <c r="M113" s="41" t="s">
        <v>47</v>
      </c>
      <c r="N113" s="41">
        <v>0</v>
      </c>
      <c r="O113" s="41"/>
      <c r="P113" s="41"/>
      <c r="Q113" s="41"/>
      <c r="R113" s="42" t="s">
        <v>404</v>
      </c>
      <c r="S113">
        <f t="shared" si="1"/>
        <v>19</v>
      </c>
    </row>
    <row r="114" spans="3:19" x14ac:dyDescent="0.45">
      <c r="C114" s="60" t="s">
        <v>405</v>
      </c>
      <c r="D114" s="61"/>
      <c r="E114" s="61">
        <v>4</v>
      </c>
      <c r="F114" s="61">
        <v>5</v>
      </c>
      <c r="G114" s="61">
        <v>-10</v>
      </c>
      <c r="H114" s="61">
        <v>-1</v>
      </c>
      <c r="I114" s="62">
        <f>'Folger Line Count'!$N$28+G114</f>
        <v>3186</v>
      </c>
      <c r="J114" s="61">
        <v>395</v>
      </c>
      <c r="K114" s="61">
        <v>50</v>
      </c>
      <c r="L114" s="61" t="s">
        <v>47</v>
      </c>
      <c r="M114" s="61">
        <v>0</v>
      </c>
      <c r="N114" s="61">
        <v>0</v>
      </c>
      <c r="O114" s="61"/>
      <c r="P114" s="61"/>
      <c r="Q114" s="61"/>
      <c r="R114" s="63"/>
      <c r="S114">
        <f t="shared" si="1"/>
        <v>9</v>
      </c>
    </row>
    <row r="115" spans="3:19" x14ac:dyDescent="0.45">
      <c r="C115" t="s">
        <v>406</v>
      </c>
      <c r="D115" s="41"/>
      <c r="E115" s="41">
        <v>4</v>
      </c>
      <c r="F115" s="41">
        <v>6</v>
      </c>
      <c r="G115" s="41">
        <v>1</v>
      </c>
      <c r="H115" s="41">
        <v>30</v>
      </c>
      <c r="I115" s="56">
        <f>'Folger Line Count'!$N$29+G115</f>
        <v>3442</v>
      </c>
      <c r="J115" s="57">
        <v>750</v>
      </c>
      <c r="K115" s="57">
        <v>200</v>
      </c>
      <c r="L115" s="41" t="s">
        <v>30</v>
      </c>
      <c r="M115" s="41" t="s">
        <v>407</v>
      </c>
      <c r="N115" s="41">
        <v>0</v>
      </c>
      <c r="O115" s="41"/>
      <c r="P115" s="41"/>
      <c r="Q115" s="41"/>
      <c r="R115" s="42" t="s">
        <v>408</v>
      </c>
      <c r="S115">
        <f t="shared" si="1"/>
        <v>29</v>
      </c>
    </row>
    <row r="116" spans="3:19" x14ac:dyDescent="0.45">
      <c r="C116" t="s">
        <v>409</v>
      </c>
      <c r="D116" s="41"/>
      <c r="E116" s="41">
        <v>4</v>
      </c>
      <c r="F116" s="41">
        <v>6</v>
      </c>
      <c r="G116" s="41">
        <v>31</v>
      </c>
      <c r="H116" s="41">
        <v>33</v>
      </c>
      <c r="I116" s="56">
        <f>'Folger Line Count'!$N$29+G116</f>
        <v>3472</v>
      </c>
      <c r="J116" s="57">
        <v>700</v>
      </c>
      <c r="K116" s="57">
        <v>250</v>
      </c>
      <c r="L116" s="41" t="s">
        <v>30</v>
      </c>
      <c r="M116" s="41" t="s">
        <v>407</v>
      </c>
      <c r="N116" s="41">
        <v>0</v>
      </c>
      <c r="O116" s="41"/>
      <c r="P116" s="41"/>
      <c r="Q116" s="41"/>
      <c r="R116" s="42" t="s">
        <v>410</v>
      </c>
      <c r="S116">
        <f t="shared" si="1"/>
        <v>2</v>
      </c>
    </row>
    <row r="117" spans="3:19" x14ac:dyDescent="0.45">
      <c r="C117" s="60" t="s">
        <v>411</v>
      </c>
      <c r="D117" s="61"/>
      <c r="E117" s="61">
        <v>4</v>
      </c>
      <c r="F117" s="61">
        <v>0</v>
      </c>
      <c r="G117" s="61">
        <v>-35</v>
      </c>
      <c r="H117" s="61">
        <v>-33</v>
      </c>
      <c r="I117" s="62">
        <f>'Folger Line Count'!$N$27+G117</f>
        <v>3092</v>
      </c>
      <c r="J117" s="61">
        <v>645</v>
      </c>
      <c r="K117" s="61">
        <v>855</v>
      </c>
      <c r="L117" s="61" t="s">
        <v>49</v>
      </c>
      <c r="M117" s="61" t="s">
        <v>76</v>
      </c>
      <c r="N117" s="61" t="s">
        <v>77</v>
      </c>
      <c r="O117" s="61"/>
      <c r="P117" s="61"/>
      <c r="Q117" s="61"/>
      <c r="R117" s="63"/>
      <c r="S117">
        <f t="shared" si="1"/>
        <v>2</v>
      </c>
    </row>
    <row r="118" spans="3:19" x14ac:dyDescent="0.45">
      <c r="C118" s="60" t="s">
        <v>412</v>
      </c>
      <c r="D118" s="61"/>
      <c r="E118" s="61">
        <v>4</v>
      </c>
      <c r="F118" s="61">
        <v>0</v>
      </c>
      <c r="G118" s="61">
        <v>-32</v>
      </c>
      <c r="H118" s="61">
        <v>-31</v>
      </c>
      <c r="I118" s="62">
        <f>'Folger Line Count'!$N$27+G118</f>
        <v>3095</v>
      </c>
      <c r="J118" s="61">
        <v>685</v>
      </c>
      <c r="K118" s="61">
        <v>900</v>
      </c>
      <c r="L118" s="61" t="s">
        <v>49</v>
      </c>
      <c r="M118" s="61">
        <v>0</v>
      </c>
      <c r="N118" s="61">
        <v>0</v>
      </c>
      <c r="O118" s="61"/>
      <c r="P118" s="61"/>
      <c r="Q118" s="61"/>
      <c r="R118" s="63"/>
      <c r="S118">
        <f t="shared" si="1"/>
        <v>1</v>
      </c>
    </row>
    <row r="119" spans="3:19" x14ac:dyDescent="0.45">
      <c r="C119" s="60" t="s">
        <v>413</v>
      </c>
      <c r="D119" s="61"/>
      <c r="E119" s="61">
        <v>4</v>
      </c>
      <c r="F119" s="61">
        <v>0</v>
      </c>
      <c r="G119" s="61">
        <v>-30</v>
      </c>
      <c r="H119" s="61">
        <v>-25</v>
      </c>
      <c r="I119" s="62">
        <f>'Folger Line Count'!$N$27+G119</f>
        <v>3097</v>
      </c>
      <c r="J119" s="61">
        <v>610</v>
      </c>
      <c r="K119" s="61">
        <v>950</v>
      </c>
      <c r="L119" s="61" t="s">
        <v>49</v>
      </c>
      <c r="M119" s="61">
        <v>0</v>
      </c>
      <c r="N119" s="61">
        <v>0</v>
      </c>
      <c r="O119" s="61"/>
      <c r="P119" s="61"/>
      <c r="Q119" s="61"/>
      <c r="R119" s="63"/>
      <c r="S119">
        <f t="shared" si="1"/>
        <v>5</v>
      </c>
    </row>
    <row r="120" spans="3:19" x14ac:dyDescent="0.45">
      <c r="C120" s="60" t="s">
        <v>414</v>
      </c>
      <c r="D120" s="61"/>
      <c r="E120" s="61">
        <v>4</v>
      </c>
      <c r="F120" s="61">
        <v>0</v>
      </c>
      <c r="G120" s="61">
        <v>-24</v>
      </c>
      <c r="H120" s="61">
        <v>-23</v>
      </c>
      <c r="I120" s="62">
        <f>'Folger Line Count'!$N$27+G120</f>
        <v>3103</v>
      </c>
      <c r="J120" s="61">
        <v>650</v>
      </c>
      <c r="K120" s="61">
        <v>900</v>
      </c>
      <c r="L120" s="61" t="s">
        <v>49</v>
      </c>
      <c r="M120" s="61">
        <v>0</v>
      </c>
      <c r="N120" s="61">
        <v>0</v>
      </c>
      <c r="O120" s="61"/>
      <c r="P120" s="61"/>
      <c r="Q120" s="61"/>
      <c r="R120" s="63"/>
      <c r="S120">
        <f t="shared" si="1"/>
        <v>1</v>
      </c>
    </row>
    <row r="121" spans="3:19" x14ac:dyDescent="0.45">
      <c r="C121" s="60" t="s">
        <v>415</v>
      </c>
      <c r="D121" s="61"/>
      <c r="E121" s="61">
        <v>4</v>
      </c>
      <c r="F121" s="61">
        <v>0</v>
      </c>
      <c r="G121" s="61">
        <v>-22</v>
      </c>
      <c r="H121" s="61">
        <v>-21</v>
      </c>
      <c r="I121" s="62">
        <f>'Folger Line Count'!$N$27+G121</f>
        <v>3105</v>
      </c>
      <c r="J121" s="61">
        <v>600</v>
      </c>
      <c r="K121" s="61">
        <v>850</v>
      </c>
      <c r="L121" s="61" t="s">
        <v>49</v>
      </c>
      <c r="M121" s="61" t="s">
        <v>76</v>
      </c>
      <c r="N121" s="61" t="s">
        <v>77</v>
      </c>
      <c r="O121" s="61"/>
      <c r="P121" s="61"/>
      <c r="Q121" s="61"/>
      <c r="R121" s="63"/>
      <c r="S121">
        <f t="shared" si="1"/>
        <v>1</v>
      </c>
    </row>
    <row r="122" spans="3:19" x14ac:dyDescent="0.45">
      <c r="C122" s="60" t="s">
        <v>416</v>
      </c>
      <c r="D122" s="61"/>
      <c r="E122" s="61">
        <v>4</v>
      </c>
      <c r="F122" s="61">
        <v>0</v>
      </c>
      <c r="G122" s="61">
        <v>-20</v>
      </c>
      <c r="H122" s="61">
        <v>-10</v>
      </c>
      <c r="I122" s="62">
        <f>'Folger Line Count'!$N$27+G122</f>
        <v>3107</v>
      </c>
      <c r="J122" s="61">
        <v>685</v>
      </c>
      <c r="K122" s="61">
        <v>810</v>
      </c>
      <c r="L122" s="61" t="s">
        <v>49</v>
      </c>
      <c r="M122" s="61" t="s">
        <v>407</v>
      </c>
      <c r="N122" s="61">
        <v>0</v>
      </c>
      <c r="O122" s="61"/>
      <c r="P122" s="61"/>
      <c r="Q122" s="61"/>
      <c r="R122" s="63"/>
      <c r="S122">
        <f t="shared" si="1"/>
        <v>10</v>
      </c>
    </row>
    <row r="123" spans="3:19" x14ac:dyDescent="0.45">
      <c r="C123" s="60" t="s">
        <v>417</v>
      </c>
      <c r="D123" s="61"/>
      <c r="E123" s="61">
        <v>4</v>
      </c>
      <c r="F123" s="61">
        <v>0</v>
      </c>
      <c r="G123" s="61">
        <v>-20</v>
      </c>
      <c r="H123" s="61">
        <v>-10</v>
      </c>
      <c r="I123" s="62">
        <f>'Folger Line Count'!$N$27+G123</f>
        <v>3107</v>
      </c>
      <c r="J123" s="61">
        <v>350</v>
      </c>
      <c r="K123" s="61">
        <v>300</v>
      </c>
      <c r="L123" s="61" t="s">
        <v>76</v>
      </c>
      <c r="M123" s="61" t="s">
        <v>77</v>
      </c>
      <c r="N123" s="61">
        <v>0</v>
      </c>
      <c r="O123" s="61"/>
      <c r="P123" s="61"/>
      <c r="Q123" s="61"/>
      <c r="R123" s="63"/>
      <c r="S123">
        <f t="shared" si="1"/>
        <v>10</v>
      </c>
    </row>
    <row r="124" spans="3:19" x14ac:dyDescent="0.45">
      <c r="C124" s="60" t="s">
        <v>418</v>
      </c>
      <c r="D124" s="61"/>
      <c r="E124" s="61">
        <v>4</v>
      </c>
      <c r="F124" s="61">
        <v>0</v>
      </c>
      <c r="G124" s="61">
        <v>-20</v>
      </c>
      <c r="H124" s="61">
        <v>-10</v>
      </c>
      <c r="I124" s="62">
        <f>'Folger Line Count'!$N$27+G124</f>
        <v>3107</v>
      </c>
      <c r="J124" s="61">
        <v>700</v>
      </c>
      <c r="K124" s="61">
        <v>800</v>
      </c>
      <c r="L124" s="61" t="s">
        <v>49</v>
      </c>
      <c r="M124" s="61">
        <v>0</v>
      </c>
      <c r="N124" s="61">
        <v>0</v>
      </c>
      <c r="O124" s="61"/>
      <c r="P124" s="61"/>
      <c r="Q124" s="61"/>
      <c r="R124" s="63"/>
      <c r="S124">
        <f t="shared" ref="S124:S175" si="2">H124-G124</f>
        <v>10</v>
      </c>
    </row>
    <row r="125" spans="3:19" x14ac:dyDescent="0.45">
      <c r="C125" s="60" t="s">
        <v>419</v>
      </c>
      <c r="D125" s="61"/>
      <c r="E125" s="61">
        <v>4</v>
      </c>
      <c r="F125" s="61">
        <v>0</v>
      </c>
      <c r="G125" s="61">
        <v>-10</v>
      </c>
      <c r="H125" s="61">
        <v>-1</v>
      </c>
      <c r="I125" s="62">
        <f>'Folger Line Count'!$N$27+G125</f>
        <v>3117</v>
      </c>
      <c r="J125" s="61">
        <v>720</v>
      </c>
      <c r="K125" s="61">
        <v>720</v>
      </c>
      <c r="L125" s="61" t="s">
        <v>49</v>
      </c>
      <c r="M125" s="61" t="s">
        <v>407</v>
      </c>
      <c r="N125" s="61">
        <v>0</v>
      </c>
      <c r="O125" s="61"/>
      <c r="P125" s="61"/>
      <c r="Q125" s="61"/>
      <c r="R125" s="63"/>
      <c r="S125">
        <f t="shared" si="2"/>
        <v>9</v>
      </c>
    </row>
    <row r="126" spans="3:19" x14ac:dyDescent="0.45">
      <c r="C126" t="s">
        <v>420</v>
      </c>
      <c r="D126" s="41"/>
      <c r="E126" s="41">
        <v>4</v>
      </c>
      <c r="F126" s="41">
        <v>7</v>
      </c>
      <c r="G126" s="41">
        <v>1</v>
      </c>
      <c r="H126" s="41">
        <v>37</v>
      </c>
      <c r="I126" s="56">
        <f>'Folger Line Count'!$N$30+G126</f>
        <v>3475</v>
      </c>
      <c r="J126" s="58">
        <v>500</v>
      </c>
      <c r="K126" s="58">
        <v>300</v>
      </c>
      <c r="L126" s="41" t="s">
        <v>47</v>
      </c>
      <c r="M126" s="41" t="s">
        <v>43</v>
      </c>
      <c r="N126" s="58">
        <v>0</v>
      </c>
      <c r="O126" s="41"/>
      <c r="P126" s="41"/>
      <c r="Q126" s="41"/>
      <c r="R126" s="42" t="s">
        <v>421</v>
      </c>
      <c r="S126">
        <f t="shared" si="2"/>
        <v>36</v>
      </c>
    </row>
    <row r="127" spans="3:19" x14ac:dyDescent="0.45">
      <c r="C127" t="s">
        <v>422</v>
      </c>
      <c r="D127" s="41"/>
      <c r="E127" s="41">
        <v>4</v>
      </c>
      <c r="F127" s="41">
        <v>7</v>
      </c>
      <c r="G127" s="41">
        <v>39</v>
      </c>
      <c r="H127" s="41">
        <v>45</v>
      </c>
      <c r="I127" s="56">
        <f>'Folger Line Count'!$N$30+G127</f>
        <v>3513</v>
      </c>
      <c r="J127" s="58">
        <v>420</v>
      </c>
      <c r="K127" s="58">
        <v>625</v>
      </c>
      <c r="L127" s="41" t="s">
        <v>43</v>
      </c>
      <c r="M127" s="41" t="s">
        <v>395</v>
      </c>
      <c r="N127" s="58">
        <v>0</v>
      </c>
      <c r="O127" s="41"/>
      <c r="P127" s="41"/>
      <c r="Q127" s="41"/>
      <c r="R127" s="42" t="s">
        <v>423</v>
      </c>
      <c r="S127">
        <f t="shared" si="2"/>
        <v>6</v>
      </c>
    </row>
    <row r="128" spans="3:19" x14ac:dyDescent="0.45">
      <c r="C128" t="s">
        <v>424</v>
      </c>
      <c r="D128" s="41"/>
      <c r="E128" s="41">
        <v>4</v>
      </c>
      <c r="F128" s="41">
        <v>7</v>
      </c>
      <c r="G128" s="41">
        <v>46</v>
      </c>
      <c r="H128" s="41">
        <v>158</v>
      </c>
      <c r="I128" s="56">
        <f>'Folger Line Count'!$N$30+G128</f>
        <v>3520</v>
      </c>
      <c r="J128" s="58">
        <v>300</v>
      </c>
      <c r="K128" s="58">
        <v>600</v>
      </c>
      <c r="L128" s="41" t="s">
        <v>43</v>
      </c>
      <c r="M128" s="41" t="s">
        <v>47</v>
      </c>
      <c r="N128" s="58">
        <v>0</v>
      </c>
      <c r="O128" s="41"/>
      <c r="P128" s="41"/>
      <c r="Q128" s="41"/>
      <c r="R128" s="42" t="s">
        <v>425</v>
      </c>
      <c r="S128">
        <f t="shared" si="2"/>
        <v>112</v>
      </c>
    </row>
    <row r="129" spans="1:19" x14ac:dyDescent="0.45">
      <c r="C129" t="s">
        <v>426</v>
      </c>
      <c r="D129" s="41"/>
      <c r="E129" s="41">
        <v>4</v>
      </c>
      <c r="F129" s="41">
        <v>7</v>
      </c>
      <c r="G129" s="41">
        <v>159</v>
      </c>
      <c r="H129" s="41">
        <v>168</v>
      </c>
      <c r="I129" s="56">
        <f>'Folger Line Count'!$N$30+G129</f>
        <v>3633</v>
      </c>
      <c r="J129" s="58">
        <v>520</v>
      </c>
      <c r="K129" s="58">
        <v>385</v>
      </c>
      <c r="L129" s="41" t="s">
        <v>47</v>
      </c>
      <c r="M129" s="41" t="s">
        <v>43</v>
      </c>
      <c r="N129" s="58">
        <v>0</v>
      </c>
      <c r="O129" s="41"/>
      <c r="P129" s="41"/>
      <c r="Q129" s="41"/>
      <c r="R129" s="42" t="s">
        <v>426</v>
      </c>
      <c r="S129">
        <f t="shared" si="2"/>
        <v>9</v>
      </c>
    </row>
    <row r="130" spans="1:19" x14ac:dyDescent="0.45">
      <c r="C130" t="s">
        <v>427</v>
      </c>
      <c r="D130" s="41"/>
      <c r="E130" s="41">
        <v>4</v>
      </c>
      <c r="F130" s="41">
        <v>7</v>
      </c>
      <c r="G130" s="41">
        <v>169</v>
      </c>
      <c r="H130" s="41">
        <v>186</v>
      </c>
      <c r="I130" s="56">
        <f>'Folger Line Count'!$N$30+G130</f>
        <v>3643</v>
      </c>
      <c r="J130" s="58">
        <v>480</v>
      </c>
      <c r="K130" s="58">
        <v>590</v>
      </c>
      <c r="L130" s="41" t="s">
        <v>43</v>
      </c>
      <c r="M130" s="41" t="s">
        <v>47</v>
      </c>
      <c r="N130" s="58">
        <v>0</v>
      </c>
      <c r="O130" s="41"/>
      <c r="P130" s="41"/>
      <c r="Q130" s="41"/>
      <c r="R130" s="42" t="s">
        <v>428</v>
      </c>
      <c r="S130">
        <f t="shared" si="2"/>
        <v>17</v>
      </c>
    </row>
    <row r="131" spans="1:19" x14ac:dyDescent="0.45">
      <c r="C131" t="s">
        <v>429</v>
      </c>
      <c r="D131" s="41"/>
      <c r="E131" s="41">
        <v>4</v>
      </c>
      <c r="F131" s="41">
        <v>7</v>
      </c>
      <c r="G131" s="41">
        <v>187</v>
      </c>
      <c r="H131" s="41">
        <v>221</v>
      </c>
      <c r="I131" s="56">
        <f>'Folger Line Count'!$N$30+G131</f>
        <v>3661</v>
      </c>
      <c r="J131" s="58">
        <v>320</v>
      </c>
      <c r="K131" s="58">
        <v>785</v>
      </c>
      <c r="L131" s="41" t="s">
        <v>50</v>
      </c>
      <c r="M131" s="41" t="s">
        <v>47</v>
      </c>
      <c r="N131" s="41" t="s">
        <v>43</v>
      </c>
      <c r="O131" s="41"/>
      <c r="P131" s="41"/>
      <c r="Q131" s="41"/>
      <c r="R131" s="42" t="s">
        <v>430</v>
      </c>
      <c r="S131">
        <f t="shared" si="2"/>
        <v>34</v>
      </c>
    </row>
    <row r="132" spans="1:19" x14ac:dyDescent="0.45">
      <c r="C132" s="60" t="s">
        <v>431</v>
      </c>
      <c r="D132" s="61"/>
      <c r="E132" s="61">
        <v>4</v>
      </c>
      <c r="F132" s="61">
        <v>0</v>
      </c>
      <c r="G132" s="61">
        <v>-25</v>
      </c>
      <c r="H132" s="61">
        <v>-21</v>
      </c>
      <c r="I132" s="62">
        <f>'Folger Line Count'!$N$29+G132</f>
        <v>3416</v>
      </c>
      <c r="J132" s="61">
        <v>450</v>
      </c>
      <c r="K132" s="61">
        <v>325</v>
      </c>
      <c r="L132" s="61" t="s">
        <v>67</v>
      </c>
      <c r="M132" s="61">
        <v>0</v>
      </c>
      <c r="N132" s="61">
        <v>0</v>
      </c>
      <c r="O132" s="61"/>
      <c r="P132" s="61"/>
      <c r="Q132" s="61"/>
      <c r="R132" s="63" t="s">
        <v>432</v>
      </c>
      <c r="S132">
        <f t="shared" si="2"/>
        <v>4</v>
      </c>
    </row>
    <row r="133" spans="1:19" x14ac:dyDescent="0.45">
      <c r="C133" s="60" t="s">
        <v>433</v>
      </c>
      <c r="D133" s="61"/>
      <c r="E133" s="61">
        <v>4</v>
      </c>
      <c r="F133" s="61">
        <v>0</v>
      </c>
      <c r="G133" s="61">
        <v>-20</v>
      </c>
      <c r="H133" s="61">
        <v>-16</v>
      </c>
      <c r="I133" s="62">
        <f>'Folger Line Count'!$N$29+G133</f>
        <v>3421</v>
      </c>
      <c r="J133" s="61">
        <v>425</v>
      </c>
      <c r="K133" s="61">
        <v>400</v>
      </c>
      <c r="L133" s="61" t="s">
        <v>67</v>
      </c>
      <c r="M133" s="61">
        <v>0</v>
      </c>
      <c r="N133" s="61">
        <v>0</v>
      </c>
      <c r="O133" s="61"/>
      <c r="P133" s="61"/>
      <c r="Q133" s="61"/>
      <c r="R133" s="63" t="s">
        <v>434</v>
      </c>
      <c r="S133">
        <f t="shared" si="2"/>
        <v>4</v>
      </c>
    </row>
    <row r="134" spans="1:19" x14ac:dyDescent="0.45">
      <c r="C134" s="60" t="s">
        <v>435</v>
      </c>
      <c r="D134" s="61"/>
      <c r="E134" s="61">
        <v>4</v>
      </c>
      <c r="F134" s="61">
        <v>0</v>
      </c>
      <c r="G134" s="61">
        <v>-15</v>
      </c>
      <c r="H134" s="61">
        <v>-11</v>
      </c>
      <c r="I134" s="62">
        <f>'Folger Line Count'!$N$29+G134</f>
        <v>3426</v>
      </c>
      <c r="J134" s="61">
        <v>475</v>
      </c>
      <c r="K134" s="61">
        <v>350</v>
      </c>
      <c r="L134" s="61" t="s">
        <v>67</v>
      </c>
      <c r="M134" s="61">
        <v>0</v>
      </c>
      <c r="N134" s="61">
        <v>0</v>
      </c>
      <c r="O134" s="61"/>
      <c r="P134" s="61"/>
      <c r="Q134" s="61"/>
      <c r="R134" s="63" t="s">
        <v>436</v>
      </c>
      <c r="S134">
        <f t="shared" si="2"/>
        <v>4</v>
      </c>
    </row>
    <row r="135" spans="1:19" x14ac:dyDescent="0.45">
      <c r="C135" s="60" t="s">
        <v>437</v>
      </c>
      <c r="D135" s="61"/>
      <c r="E135" s="61">
        <v>4</v>
      </c>
      <c r="F135" s="61">
        <v>0</v>
      </c>
      <c r="G135" s="61">
        <v>-10</v>
      </c>
      <c r="H135" s="61">
        <v>-1</v>
      </c>
      <c r="I135" s="62">
        <f>'Folger Line Count'!$N$29+G135</f>
        <v>3431</v>
      </c>
      <c r="J135" s="61">
        <v>400</v>
      </c>
      <c r="K135" s="61">
        <v>200</v>
      </c>
      <c r="L135" s="61" t="s">
        <v>67</v>
      </c>
      <c r="M135" s="61">
        <v>0</v>
      </c>
      <c r="N135" s="61">
        <v>0</v>
      </c>
      <c r="O135" s="61"/>
      <c r="P135" s="61"/>
      <c r="Q135" s="61"/>
      <c r="R135" s="63" t="s">
        <v>438</v>
      </c>
      <c r="S135">
        <f t="shared" si="2"/>
        <v>9</v>
      </c>
    </row>
    <row r="136" spans="1:19" x14ac:dyDescent="0.45">
      <c r="A136" t="s">
        <v>125</v>
      </c>
      <c r="C136" t="s">
        <v>439</v>
      </c>
      <c r="D136" s="41"/>
      <c r="E136" s="41">
        <v>5</v>
      </c>
      <c r="F136" s="41">
        <v>1</v>
      </c>
      <c r="G136" s="41">
        <v>1</v>
      </c>
      <c r="H136" s="41">
        <v>223</v>
      </c>
      <c r="I136" s="56">
        <f>'Folger Line Count'!$N$31+G136</f>
        <v>3796</v>
      </c>
      <c r="J136" s="58">
        <v>790</v>
      </c>
      <c r="K136" s="58">
        <v>600</v>
      </c>
      <c r="L136" s="41" t="s">
        <v>49</v>
      </c>
      <c r="M136" s="41" t="s">
        <v>30</v>
      </c>
      <c r="N136" s="41" t="s">
        <v>440</v>
      </c>
      <c r="O136" s="41"/>
      <c r="P136" s="41"/>
      <c r="Q136" s="41"/>
      <c r="R136" s="42" t="s">
        <v>441</v>
      </c>
      <c r="S136">
        <f t="shared" si="2"/>
        <v>222</v>
      </c>
    </row>
    <row r="137" spans="1:19" x14ac:dyDescent="0.45">
      <c r="C137" t="s">
        <v>442</v>
      </c>
      <c r="D137" s="41"/>
      <c r="E137" s="41">
        <v>5</v>
      </c>
      <c r="F137" s="41">
        <v>1</v>
      </c>
      <c r="G137" s="41">
        <v>224</v>
      </c>
      <c r="H137" s="41">
        <v>253</v>
      </c>
      <c r="I137" s="56">
        <f>'Folger Line Count'!$N$31+G137</f>
        <v>4019</v>
      </c>
      <c r="J137" s="58">
        <v>820</v>
      </c>
      <c r="K137" s="58">
        <v>685</v>
      </c>
      <c r="L137" s="41" t="s">
        <v>49</v>
      </c>
      <c r="M137" s="41" t="s">
        <v>30</v>
      </c>
      <c r="N137" s="41" t="s">
        <v>47</v>
      </c>
      <c r="O137" s="41" t="s">
        <v>43</v>
      </c>
      <c r="P137" s="41" t="s">
        <v>50</v>
      </c>
      <c r="Q137" s="41"/>
      <c r="R137" s="42" t="s">
        <v>443</v>
      </c>
      <c r="S137">
        <f t="shared" si="2"/>
        <v>29</v>
      </c>
    </row>
    <row r="138" spans="1:19" x14ac:dyDescent="0.45">
      <c r="C138" t="s">
        <v>444</v>
      </c>
      <c r="D138" s="41"/>
      <c r="E138" s="41">
        <v>5</v>
      </c>
      <c r="F138" s="41">
        <v>1</v>
      </c>
      <c r="G138" s="41">
        <v>254</v>
      </c>
      <c r="H138" s="41">
        <v>281</v>
      </c>
      <c r="I138" s="56">
        <f>'Folger Line Count'!$N$31+G138</f>
        <v>4049</v>
      </c>
      <c r="J138" s="58">
        <v>700</v>
      </c>
      <c r="K138" s="58">
        <v>650</v>
      </c>
      <c r="L138" s="41" t="s">
        <v>49</v>
      </c>
      <c r="M138" s="41" t="s">
        <v>30</v>
      </c>
      <c r="N138" s="41" t="s">
        <v>47</v>
      </c>
      <c r="O138" s="41" t="s">
        <v>43</v>
      </c>
      <c r="P138" s="41" t="s">
        <v>50</v>
      </c>
      <c r="Q138" s="41"/>
      <c r="R138" s="42" t="s">
        <v>445</v>
      </c>
      <c r="S138">
        <f t="shared" si="2"/>
        <v>27</v>
      </c>
    </row>
    <row r="139" spans="1:19" x14ac:dyDescent="0.45">
      <c r="C139" t="s">
        <v>446</v>
      </c>
      <c r="D139" s="41"/>
      <c r="E139" s="41">
        <v>5</v>
      </c>
      <c r="F139" s="41">
        <v>1</v>
      </c>
      <c r="G139" s="41">
        <v>282</v>
      </c>
      <c r="H139" s="41">
        <v>311</v>
      </c>
      <c r="I139" s="56">
        <f>'Folger Line Count'!$N$31+G139</f>
        <v>4077</v>
      </c>
      <c r="J139" s="58">
        <v>750</v>
      </c>
      <c r="K139" s="58">
        <v>650</v>
      </c>
      <c r="L139" s="41" t="s">
        <v>49</v>
      </c>
      <c r="M139" s="41" t="s">
        <v>43</v>
      </c>
      <c r="N139" s="41" t="s">
        <v>50</v>
      </c>
      <c r="O139" s="41"/>
      <c r="P139" s="41"/>
      <c r="Q139" s="41"/>
      <c r="R139" s="42" t="s">
        <v>447</v>
      </c>
      <c r="S139">
        <f t="shared" si="2"/>
        <v>29</v>
      </c>
    </row>
    <row r="140" spans="1:19" x14ac:dyDescent="0.45">
      <c r="C140" t="s">
        <v>448</v>
      </c>
      <c r="D140" s="41"/>
      <c r="E140" s="41">
        <v>5</v>
      </c>
      <c r="F140" s="41">
        <v>1</v>
      </c>
      <c r="G140" s="41">
        <v>312</v>
      </c>
      <c r="H140" s="41">
        <v>319</v>
      </c>
      <c r="I140" s="56">
        <f>'Folger Line Count'!$N$31+G140</f>
        <v>4107</v>
      </c>
      <c r="J140" s="58">
        <v>410</v>
      </c>
      <c r="K140" s="58">
        <v>700</v>
      </c>
      <c r="L140" s="41" t="s">
        <v>43</v>
      </c>
      <c r="M140" s="41" t="s">
        <v>50</v>
      </c>
      <c r="N140" s="41" t="s">
        <v>30</v>
      </c>
      <c r="O140" s="41" t="s">
        <v>47</v>
      </c>
      <c r="P140" s="41"/>
      <c r="Q140" s="41"/>
      <c r="R140" s="42" t="s">
        <v>449</v>
      </c>
      <c r="S140">
        <f t="shared" si="2"/>
        <v>7</v>
      </c>
    </row>
    <row r="141" spans="1:19" x14ac:dyDescent="0.45">
      <c r="C141" t="s">
        <v>625</v>
      </c>
      <c r="D141" s="41"/>
      <c r="E141" s="41">
        <v>5</v>
      </c>
      <c r="F141" s="41">
        <v>2</v>
      </c>
      <c r="G141" s="41">
        <v>1</v>
      </c>
      <c r="H141" s="41">
        <v>30</v>
      </c>
      <c r="I141" s="56">
        <f>'Folger Line Count'!$N$32+G141</f>
        <v>4115</v>
      </c>
      <c r="J141" s="58">
        <v>900</v>
      </c>
      <c r="K141" s="58">
        <v>710</v>
      </c>
      <c r="L141" s="41" t="s">
        <v>49</v>
      </c>
      <c r="M141" s="41" t="s">
        <v>30</v>
      </c>
      <c r="N141" s="41">
        <v>0</v>
      </c>
      <c r="O141" s="41"/>
      <c r="P141" s="41"/>
      <c r="Q141" s="41"/>
      <c r="R141" s="42" t="s">
        <v>451</v>
      </c>
      <c r="S141">
        <f t="shared" si="2"/>
        <v>29</v>
      </c>
    </row>
    <row r="142" spans="1:19" x14ac:dyDescent="0.45">
      <c r="C142" t="s">
        <v>624</v>
      </c>
      <c r="D142" s="41"/>
      <c r="E142" s="41">
        <v>5</v>
      </c>
      <c r="F142" s="41">
        <v>2</v>
      </c>
      <c r="G142" s="41">
        <v>33</v>
      </c>
      <c r="H142" s="41">
        <v>52</v>
      </c>
      <c r="I142" s="56">
        <f>'Folger Line Count'!$N$32+G142</f>
        <v>4147</v>
      </c>
      <c r="J142" s="58">
        <v>875</v>
      </c>
      <c r="K142" s="58">
        <v>750</v>
      </c>
      <c r="L142" s="41" t="s">
        <v>49</v>
      </c>
      <c r="M142" s="41" t="s">
        <v>30</v>
      </c>
      <c r="N142" s="58">
        <v>0</v>
      </c>
      <c r="O142" s="41"/>
      <c r="P142" s="41"/>
      <c r="Q142" s="41"/>
      <c r="R142" s="42" t="s">
        <v>453</v>
      </c>
      <c r="S142">
        <f t="shared" si="2"/>
        <v>19</v>
      </c>
    </row>
    <row r="143" spans="1:19" x14ac:dyDescent="0.45">
      <c r="C143" t="s">
        <v>456</v>
      </c>
      <c r="D143" s="41"/>
      <c r="E143" s="41">
        <v>5</v>
      </c>
      <c r="F143" s="41">
        <v>2</v>
      </c>
      <c r="G143" s="41">
        <v>64</v>
      </c>
      <c r="H143" s="41">
        <v>91</v>
      </c>
      <c r="I143" s="56">
        <f>'Folger Line Count'!$N$32+G143</f>
        <v>4178</v>
      </c>
      <c r="J143" s="58">
        <v>850</v>
      </c>
      <c r="K143" s="58">
        <v>800</v>
      </c>
      <c r="L143" s="41" t="s">
        <v>49</v>
      </c>
      <c r="M143" s="41" t="s">
        <v>30</v>
      </c>
      <c r="N143" s="58">
        <v>0</v>
      </c>
      <c r="O143" s="41"/>
      <c r="P143" s="41"/>
      <c r="Q143" s="41"/>
      <c r="R143" s="42" t="s">
        <v>457</v>
      </c>
      <c r="S143">
        <f t="shared" si="2"/>
        <v>27</v>
      </c>
    </row>
    <row r="144" spans="1:19" x14ac:dyDescent="0.45">
      <c r="C144" t="s">
        <v>458</v>
      </c>
      <c r="D144" s="41"/>
      <c r="E144" s="41">
        <v>5</v>
      </c>
      <c r="F144" s="41">
        <v>2</v>
      </c>
      <c r="G144" s="41">
        <v>92</v>
      </c>
      <c r="H144" s="41">
        <v>195</v>
      </c>
      <c r="I144" s="56">
        <f>'Folger Line Count'!$N$32+G144</f>
        <v>4206</v>
      </c>
      <c r="J144" s="58">
        <v>720</v>
      </c>
      <c r="K144" s="58">
        <v>550</v>
      </c>
      <c r="L144" s="41" t="s">
        <v>49</v>
      </c>
      <c r="M144" s="41" t="s">
        <v>30</v>
      </c>
      <c r="N144" s="41" t="s">
        <v>459</v>
      </c>
      <c r="O144" s="41"/>
      <c r="P144" s="41"/>
      <c r="Q144" s="41"/>
      <c r="R144" s="42" t="s">
        <v>460</v>
      </c>
      <c r="S144">
        <f t="shared" si="2"/>
        <v>103</v>
      </c>
    </row>
    <row r="145" spans="3:19" x14ac:dyDescent="0.45">
      <c r="C145" t="s">
        <v>461</v>
      </c>
      <c r="D145" s="41"/>
      <c r="E145" s="41">
        <v>5</v>
      </c>
      <c r="F145" s="41">
        <v>2</v>
      </c>
      <c r="G145" s="41">
        <v>240</v>
      </c>
      <c r="H145" s="41">
        <v>267</v>
      </c>
      <c r="I145" s="56">
        <f>'Folger Line Count'!$N$32+G145</f>
        <v>4354</v>
      </c>
      <c r="J145" s="58">
        <v>590</v>
      </c>
      <c r="K145" s="58">
        <v>700</v>
      </c>
      <c r="L145" s="41" t="s">
        <v>49</v>
      </c>
      <c r="M145" s="41" t="s">
        <v>47</v>
      </c>
      <c r="N145" s="41" t="s">
        <v>43</v>
      </c>
      <c r="O145" s="41" t="s">
        <v>50</v>
      </c>
      <c r="P145" s="41" t="s">
        <v>30</v>
      </c>
      <c r="Q145" s="41" t="s">
        <v>459</v>
      </c>
      <c r="R145" s="42" t="s">
        <v>462</v>
      </c>
      <c r="S145">
        <f t="shared" si="2"/>
        <v>27</v>
      </c>
    </row>
    <row r="146" spans="3:19" x14ac:dyDescent="0.45">
      <c r="C146" t="s">
        <v>463</v>
      </c>
      <c r="D146" s="41"/>
      <c r="E146" s="41">
        <v>5</v>
      </c>
      <c r="F146" s="41">
        <v>2</v>
      </c>
      <c r="G146" s="41">
        <v>283</v>
      </c>
      <c r="H146" s="41">
        <v>283</v>
      </c>
      <c r="I146" s="56">
        <f>'Folger Line Count'!$N$32+G146</f>
        <v>4397</v>
      </c>
      <c r="J146" s="58">
        <v>600</v>
      </c>
      <c r="K146" s="58">
        <v>150</v>
      </c>
      <c r="L146" s="41" t="s">
        <v>47</v>
      </c>
      <c r="M146" s="41">
        <v>0</v>
      </c>
      <c r="N146" s="41">
        <v>0</v>
      </c>
      <c r="O146" s="41"/>
      <c r="P146" s="41"/>
      <c r="Q146" s="41"/>
      <c r="R146" s="42" t="s">
        <v>464</v>
      </c>
      <c r="S146">
        <f t="shared" si="2"/>
        <v>0</v>
      </c>
    </row>
    <row r="147" spans="3:19" x14ac:dyDescent="0.45">
      <c r="C147" t="s">
        <v>465</v>
      </c>
      <c r="D147" s="41"/>
      <c r="E147" s="41">
        <v>5</v>
      </c>
      <c r="F147" s="41">
        <v>2</v>
      </c>
      <c r="G147" s="41">
        <v>284</v>
      </c>
      <c r="H147" s="41">
        <v>284</v>
      </c>
      <c r="I147" s="56">
        <f>'Folger Line Count'!$N$32+G147</f>
        <v>4398</v>
      </c>
      <c r="J147" s="58">
        <v>800</v>
      </c>
      <c r="K147" s="58">
        <v>550</v>
      </c>
      <c r="L147" s="41" t="s">
        <v>49</v>
      </c>
      <c r="M147" s="58">
        <v>0</v>
      </c>
      <c r="N147" s="58">
        <v>0</v>
      </c>
      <c r="O147" s="41"/>
      <c r="P147" s="41"/>
      <c r="Q147" s="41"/>
      <c r="R147" s="42" t="s">
        <v>466</v>
      </c>
      <c r="S147">
        <f t="shared" si="2"/>
        <v>0</v>
      </c>
    </row>
    <row r="148" spans="3:19" x14ac:dyDescent="0.45">
      <c r="C148" t="s">
        <v>467</v>
      </c>
      <c r="D148" s="41"/>
      <c r="E148" s="41">
        <v>5</v>
      </c>
      <c r="F148" s="41">
        <v>2</v>
      </c>
      <c r="G148" s="41">
        <v>286</v>
      </c>
      <c r="H148" s="41">
        <v>298</v>
      </c>
      <c r="I148" s="56">
        <f>'Folger Line Count'!$N$32+G148</f>
        <v>4400</v>
      </c>
      <c r="J148" s="58">
        <v>350</v>
      </c>
      <c r="K148" s="58">
        <v>655</v>
      </c>
      <c r="L148" s="41" t="s">
        <v>43</v>
      </c>
      <c r="M148" s="58">
        <v>0</v>
      </c>
      <c r="N148" s="58">
        <v>0</v>
      </c>
      <c r="O148" s="41"/>
      <c r="P148" s="41"/>
      <c r="Q148" s="41"/>
      <c r="R148" s="42" t="s">
        <v>468</v>
      </c>
      <c r="S148">
        <f t="shared" si="2"/>
        <v>12</v>
      </c>
    </row>
    <row r="149" spans="3:19" x14ac:dyDescent="0.45">
      <c r="C149" t="s">
        <v>469</v>
      </c>
      <c r="D149" s="41"/>
      <c r="E149" s="41">
        <v>5</v>
      </c>
      <c r="F149" s="41">
        <v>2</v>
      </c>
      <c r="G149" s="41">
        <v>299</v>
      </c>
      <c r="H149" s="41">
        <v>305</v>
      </c>
      <c r="I149" s="56">
        <f>'Folger Line Count'!$N$32+G149</f>
        <v>4413</v>
      </c>
      <c r="J149" s="58">
        <v>655</v>
      </c>
      <c r="K149" s="58">
        <v>755</v>
      </c>
      <c r="L149" s="41" t="s">
        <v>49</v>
      </c>
      <c r="M149" s="41" t="s">
        <v>47</v>
      </c>
      <c r="N149" s="58">
        <v>0</v>
      </c>
      <c r="O149" s="41"/>
      <c r="P149" s="41"/>
      <c r="Q149" s="41"/>
      <c r="R149" s="42" t="s">
        <v>470</v>
      </c>
      <c r="S149">
        <f t="shared" si="2"/>
        <v>6</v>
      </c>
    </row>
    <row r="150" spans="3:19" x14ac:dyDescent="0.45">
      <c r="C150" t="s">
        <v>471</v>
      </c>
      <c r="D150" s="41"/>
      <c r="E150" s="41">
        <v>5</v>
      </c>
      <c r="F150" s="41">
        <v>2</v>
      </c>
      <c r="G150" s="41">
        <v>306</v>
      </c>
      <c r="H150" s="41">
        <v>308</v>
      </c>
      <c r="I150" s="56">
        <f>'Folger Line Count'!$N$32+G150</f>
        <v>4420</v>
      </c>
      <c r="J150" s="58">
        <v>375</v>
      </c>
      <c r="K150" s="58">
        <v>700</v>
      </c>
      <c r="L150" s="41" t="s">
        <v>43</v>
      </c>
      <c r="M150" s="41" t="s">
        <v>49</v>
      </c>
      <c r="N150" s="58">
        <v>0</v>
      </c>
      <c r="O150" s="41"/>
      <c r="P150" s="41"/>
      <c r="Q150" s="41"/>
      <c r="R150" s="42" t="s">
        <v>472</v>
      </c>
      <c r="S150">
        <f t="shared" si="2"/>
        <v>2</v>
      </c>
    </row>
    <row r="151" spans="3:19" x14ac:dyDescent="0.45">
      <c r="C151" t="s">
        <v>473</v>
      </c>
      <c r="D151" s="41"/>
      <c r="E151" s="41">
        <v>5</v>
      </c>
      <c r="F151" s="41">
        <v>2</v>
      </c>
      <c r="G151" s="41">
        <v>309</v>
      </c>
      <c r="H151" s="41">
        <v>309</v>
      </c>
      <c r="I151" s="56">
        <f>'Folger Line Count'!$N$32+G151</f>
        <v>4423</v>
      </c>
      <c r="J151" s="58">
        <v>800</v>
      </c>
      <c r="K151" s="58">
        <v>690</v>
      </c>
      <c r="L151" s="41" t="s">
        <v>49</v>
      </c>
      <c r="M151" s="41" t="s">
        <v>43</v>
      </c>
      <c r="N151" s="58">
        <v>0</v>
      </c>
      <c r="O151" s="41"/>
      <c r="P151" s="41"/>
      <c r="Q151" s="41"/>
      <c r="R151" s="42" t="s">
        <v>474</v>
      </c>
      <c r="S151">
        <f t="shared" si="2"/>
        <v>0</v>
      </c>
    </row>
    <row r="152" spans="3:19" x14ac:dyDescent="0.45">
      <c r="C152" t="s">
        <v>475</v>
      </c>
      <c r="D152" s="41"/>
      <c r="E152" s="41">
        <v>5</v>
      </c>
      <c r="F152" s="41">
        <v>2</v>
      </c>
      <c r="G152" s="41">
        <v>310</v>
      </c>
      <c r="H152" s="41">
        <v>311</v>
      </c>
      <c r="I152" s="56">
        <f>'Folger Line Count'!$N$32+G152</f>
        <v>4424</v>
      </c>
      <c r="J152" s="58">
        <v>450</v>
      </c>
      <c r="K152" s="58">
        <v>800</v>
      </c>
      <c r="L152" s="41" t="s">
        <v>49</v>
      </c>
      <c r="M152" s="41" t="s">
        <v>47</v>
      </c>
      <c r="N152" s="58">
        <v>0</v>
      </c>
      <c r="O152" s="41"/>
      <c r="P152" s="41"/>
      <c r="Q152" s="41"/>
      <c r="R152" s="42" t="s">
        <v>476</v>
      </c>
      <c r="S152">
        <f t="shared" si="2"/>
        <v>1</v>
      </c>
    </row>
    <row r="153" spans="3:19" x14ac:dyDescent="0.45">
      <c r="C153" t="s">
        <v>477</v>
      </c>
      <c r="D153" s="41"/>
      <c r="E153" s="41">
        <v>5</v>
      </c>
      <c r="F153" s="41">
        <v>2</v>
      </c>
      <c r="G153" s="41">
        <v>313</v>
      </c>
      <c r="H153" s="41">
        <v>318</v>
      </c>
      <c r="I153" s="56">
        <f>'Folger Line Count'!$N$32+G153</f>
        <v>4427</v>
      </c>
      <c r="J153" s="58">
        <v>300</v>
      </c>
      <c r="K153" s="58">
        <v>725</v>
      </c>
      <c r="L153" s="41" t="s">
        <v>50</v>
      </c>
      <c r="M153" s="41">
        <v>0</v>
      </c>
      <c r="N153" s="58">
        <v>0</v>
      </c>
      <c r="O153" s="41"/>
      <c r="P153" s="41"/>
      <c r="Q153" s="41"/>
      <c r="R153" s="42" t="s">
        <v>478</v>
      </c>
      <c r="S153">
        <f t="shared" si="2"/>
        <v>5</v>
      </c>
    </row>
    <row r="154" spans="3:19" x14ac:dyDescent="0.45">
      <c r="C154" t="s">
        <v>473</v>
      </c>
      <c r="D154" s="41"/>
      <c r="E154" s="41">
        <v>5</v>
      </c>
      <c r="F154" s="41">
        <v>2</v>
      </c>
      <c r="G154" s="41">
        <v>320</v>
      </c>
      <c r="H154" s="41">
        <v>320</v>
      </c>
      <c r="I154" s="56">
        <f>'Folger Line Count'!$N$32+G154</f>
        <v>4434</v>
      </c>
      <c r="J154" s="58">
        <v>775</v>
      </c>
      <c r="K154" s="58">
        <v>810</v>
      </c>
      <c r="L154" s="41" t="s">
        <v>49</v>
      </c>
      <c r="M154" s="41">
        <v>0</v>
      </c>
      <c r="N154" s="58">
        <v>0</v>
      </c>
      <c r="O154" s="41"/>
      <c r="P154" s="41"/>
      <c r="Q154" s="41"/>
      <c r="R154" s="42" t="s">
        <v>479</v>
      </c>
      <c r="S154">
        <f t="shared" si="2"/>
        <v>0</v>
      </c>
    </row>
    <row r="155" spans="3:19" x14ac:dyDescent="0.45">
      <c r="C155" t="s">
        <v>480</v>
      </c>
      <c r="D155" s="41"/>
      <c r="E155" s="41">
        <v>5</v>
      </c>
      <c r="F155" s="41">
        <v>2</v>
      </c>
      <c r="G155" s="41">
        <v>324</v>
      </c>
      <c r="H155" s="41">
        <v>324</v>
      </c>
      <c r="I155" s="56">
        <f>'Folger Line Count'!$N$32+G155</f>
        <v>4438</v>
      </c>
      <c r="J155" s="58">
        <v>625</v>
      </c>
      <c r="K155" s="58">
        <v>310</v>
      </c>
      <c r="L155" s="41" t="s">
        <v>47</v>
      </c>
      <c r="M155" s="41">
        <v>0</v>
      </c>
      <c r="N155" s="58">
        <v>0</v>
      </c>
      <c r="O155" s="41"/>
      <c r="P155" s="41"/>
      <c r="Q155" s="41"/>
      <c r="R155" s="42" t="s">
        <v>481</v>
      </c>
      <c r="S155">
        <f t="shared" si="2"/>
        <v>0</v>
      </c>
    </row>
    <row r="156" spans="3:19" x14ac:dyDescent="0.45">
      <c r="C156" t="s">
        <v>484</v>
      </c>
      <c r="D156" s="41"/>
      <c r="E156" s="41">
        <v>5</v>
      </c>
      <c r="F156" s="41">
        <v>2</v>
      </c>
      <c r="G156" s="41">
        <v>330</v>
      </c>
      <c r="H156" s="41">
        <v>330.3</v>
      </c>
      <c r="I156" s="56">
        <f>'Folger Line Count'!$N$32+G156</f>
        <v>4444</v>
      </c>
      <c r="J156" s="58">
        <v>650</v>
      </c>
      <c r="K156" s="58">
        <v>360</v>
      </c>
      <c r="L156" s="41" t="s">
        <v>49</v>
      </c>
      <c r="M156" s="41" t="s">
        <v>47</v>
      </c>
      <c r="N156" s="58">
        <v>0</v>
      </c>
      <c r="O156" s="41"/>
      <c r="P156" s="41"/>
      <c r="Q156" s="41"/>
      <c r="R156" s="42" t="s">
        <v>484</v>
      </c>
      <c r="S156">
        <f t="shared" si="2"/>
        <v>0.30000000000001137</v>
      </c>
    </row>
    <row r="157" spans="3:19" x14ac:dyDescent="0.45">
      <c r="C157" t="s">
        <v>485</v>
      </c>
      <c r="D157" s="41"/>
      <c r="E157" s="41">
        <v>5</v>
      </c>
      <c r="F157" s="41">
        <v>2</v>
      </c>
      <c r="G157" s="41">
        <v>330.4</v>
      </c>
      <c r="H157" s="41">
        <v>330.6</v>
      </c>
      <c r="I157" s="56">
        <f>'Folger Line Count'!$N$32+G157</f>
        <v>4444.3999999999996</v>
      </c>
      <c r="J157" s="58">
        <v>690</v>
      </c>
      <c r="K157" s="58">
        <v>510</v>
      </c>
      <c r="L157" s="41" t="s">
        <v>49</v>
      </c>
      <c r="M157" s="41" t="s">
        <v>47</v>
      </c>
      <c r="N157" s="58">
        <v>0</v>
      </c>
      <c r="O157" s="41"/>
      <c r="P157" s="41"/>
      <c r="Q157" s="41"/>
      <c r="S157">
        <f t="shared" si="2"/>
        <v>0.20000000000004547</v>
      </c>
    </row>
    <row r="158" spans="3:19" x14ac:dyDescent="0.45">
      <c r="C158" t="s">
        <v>486</v>
      </c>
      <c r="D158" s="41"/>
      <c r="E158" s="41">
        <v>5</v>
      </c>
      <c r="F158" s="41">
        <v>2</v>
      </c>
      <c r="G158" s="41">
        <v>330.7</v>
      </c>
      <c r="H158" s="41">
        <v>330.9</v>
      </c>
      <c r="I158" s="56">
        <f>'Folger Line Count'!$N$32+G158</f>
        <v>4444.7</v>
      </c>
      <c r="J158" s="58">
        <v>755</v>
      </c>
      <c r="K158" s="58">
        <v>580</v>
      </c>
      <c r="L158" s="41" t="s">
        <v>49</v>
      </c>
      <c r="M158" s="41" t="s">
        <v>47</v>
      </c>
      <c r="N158" s="58">
        <v>0</v>
      </c>
      <c r="O158" s="41"/>
      <c r="P158" s="41"/>
      <c r="Q158" s="41"/>
      <c r="S158">
        <f t="shared" si="2"/>
        <v>0.19999999999998863</v>
      </c>
    </row>
    <row r="159" spans="3:19" x14ac:dyDescent="0.45">
      <c r="C159" t="s">
        <v>487</v>
      </c>
      <c r="D159" s="41"/>
      <c r="E159" s="41">
        <v>5</v>
      </c>
      <c r="F159" s="41">
        <v>2</v>
      </c>
      <c r="G159" s="41">
        <v>332</v>
      </c>
      <c r="H159" s="41">
        <v>333</v>
      </c>
      <c r="I159" s="56">
        <f>'Folger Line Count'!$N$32+G159</f>
        <v>4446</v>
      </c>
      <c r="J159" s="58">
        <v>410</v>
      </c>
      <c r="K159" s="58">
        <v>700</v>
      </c>
      <c r="L159" s="41" t="s">
        <v>50</v>
      </c>
      <c r="M159" s="41">
        <v>0</v>
      </c>
      <c r="N159" s="58">
        <v>0</v>
      </c>
      <c r="O159" s="41"/>
      <c r="P159" s="41"/>
      <c r="Q159" s="41"/>
      <c r="S159">
        <f t="shared" si="2"/>
        <v>1</v>
      </c>
    </row>
    <row r="160" spans="3:19" x14ac:dyDescent="0.45">
      <c r="C160" t="s">
        <v>488</v>
      </c>
      <c r="D160" s="41"/>
      <c r="E160" s="41">
        <v>5</v>
      </c>
      <c r="F160" s="41">
        <v>2</v>
      </c>
      <c r="G160" s="41">
        <v>334</v>
      </c>
      <c r="H160" s="41">
        <v>334</v>
      </c>
      <c r="I160" s="56">
        <f>'Folger Line Count'!$N$32+G160</f>
        <v>4448</v>
      </c>
      <c r="J160" s="58">
        <v>810</v>
      </c>
      <c r="K160" s="58">
        <v>300</v>
      </c>
      <c r="L160" s="41" t="s">
        <v>30</v>
      </c>
      <c r="M160" s="41" t="s">
        <v>43</v>
      </c>
      <c r="N160" s="41" t="s">
        <v>459</v>
      </c>
      <c r="O160" s="41"/>
      <c r="P160" s="41"/>
      <c r="Q160" s="41"/>
      <c r="S160">
        <f t="shared" si="2"/>
        <v>0</v>
      </c>
    </row>
    <row r="161" spans="3:19" x14ac:dyDescent="0.45">
      <c r="C161" t="s">
        <v>489</v>
      </c>
      <c r="D161" s="41"/>
      <c r="E161" s="41">
        <v>5</v>
      </c>
      <c r="F161" s="41">
        <v>2</v>
      </c>
      <c r="G161" s="41">
        <v>336</v>
      </c>
      <c r="H161" s="41">
        <v>337</v>
      </c>
      <c r="I161" s="56">
        <f>'Folger Line Count'!$N$32+G161</f>
        <v>4450</v>
      </c>
      <c r="J161" s="58">
        <v>620</v>
      </c>
      <c r="K161" s="58">
        <v>255</v>
      </c>
      <c r="L161" s="41" t="s">
        <v>47</v>
      </c>
      <c r="M161" s="41">
        <v>0</v>
      </c>
      <c r="N161" s="41">
        <v>0</v>
      </c>
      <c r="O161" s="41"/>
      <c r="P161" s="41"/>
      <c r="Q161" s="41"/>
      <c r="S161">
        <f t="shared" si="2"/>
        <v>1</v>
      </c>
    </row>
    <row r="162" spans="3:19" x14ac:dyDescent="0.45">
      <c r="C162" t="s">
        <v>490</v>
      </c>
      <c r="D162" s="41"/>
      <c r="E162" s="41">
        <v>5</v>
      </c>
      <c r="F162" s="41">
        <v>2</v>
      </c>
      <c r="G162" s="41">
        <v>338</v>
      </c>
      <c r="H162" s="41">
        <v>341</v>
      </c>
      <c r="I162" s="56">
        <f>'Folger Line Count'!$N$32+G162</f>
        <v>4452</v>
      </c>
      <c r="J162" s="58">
        <v>715</v>
      </c>
      <c r="K162" s="58">
        <v>720</v>
      </c>
      <c r="L162" s="41" t="s">
        <v>49</v>
      </c>
      <c r="M162" s="41" t="s">
        <v>43</v>
      </c>
      <c r="N162" s="41" t="s">
        <v>50</v>
      </c>
      <c r="O162" s="41"/>
      <c r="P162" s="41"/>
      <c r="Q162" s="41"/>
      <c r="R162" s="42" t="s">
        <v>491</v>
      </c>
      <c r="S162">
        <f t="shared" si="2"/>
        <v>3</v>
      </c>
    </row>
    <row r="163" spans="3:19" x14ac:dyDescent="0.45">
      <c r="C163" t="s">
        <v>492</v>
      </c>
      <c r="D163" s="41"/>
      <c r="E163" s="41">
        <v>5</v>
      </c>
      <c r="F163" s="41">
        <v>2</v>
      </c>
      <c r="G163" s="41">
        <v>341</v>
      </c>
      <c r="H163" s="41">
        <v>341</v>
      </c>
      <c r="I163" s="56">
        <f>'Folger Line Count'!$N$32+G163</f>
        <v>4455</v>
      </c>
      <c r="J163" s="58">
        <v>405</v>
      </c>
      <c r="K163" s="58">
        <v>780</v>
      </c>
      <c r="L163" s="41" t="s">
        <v>50</v>
      </c>
      <c r="M163" s="41">
        <v>0</v>
      </c>
      <c r="N163" s="41">
        <v>0</v>
      </c>
      <c r="O163" s="41"/>
      <c r="P163" s="41"/>
      <c r="Q163" s="41"/>
      <c r="S163">
        <f t="shared" si="2"/>
        <v>0</v>
      </c>
    </row>
    <row r="164" spans="3:19" x14ac:dyDescent="0.45">
      <c r="C164" t="s">
        <v>493</v>
      </c>
      <c r="D164" s="41"/>
      <c r="E164" s="41">
        <v>5</v>
      </c>
      <c r="F164" s="41">
        <v>2</v>
      </c>
      <c r="G164" s="41">
        <v>342</v>
      </c>
      <c r="H164" s="41">
        <v>351</v>
      </c>
      <c r="I164" s="56">
        <f>'Folger Line Count'!$N$32+G164</f>
        <v>4456</v>
      </c>
      <c r="J164" s="58">
        <v>760</v>
      </c>
      <c r="K164" s="58">
        <v>575</v>
      </c>
      <c r="L164" s="41" t="s">
        <v>49</v>
      </c>
      <c r="M164" s="41" t="s">
        <v>47</v>
      </c>
      <c r="N164" s="41" t="s">
        <v>43</v>
      </c>
      <c r="O164" s="41"/>
      <c r="P164" s="41"/>
      <c r="Q164" s="41"/>
      <c r="R164" s="42" t="s">
        <v>494</v>
      </c>
      <c r="S164">
        <f t="shared" si="2"/>
        <v>9</v>
      </c>
    </row>
    <row r="165" spans="3:19" x14ac:dyDescent="0.45">
      <c r="C165" t="s">
        <v>495</v>
      </c>
      <c r="D165" s="41"/>
      <c r="E165" s="41">
        <v>5</v>
      </c>
      <c r="F165" s="41">
        <v>2</v>
      </c>
      <c r="G165" s="41">
        <v>352</v>
      </c>
      <c r="H165" s="41">
        <v>353</v>
      </c>
      <c r="I165" s="56">
        <f>'Folger Line Count'!$N$32+G165</f>
        <v>4466</v>
      </c>
      <c r="J165" s="58">
        <v>665</v>
      </c>
      <c r="K165" s="58">
        <v>700</v>
      </c>
      <c r="L165" s="41" t="s">
        <v>49</v>
      </c>
      <c r="M165" s="41" t="s">
        <v>43</v>
      </c>
      <c r="N165" s="41">
        <v>0</v>
      </c>
      <c r="O165" s="41"/>
      <c r="P165" s="41"/>
      <c r="Q165" s="41"/>
      <c r="S165">
        <f t="shared" si="2"/>
        <v>1</v>
      </c>
    </row>
    <row r="166" spans="3:19" x14ac:dyDescent="0.45">
      <c r="C166" t="s">
        <v>498</v>
      </c>
      <c r="D166" s="41"/>
      <c r="E166" s="41">
        <v>5</v>
      </c>
      <c r="F166" s="41">
        <v>2</v>
      </c>
      <c r="G166" s="41">
        <v>356</v>
      </c>
      <c r="H166" s="41">
        <v>357</v>
      </c>
      <c r="I166" s="56">
        <f>'Folger Line Count'!$N$32+G166</f>
        <v>4470</v>
      </c>
      <c r="J166" s="58">
        <v>550</v>
      </c>
      <c r="K166" s="58">
        <v>625</v>
      </c>
      <c r="L166" s="41" t="s">
        <v>49</v>
      </c>
      <c r="M166" s="41" t="s">
        <v>43</v>
      </c>
      <c r="N166" s="58">
        <v>0</v>
      </c>
      <c r="O166" s="41"/>
      <c r="P166" s="41"/>
      <c r="Q166" s="41"/>
      <c r="S166">
        <f t="shared" si="2"/>
        <v>1</v>
      </c>
    </row>
    <row r="167" spans="3:19" x14ac:dyDescent="0.45">
      <c r="C167" t="s">
        <v>499</v>
      </c>
      <c r="D167" s="41"/>
      <c r="E167" s="41">
        <v>5</v>
      </c>
      <c r="F167" s="41">
        <v>2</v>
      </c>
      <c r="G167" s="41">
        <v>358</v>
      </c>
      <c r="H167" s="41">
        <v>358</v>
      </c>
      <c r="I167" s="56">
        <f>'Folger Line Count'!$N$32+G167</f>
        <v>4472</v>
      </c>
      <c r="J167" s="58">
        <v>305</v>
      </c>
      <c r="K167" s="58">
        <v>695</v>
      </c>
      <c r="L167" s="41" t="s">
        <v>43</v>
      </c>
      <c r="M167" s="41">
        <v>0</v>
      </c>
      <c r="N167" s="58">
        <v>0</v>
      </c>
      <c r="O167" s="41"/>
      <c r="P167" s="41"/>
      <c r="Q167" s="41"/>
      <c r="S167">
        <f t="shared" si="2"/>
        <v>0</v>
      </c>
    </row>
    <row r="168" spans="3:19" x14ac:dyDescent="0.45">
      <c r="C168" t="s">
        <v>500</v>
      </c>
      <c r="D168" s="41"/>
      <c r="E168" s="41">
        <v>5</v>
      </c>
      <c r="F168" s="41">
        <v>2</v>
      </c>
      <c r="G168" s="41">
        <v>359</v>
      </c>
      <c r="H168" s="41">
        <v>363</v>
      </c>
      <c r="I168" s="56">
        <f>'Folger Line Count'!$N$32+G168</f>
        <v>4473</v>
      </c>
      <c r="J168" s="58">
        <v>450</v>
      </c>
      <c r="K168" s="58">
        <v>200</v>
      </c>
      <c r="L168" s="41" t="s">
        <v>47</v>
      </c>
      <c r="M168" s="41">
        <v>0</v>
      </c>
      <c r="N168" s="58">
        <v>0</v>
      </c>
      <c r="O168" s="41"/>
      <c r="P168" s="41"/>
      <c r="Q168" s="41"/>
      <c r="R168" s="42" t="s">
        <v>501</v>
      </c>
      <c r="S168">
        <f t="shared" si="2"/>
        <v>4</v>
      </c>
    </row>
    <row r="169" spans="3:19" x14ac:dyDescent="0.45">
      <c r="C169" t="s">
        <v>502</v>
      </c>
      <c r="D169" s="41"/>
      <c r="E169" s="41">
        <v>5</v>
      </c>
      <c r="F169" s="41">
        <v>2</v>
      </c>
      <c r="G169" s="41">
        <v>363.5</v>
      </c>
      <c r="H169" s="41">
        <v>363.5</v>
      </c>
      <c r="I169" s="56">
        <f>'Folger Line Count'!$N$32+G169</f>
        <v>4477.5</v>
      </c>
      <c r="J169" s="58">
        <v>520</v>
      </c>
      <c r="K169" s="58">
        <v>320</v>
      </c>
      <c r="L169" s="41" t="s">
        <v>47</v>
      </c>
      <c r="M169" s="41">
        <v>0</v>
      </c>
      <c r="N169" s="58">
        <v>0</v>
      </c>
      <c r="O169" s="41"/>
      <c r="P169" s="41"/>
      <c r="Q169" s="41"/>
      <c r="S169">
        <f t="shared" si="2"/>
        <v>0</v>
      </c>
    </row>
    <row r="170" spans="3:19" x14ac:dyDescent="0.45">
      <c r="C170" t="s">
        <v>503</v>
      </c>
      <c r="D170" s="41"/>
      <c r="E170" s="41">
        <v>5</v>
      </c>
      <c r="F170" s="41">
        <v>2</v>
      </c>
      <c r="G170" s="41">
        <v>364</v>
      </c>
      <c r="H170" s="41">
        <v>372</v>
      </c>
      <c r="I170" s="56">
        <f>'Folger Line Count'!$N$32+G170</f>
        <v>4478</v>
      </c>
      <c r="J170" s="58">
        <v>850</v>
      </c>
      <c r="K170" s="58">
        <v>800</v>
      </c>
      <c r="L170" s="41" t="s">
        <v>49</v>
      </c>
      <c r="M170" s="41" t="s">
        <v>30</v>
      </c>
      <c r="N170" s="58">
        <v>0</v>
      </c>
      <c r="O170" s="41"/>
      <c r="P170" s="41"/>
      <c r="Q170" s="41"/>
      <c r="S170">
        <f t="shared" si="2"/>
        <v>8</v>
      </c>
    </row>
    <row r="171" spans="3:19" x14ac:dyDescent="0.45">
      <c r="C171" t="s">
        <v>504</v>
      </c>
      <c r="D171" s="41"/>
      <c r="E171" s="41">
        <v>5</v>
      </c>
      <c r="F171" s="41">
        <v>2</v>
      </c>
      <c r="G171" s="41">
        <v>373</v>
      </c>
      <c r="H171" s="41">
        <v>375</v>
      </c>
      <c r="I171" s="56">
        <f>'Folger Line Count'!$N$32+G171</f>
        <v>4487</v>
      </c>
      <c r="J171" s="58">
        <v>810</v>
      </c>
      <c r="K171" s="58">
        <v>290</v>
      </c>
      <c r="L171" s="41" t="s">
        <v>30</v>
      </c>
      <c r="M171" s="41">
        <v>0</v>
      </c>
      <c r="N171" s="58">
        <v>0</v>
      </c>
      <c r="O171" s="41"/>
      <c r="P171" s="41"/>
      <c r="Q171" s="41"/>
      <c r="R171" s="42" t="s">
        <v>505</v>
      </c>
      <c r="S171">
        <f t="shared" si="2"/>
        <v>2</v>
      </c>
    </row>
    <row r="172" spans="3:19" x14ac:dyDescent="0.45">
      <c r="C172" t="s">
        <v>506</v>
      </c>
      <c r="D172" s="41"/>
      <c r="E172" s="41">
        <v>5</v>
      </c>
      <c r="F172" s="41">
        <v>2</v>
      </c>
      <c r="G172" s="41">
        <v>376</v>
      </c>
      <c r="H172" s="41">
        <v>384</v>
      </c>
      <c r="I172" s="56">
        <f>'Folger Line Count'!$N$32+G172</f>
        <v>4490</v>
      </c>
      <c r="J172" s="58">
        <v>800</v>
      </c>
      <c r="K172" s="58">
        <v>605</v>
      </c>
      <c r="L172" s="41" t="s">
        <v>49</v>
      </c>
      <c r="M172" s="41" t="s">
        <v>30</v>
      </c>
      <c r="N172" s="58">
        <v>0</v>
      </c>
      <c r="O172" s="41"/>
      <c r="P172" s="41"/>
      <c r="Q172" s="41"/>
      <c r="S172">
        <f t="shared" si="2"/>
        <v>8</v>
      </c>
    </row>
    <row r="173" spans="3:19" x14ac:dyDescent="0.45">
      <c r="C173" t="s">
        <v>507</v>
      </c>
      <c r="D173" s="41"/>
      <c r="E173" s="41">
        <v>5</v>
      </c>
      <c r="F173" s="41">
        <v>2</v>
      </c>
      <c r="G173" s="41">
        <v>385</v>
      </c>
      <c r="H173" s="41">
        <v>395</v>
      </c>
      <c r="I173" s="56">
        <f>'Folger Line Count'!$N$32+G173</f>
        <v>4499</v>
      </c>
      <c r="J173" s="58">
        <v>900</v>
      </c>
      <c r="K173" s="58">
        <v>650</v>
      </c>
      <c r="L173" s="41" t="s">
        <v>49</v>
      </c>
      <c r="M173" s="41" t="s">
        <v>30</v>
      </c>
      <c r="N173" s="41" t="s">
        <v>459</v>
      </c>
      <c r="O173" s="41"/>
      <c r="P173" s="41"/>
      <c r="Q173" s="41"/>
      <c r="R173" s="42" t="s">
        <v>508</v>
      </c>
      <c r="S173">
        <f t="shared" si="2"/>
        <v>10</v>
      </c>
    </row>
    <row r="174" spans="3:19" x14ac:dyDescent="0.45">
      <c r="C174" t="s">
        <v>509</v>
      </c>
      <c r="D174" s="41"/>
      <c r="E174" s="41">
        <v>5</v>
      </c>
      <c r="F174" s="41">
        <v>2</v>
      </c>
      <c r="G174" s="41">
        <v>396</v>
      </c>
      <c r="H174" s="41">
        <v>396</v>
      </c>
      <c r="I174" s="56">
        <f>'Folger Line Count'!$N$32+G174</f>
        <v>4510</v>
      </c>
      <c r="J174" s="58">
        <v>935</v>
      </c>
      <c r="K174" s="58">
        <v>810</v>
      </c>
      <c r="L174" s="41" t="s">
        <v>49</v>
      </c>
      <c r="M174" s="41">
        <v>0</v>
      </c>
      <c r="N174" s="41">
        <v>0</v>
      </c>
      <c r="O174" s="41"/>
      <c r="P174" s="41"/>
      <c r="Q174" s="41"/>
      <c r="S174">
        <f t="shared" si="2"/>
        <v>0</v>
      </c>
    </row>
    <row r="175" spans="3:19" x14ac:dyDescent="0.45">
      <c r="C175" t="s">
        <v>510</v>
      </c>
      <c r="D175" s="41"/>
      <c r="E175" s="41">
        <v>5</v>
      </c>
      <c r="F175" s="41">
        <v>2</v>
      </c>
      <c r="G175" s="41">
        <v>398</v>
      </c>
      <c r="H175" s="41">
        <v>449</v>
      </c>
      <c r="I175" s="56">
        <f>'Folger Line Count'!$N$32+G175</f>
        <v>4512</v>
      </c>
      <c r="J175" s="58">
        <v>920</v>
      </c>
      <c r="K175" s="58">
        <v>410</v>
      </c>
      <c r="L175" s="41" t="s">
        <v>30</v>
      </c>
      <c r="M175" s="41" t="s">
        <v>140</v>
      </c>
      <c r="N175" s="41" t="s">
        <v>511</v>
      </c>
      <c r="O175" s="41"/>
      <c r="P175" s="41"/>
      <c r="Q175" s="41"/>
      <c r="R175" s="42" t="s">
        <v>512</v>
      </c>
      <c r="S175">
        <f t="shared" si="2"/>
        <v>51</v>
      </c>
    </row>
    <row r="176" spans="3:19" x14ac:dyDescent="0.45">
      <c r="D176" s="41"/>
      <c r="E176" s="41"/>
      <c r="F176" s="41"/>
      <c r="G176" s="41"/>
      <c r="H176" s="41"/>
      <c r="J176" s="53"/>
      <c r="K176" s="53"/>
      <c r="L176" s="41"/>
      <c r="M176" s="41"/>
      <c r="N176" s="41"/>
      <c r="O176" s="41"/>
      <c r="P176" s="41"/>
      <c r="Q176" s="41"/>
    </row>
    <row r="177" spans="4:17" x14ac:dyDescent="0.45">
      <c r="D177" s="41"/>
      <c r="E177" s="41"/>
      <c r="F177" s="41"/>
      <c r="G177" s="41"/>
      <c r="H177" s="41"/>
      <c r="J177" s="53"/>
      <c r="K177" s="53"/>
      <c r="L177" s="41"/>
      <c r="M177" s="41"/>
      <c r="N177" s="41"/>
      <c r="O177" s="41"/>
      <c r="P177" s="41"/>
      <c r="Q177" s="41"/>
    </row>
    <row r="178" spans="4:17" x14ac:dyDescent="0.45">
      <c r="D178" s="41"/>
      <c r="E178" s="41"/>
      <c r="F178" s="41"/>
      <c r="G178" s="41"/>
      <c r="H178" s="41"/>
      <c r="J178" s="53"/>
      <c r="K178" s="53"/>
      <c r="L178" s="41"/>
      <c r="M178" s="41"/>
      <c r="N178" s="41"/>
      <c r="O178" s="41"/>
      <c r="P178" s="41"/>
      <c r="Q178" s="41"/>
    </row>
    <row r="179" spans="4:17" x14ac:dyDescent="0.45">
      <c r="D179" s="41"/>
      <c r="E179" s="41"/>
      <c r="F179" s="41"/>
      <c r="G179" s="41"/>
      <c r="H179" s="41"/>
      <c r="J179" s="53"/>
      <c r="K179" s="53"/>
      <c r="L179" s="41"/>
      <c r="M179" s="41"/>
      <c r="N179" s="41"/>
      <c r="O179" s="41"/>
      <c r="P179" s="41"/>
      <c r="Q179" s="41"/>
    </row>
    <row r="180" spans="4:17" x14ac:dyDescent="0.45">
      <c r="D180" s="41"/>
      <c r="E180" s="41"/>
      <c r="F180" s="41"/>
      <c r="G180" s="41"/>
      <c r="H180" s="41"/>
      <c r="J180" s="53"/>
      <c r="K180" s="53"/>
      <c r="L180" s="41"/>
      <c r="M180" s="41"/>
      <c r="N180" s="41"/>
      <c r="O180" s="41"/>
      <c r="P180" s="41"/>
      <c r="Q180" s="41"/>
    </row>
    <row r="181" spans="4:17" x14ac:dyDescent="0.45">
      <c r="D181" s="41"/>
      <c r="E181" s="41"/>
      <c r="F181" s="41"/>
      <c r="G181" s="41"/>
      <c r="H181" s="41"/>
      <c r="J181" s="53"/>
      <c r="K181" s="53"/>
      <c r="L181" s="41"/>
      <c r="M181" s="41"/>
      <c r="N181" s="41"/>
      <c r="O181" s="41"/>
      <c r="P181" s="41"/>
      <c r="Q181" s="41"/>
    </row>
    <row r="182" spans="4:17" x14ac:dyDescent="0.45">
      <c r="D182" s="41"/>
      <c r="E182" s="41"/>
      <c r="F182" s="41"/>
      <c r="G182" s="41"/>
      <c r="H182" s="41"/>
      <c r="J182" s="53"/>
      <c r="K182" s="53"/>
      <c r="L182" s="41"/>
      <c r="M182" s="41"/>
      <c r="N182" s="41"/>
      <c r="O182" s="41"/>
      <c r="P182" s="41"/>
      <c r="Q182" s="41"/>
    </row>
    <row r="183" spans="4:17" x14ac:dyDescent="0.45">
      <c r="D183" s="41"/>
      <c r="E183" s="41"/>
      <c r="F183" s="41"/>
      <c r="G183" s="41"/>
      <c r="H183" s="41"/>
      <c r="J183" s="53"/>
      <c r="K183" s="53"/>
      <c r="L183" s="41"/>
      <c r="M183" s="41"/>
      <c r="N183" s="41"/>
      <c r="O183" s="41"/>
      <c r="P183" s="41"/>
      <c r="Q183" s="41"/>
    </row>
    <row r="184" spans="4:17" x14ac:dyDescent="0.45">
      <c r="D184" s="41"/>
      <c r="E184" s="41"/>
      <c r="F184" s="41"/>
      <c r="G184" s="41"/>
      <c r="H184" s="41"/>
      <c r="J184" s="53"/>
      <c r="K184" s="53"/>
      <c r="L184" s="41"/>
      <c r="M184" s="41"/>
      <c r="N184" s="41"/>
      <c r="O184" s="41"/>
      <c r="P184" s="41"/>
      <c r="Q184" s="41"/>
    </row>
    <row r="185" spans="4:17" x14ac:dyDescent="0.45">
      <c r="D185" s="41"/>
      <c r="E185" s="41"/>
      <c r="F185" s="41"/>
      <c r="G185" s="41"/>
      <c r="H185" s="41"/>
      <c r="J185" s="53"/>
      <c r="K185" s="53"/>
      <c r="L185" s="41"/>
      <c r="M185" s="41"/>
      <c r="N185" s="41"/>
      <c r="O185" s="41"/>
      <c r="P185" s="41"/>
      <c r="Q185" s="41"/>
    </row>
    <row r="186" spans="4:17" x14ac:dyDescent="0.45">
      <c r="D186" s="41"/>
      <c r="E186" s="41"/>
      <c r="F186" s="41"/>
      <c r="G186" s="41"/>
      <c r="H186" s="41"/>
      <c r="J186" s="53"/>
      <c r="K186" s="53"/>
      <c r="L186" s="41"/>
      <c r="M186" s="41"/>
      <c r="N186" s="41"/>
      <c r="O186" s="41"/>
      <c r="P186" s="41"/>
      <c r="Q186" s="41"/>
    </row>
    <row r="187" spans="4:17" x14ac:dyDescent="0.45">
      <c r="D187" s="41"/>
      <c r="E187" s="41"/>
      <c r="F187" s="41"/>
      <c r="G187" s="41"/>
      <c r="H187" s="41"/>
      <c r="J187" s="53"/>
      <c r="K187" s="53"/>
      <c r="L187" s="41"/>
      <c r="M187" s="41"/>
      <c r="N187" s="41"/>
      <c r="O187" s="41"/>
      <c r="P187" s="41"/>
      <c r="Q187" s="41"/>
    </row>
    <row r="188" spans="4:17" x14ac:dyDescent="0.45">
      <c r="D188" s="41"/>
      <c r="E188" s="41"/>
      <c r="F188" s="41"/>
      <c r="G188" s="41"/>
      <c r="H188" s="41"/>
      <c r="J188" s="53"/>
      <c r="K188" s="53"/>
      <c r="L188" s="41"/>
      <c r="M188" s="41"/>
      <c r="N188" s="41"/>
      <c r="O188" s="41"/>
      <c r="P188" s="41"/>
      <c r="Q188" s="41"/>
    </row>
    <row r="189" spans="4:17" x14ac:dyDescent="0.45">
      <c r="D189" s="41"/>
      <c r="E189" s="41"/>
      <c r="F189" s="41"/>
      <c r="G189" s="41"/>
      <c r="H189" s="41"/>
      <c r="J189" s="53"/>
      <c r="K189" s="53"/>
      <c r="L189" s="41"/>
      <c r="M189" s="41"/>
      <c r="N189" s="41"/>
      <c r="O189" s="41"/>
      <c r="P189" s="41"/>
      <c r="Q189" s="41"/>
    </row>
    <row r="190" spans="4:17" x14ac:dyDescent="0.45">
      <c r="D190" s="41"/>
      <c r="E190" s="41"/>
      <c r="F190" s="41"/>
      <c r="G190" s="41"/>
      <c r="H190" s="41"/>
      <c r="J190" s="53"/>
      <c r="K190" s="53"/>
      <c r="L190" s="41"/>
      <c r="M190" s="41"/>
      <c r="N190" s="41"/>
      <c r="O190" s="41"/>
      <c r="P190" s="41"/>
      <c r="Q190" s="41"/>
    </row>
    <row r="191" spans="4:17" x14ac:dyDescent="0.45">
      <c r="D191" s="41"/>
      <c r="E191" s="41"/>
      <c r="F191" s="41"/>
      <c r="G191" s="41"/>
      <c r="H191" s="41"/>
      <c r="J191" s="53"/>
      <c r="K191" s="53"/>
      <c r="L191" s="41"/>
      <c r="M191" s="41"/>
      <c r="N191" s="41"/>
      <c r="O191" s="41"/>
      <c r="P191" s="41"/>
      <c r="Q191" s="41"/>
    </row>
    <row r="192" spans="4:17" x14ac:dyDescent="0.45">
      <c r="D192" s="41"/>
      <c r="E192" s="41"/>
      <c r="F192" s="41"/>
      <c r="G192" s="41"/>
      <c r="H192" s="41"/>
      <c r="J192" s="53"/>
      <c r="K192" s="53"/>
      <c r="L192" s="41"/>
      <c r="M192" s="41"/>
      <c r="N192" s="41"/>
      <c r="O192" s="41"/>
      <c r="P192" s="41"/>
      <c r="Q192" s="41"/>
    </row>
    <row r="193" spans="4:17" x14ac:dyDescent="0.45">
      <c r="D193" s="41"/>
      <c r="E193" s="41"/>
      <c r="F193" s="41"/>
      <c r="G193" s="41"/>
      <c r="H193" s="41"/>
      <c r="J193" s="53"/>
      <c r="K193" s="53"/>
      <c r="L193" s="41"/>
      <c r="M193" s="41"/>
      <c r="N193" s="41"/>
      <c r="O193" s="41"/>
      <c r="P193" s="41"/>
      <c r="Q193" s="41"/>
    </row>
    <row r="194" spans="4:17" x14ac:dyDescent="0.45">
      <c r="D194" s="41"/>
      <c r="E194" s="41"/>
      <c r="F194" s="41"/>
      <c r="G194" s="41"/>
      <c r="H194" s="41"/>
      <c r="J194" s="53"/>
      <c r="K194" s="53"/>
      <c r="L194" s="41"/>
      <c r="M194" s="41"/>
      <c r="N194" s="41"/>
      <c r="O194" s="41"/>
      <c r="P194" s="41"/>
      <c r="Q194" s="41"/>
    </row>
    <row r="195" spans="4:17" x14ac:dyDescent="0.45">
      <c r="D195" s="41"/>
      <c r="E195" s="41"/>
      <c r="F195" s="41"/>
      <c r="G195" s="41"/>
      <c r="H195" s="41"/>
      <c r="J195" s="53"/>
      <c r="K195" s="53"/>
      <c r="L195" s="41"/>
      <c r="M195" s="41"/>
      <c r="N195" s="41"/>
      <c r="O195" s="41"/>
      <c r="P195" s="41"/>
      <c r="Q195" s="41"/>
    </row>
    <row r="196" spans="4:17" x14ac:dyDescent="0.45">
      <c r="D196" s="41"/>
      <c r="E196" s="41"/>
      <c r="F196" s="41"/>
      <c r="G196" s="41"/>
      <c r="H196" s="41"/>
      <c r="J196" s="53"/>
      <c r="K196" s="53"/>
      <c r="L196" s="41"/>
      <c r="M196" s="41"/>
      <c r="N196" s="41"/>
      <c r="O196" s="41"/>
      <c r="P196" s="41"/>
      <c r="Q196" s="41"/>
    </row>
    <row r="197" spans="4:17" x14ac:dyDescent="0.45">
      <c r="D197" s="41"/>
      <c r="E197" s="41"/>
      <c r="F197" s="41"/>
      <c r="G197" s="41"/>
      <c r="H197" s="41"/>
      <c r="J197" s="53"/>
      <c r="K197" s="53"/>
      <c r="L197" s="41"/>
      <c r="M197" s="41"/>
      <c r="N197" s="41"/>
      <c r="O197" s="41"/>
      <c r="P197" s="41"/>
      <c r="Q197" s="41"/>
    </row>
    <row r="198" spans="4:17" x14ac:dyDescent="0.45">
      <c r="D198" s="41"/>
      <c r="E198" s="41"/>
      <c r="F198" s="41"/>
      <c r="G198" s="41"/>
      <c r="H198" s="41"/>
      <c r="J198" s="53"/>
      <c r="K198" s="53"/>
      <c r="L198" s="41"/>
      <c r="M198" s="41"/>
      <c r="N198" s="41"/>
      <c r="O198" s="41"/>
      <c r="P198" s="41"/>
      <c r="Q198" s="41"/>
    </row>
    <row r="199" spans="4:17" x14ac:dyDescent="0.45">
      <c r="D199" s="41"/>
      <c r="E199" s="41"/>
      <c r="F199" s="41"/>
      <c r="G199" s="41"/>
      <c r="H199" s="41"/>
      <c r="J199" s="53"/>
      <c r="K199" s="53"/>
      <c r="L199" s="41"/>
      <c r="M199" s="41"/>
      <c r="N199" s="41"/>
      <c r="O199" s="41"/>
      <c r="P199" s="41"/>
      <c r="Q199" s="41"/>
    </row>
    <row r="200" spans="4:17" x14ac:dyDescent="0.45">
      <c r="D200" s="41"/>
      <c r="E200" s="41"/>
      <c r="F200" s="41"/>
      <c r="G200" s="41"/>
      <c r="H200" s="41"/>
      <c r="J200" s="53"/>
      <c r="K200" s="53"/>
      <c r="L200" s="41"/>
      <c r="M200" s="41"/>
      <c r="N200" s="41"/>
      <c r="O200" s="41"/>
      <c r="P200" s="41"/>
      <c r="Q200" s="41"/>
    </row>
    <row r="201" spans="4:17" x14ac:dyDescent="0.45">
      <c r="D201" s="41"/>
      <c r="E201" s="41"/>
      <c r="F201" s="41"/>
      <c r="G201" s="41"/>
      <c r="H201" s="41"/>
      <c r="J201" s="53"/>
      <c r="K201" s="53"/>
      <c r="L201" s="41"/>
      <c r="M201" s="41"/>
      <c r="N201" s="41"/>
      <c r="O201" s="41"/>
      <c r="P201" s="41"/>
      <c r="Q201" s="41"/>
    </row>
    <row r="202" spans="4:17" x14ac:dyDescent="0.45">
      <c r="D202" s="41"/>
      <c r="E202" s="41"/>
      <c r="F202" s="41"/>
      <c r="G202" s="41"/>
      <c r="H202" s="41"/>
      <c r="J202" s="53"/>
      <c r="K202" s="53"/>
      <c r="L202" s="41"/>
      <c r="M202" s="41"/>
      <c r="N202" s="41"/>
      <c r="O202" s="41"/>
      <c r="P202" s="41"/>
      <c r="Q202" s="41"/>
    </row>
    <row r="203" spans="4:17" x14ac:dyDescent="0.45">
      <c r="D203" s="41"/>
      <c r="E203" s="41"/>
      <c r="F203" s="41"/>
      <c r="G203" s="41"/>
      <c r="H203" s="41"/>
      <c r="J203" s="53"/>
      <c r="K203" s="53"/>
      <c r="L203" s="41"/>
      <c r="M203" s="41"/>
      <c r="N203" s="41"/>
      <c r="O203" s="41"/>
      <c r="P203" s="41"/>
      <c r="Q203" s="41"/>
    </row>
    <row r="204" spans="4:17" x14ac:dyDescent="0.45">
      <c r="D204" s="41"/>
      <c r="E204" s="41"/>
      <c r="F204" s="41"/>
      <c r="G204" s="41"/>
      <c r="H204" s="41"/>
      <c r="J204" s="53"/>
      <c r="K204" s="53"/>
      <c r="L204" s="41"/>
      <c r="M204" s="41"/>
      <c r="N204" s="41"/>
      <c r="O204" s="41"/>
      <c r="P204" s="41"/>
      <c r="Q204" s="41"/>
    </row>
    <row r="205" spans="4:17" x14ac:dyDescent="0.45">
      <c r="D205" s="41"/>
      <c r="E205" s="41"/>
      <c r="F205" s="41"/>
      <c r="G205" s="41"/>
      <c r="H205" s="41"/>
      <c r="J205" s="53"/>
      <c r="K205" s="53"/>
      <c r="L205" s="41"/>
      <c r="M205" s="41"/>
      <c r="N205" s="41"/>
      <c r="O205" s="41"/>
      <c r="P205" s="41"/>
      <c r="Q205" s="41"/>
    </row>
    <row r="206" spans="4:17" x14ac:dyDescent="0.45">
      <c r="D206" s="41"/>
      <c r="E206" s="41"/>
      <c r="F206" s="41"/>
      <c r="G206" s="41"/>
      <c r="H206" s="41"/>
      <c r="J206" s="53"/>
      <c r="K206" s="53"/>
      <c r="L206" s="41"/>
      <c r="M206" s="41"/>
      <c r="N206" s="41"/>
      <c r="O206" s="41"/>
      <c r="P206" s="41"/>
      <c r="Q206" s="41"/>
    </row>
    <row r="207" spans="4:17" x14ac:dyDescent="0.45">
      <c r="D207" s="41"/>
      <c r="E207" s="41"/>
      <c r="F207" s="41"/>
      <c r="G207" s="41"/>
      <c r="H207" s="41"/>
      <c r="J207" s="53"/>
      <c r="K207" s="53"/>
      <c r="L207" s="41"/>
      <c r="M207" s="41"/>
      <c r="N207" s="41"/>
      <c r="O207" s="41"/>
      <c r="P207" s="41"/>
      <c r="Q207" s="41"/>
    </row>
    <row r="208" spans="4:17" x14ac:dyDescent="0.45">
      <c r="D208" s="41"/>
      <c r="E208" s="41"/>
      <c r="F208" s="41"/>
      <c r="G208" s="41"/>
      <c r="H208" s="41"/>
      <c r="J208" s="53"/>
      <c r="K208" s="53"/>
      <c r="L208" s="41"/>
      <c r="M208" s="41"/>
      <c r="N208" s="41"/>
      <c r="O208" s="41"/>
      <c r="P208" s="41"/>
      <c r="Q208" s="41"/>
    </row>
    <row r="209" spans="4:17" x14ac:dyDescent="0.45">
      <c r="D209" s="41"/>
      <c r="E209" s="41"/>
      <c r="F209" s="41"/>
      <c r="G209" s="41"/>
      <c r="H209" s="41"/>
      <c r="J209" s="53"/>
      <c r="K209" s="53"/>
      <c r="L209" s="41"/>
      <c r="M209" s="41"/>
      <c r="N209" s="41"/>
      <c r="O209" s="41"/>
      <c r="P209" s="41"/>
      <c r="Q209" s="41"/>
    </row>
    <row r="210" spans="4:17" x14ac:dyDescent="0.45">
      <c r="D210" s="41"/>
      <c r="E210" s="41"/>
      <c r="F210" s="41"/>
      <c r="G210" s="41"/>
      <c r="H210" s="41"/>
      <c r="J210" s="53"/>
      <c r="K210" s="53"/>
      <c r="L210" s="41"/>
      <c r="M210" s="41"/>
      <c r="N210" s="41"/>
      <c r="O210" s="41"/>
      <c r="P210" s="41"/>
      <c r="Q210" s="41"/>
    </row>
    <row r="211" spans="4:17" x14ac:dyDescent="0.45">
      <c r="D211" s="41"/>
      <c r="E211" s="41"/>
      <c r="F211" s="41"/>
      <c r="G211" s="41"/>
      <c r="H211" s="41"/>
      <c r="J211" s="53"/>
      <c r="K211" s="53"/>
      <c r="L211" s="41"/>
      <c r="M211" s="41"/>
      <c r="N211" s="41"/>
      <c r="O211" s="41"/>
      <c r="P211" s="41"/>
      <c r="Q211" s="41"/>
    </row>
    <row r="212" spans="4:17" x14ac:dyDescent="0.45">
      <c r="D212" s="41"/>
      <c r="E212" s="41"/>
      <c r="F212" s="41"/>
      <c r="G212" s="41"/>
      <c r="H212" s="41"/>
      <c r="J212" s="53"/>
      <c r="K212" s="53"/>
      <c r="L212" s="41"/>
      <c r="M212" s="41"/>
      <c r="N212" s="41"/>
      <c r="O212" s="41"/>
      <c r="P212" s="41"/>
      <c r="Q212" s="41"/>
    </row>
    <row r="213" spans="4:17" x14ac:dyDescent="0.45">
      <c r="D213" s="41"/>
      <c r="E213" s="41"/>
      <c r="F213" s="41"/>
      <c r="G213" s="41"/>
      <c r="H213" s="41"/>
      <c r="J213" s="53"/>
      <c r="K213" s="53"/>
      <c r="L213" s="41"/>
      <c r="M213" s="41"/>
      <c r="N213" s="41"/>
      <c r="O213" s="41"/>
      <c r="P213" s="41"/>
      <c r="Q213" s="41"/>
    </row>
    <row r="214" spans="4:17" x14ac:dyDescent="0.45">
      <c r="D214" s="41"/>
      <c r="E214" s="41"/>
      <c r="F214" s="41"/>
      <c r="G214" s="41"/>
      <c r="H214" s="41"/>
      <c r="J214" s="53"/>
      <c r="K214" s="53"/>
      <c r="L214" s="41"/>
      <c r="M214" s="41"/>
      <c r="N214" s="41"/>
      <c r="O214" s="41"/>
      <c r="P214" s="41"/>
      <c r="Q214" s="41"/>
    </row>
    <row r="215" spans="4:17" x14ac:dyDescent="0.45">
      <c r="D215" s="41"/>
      <c r="E215" s="41"/>
      <c r="F215" s="41"/>
      <c r="G215" s="41"/>
      <c r="H215" s="41"/>
      <c r="J215" s="53"/>
      <c r="K215" s="53"/>
      <c r="L215" s="41"/>
      <c r="M215" s="41"/>
      <c r="N215" s="41"/>
      <c r="O215" s="41"/>
      <c r="P215" s="41"/>
      <c r="Q215" s="41"/>
    </row>
    <row r="216" spans="4:17" x14ac:dyDescent="0.45">
      <c r="D216" s="41"/>
      <c r="E216" s="41"/>
      <c r="F216" s="41"/>
      <c r="G216" s="41"/>
      <c r="H216" s="41"/>
      <c r="J216" s="53"/>
      <c r="K216" s="53"/>
      <c r="L216" s="41"/>
      <c r="M216" s="41"/>
      <c r="N216" s="41"/>
      <c r="O216" s="41"/>
      <c r="P216" s="41"/>
      <c r="Q216" s="41"/>
    </row>
    <row r="217" spans="4:17" x14ac:dyDescent="0.45">
      <c r="D217" s="41"/>
      <c r="E217" s="41"/>
      <c r="F217" s="41"/>
      <c r="G217" s="41"/>
      <c r="H217" s="41"/>
      <c r="J217" s="53"/>
      <c r="K217" s="53"/>
      <c r="L217" s="41"/>
      <c r="M217" s="41"/>
      <c r="N217" s="41"/>
      <c r="O217" s="41"/>
      <c r="P217" s="41"/>
      <c r="Q217" s="41"/>
    </row>
    <row r="218" spans="4:17" x14ac:dyDescent="0.45">
      <c r="D218" s="41"/>
      <c r="E218" s="41"/>
      <c r="F218" s="41"/>
      <c r="G218" s="41"/>
      <c r="H218" s="41"/>
      <c r="J218" s="53"/>
      <c r="K218" s="53"/>
      <c r="L218" s="41"/>
      <c r="M218" s="41"/>
      <c r="N218" s="41"/>
      <c r="O218" s="41"/>
      <c r="P218" s="41"/>
      <c r="Q218" s="41"/>
    </row>
    <row r="219" spans="4:17" x14ac:dyDescent="0.45">
      <c r="D219" s="41"/>
      <c r="E219" s="41"/>
      <c r="F219" s="41"/>
      <c r="G219" s="41"/>
      <c r="H219" s="41"/>
      <c r="J219" s="53"/>
      <c r="K219" s="53"/>
      <c r="L219" s="41"/>
      <c r="M219" s="41"/>
      <c r="N219" s="41"/>
      <c r="O219" s="41"/>
      <c r="P219" s="41"/>
      <c r="Q219" s="41"/>
    </row>
    <row r="220" spans="4:17" x14ac:dyDescent="0.45">
      <c r="D220" s="41"/>
      <c r="E220" s="41"/>
      <c r="F220" s="41"/>
      <c r="G220" s="41"/>
      <c r="H220" s="41"/>
      <c r="J220" s="53"/>
      <c r="K220" s="53"/>
      <c r="L220" s="41"/>
      <c r="M220" s="41"/>
      <c r="N220" s="41"/>
      <c r="O220" s="41"/>
      <c r="P220" s="41"/>
      <c r="Q220" s="41"/>
    </row>
    <row r="221" spans="4:17" x14ac:dyDescent="0.45">
      <c r="D221" s="41"/>
      <c r="E221" s="41"/>
      <c r="F221" s="41"/>
      <c r="G221" s="41"/>
      <c r="H221" s="41"/>
      <c r="J221" s="53"/>
      <c r="K221" s="53"/>
      <c r="L221" s="41"/>
      <c r="M221" s="41"/>
      <c r="N221" s="41"/>
      <c r="O221" s="41"/>
      <c r="P221" s="41"/>
      <c r="Q221" s="41"/>
    </row>
    <row r="222" spans="4:17" x14ac:dyDescent="0.45">
      <c r="D222" s="41"/>
      <c r="E222" s="41"/>
      <c r="F222" s="41"/>
      <c r="G222" s="41"/>
      <c r="H222" s="41"/>
      <c r="J222" s="53"/>
      <c r="K222" s="53"/>
      <c r="L222" s="41"/>
      <c r="M222" s="41"/>
      <c r="N222" s="41"/>
      <c r="O222" s="41"/>
      <c r="P222" s="41"/>
      <c r="Q222" s="41"/>
    </row>
    <row r="223" spans="4:17" x14ac:dyDescent="0.45">
      <c r="D223" s="41"/>
      <c r="E223" s="41"/>
      <c r="F223" s="41"/>
      <c r="G223" s="41"/>
      <c r="H223" s="41"/>
      <c r="J223" s="53"/>
      <c r="K223" s="53"/>
      <c r="L223" s="41"/>
      <c r="M223" s="41"/>
      <c r="N223" s="41"/>
      <c r="O223" s="41"/>
      <c r="P223" s="41"/>
      <c r="Q223" s="41"/>
    </row>
    <row r="224" spans="4:17" x14ac:dyDescent="0.45">
      <c r="D224" s="41"/>
      <c r="E224" s="41"/>
      <c r="F224" s="41"/>
      <c r="G224" s="41"/>
      <c r="H224" s="41"/>
      <c r="J224" s="53"/>
      <c r="K224" s="53"/>
      <c r="L224" s="41"/>
      <c r="M224" s="41"/>
      <c r="N224" s="41"/>
      <c r="O224" s="41"/>
      <c r="P224" s="41"/>
      <c r="Q224" s="41"/>
    </row>
    <row r="225" spans="4:17" x14ac:dyDescent="0.45">
      <c r="D225" s="41"/>
      <c r="E225" s="41"/>
      <c r="F225" s="41"/>
      <c r="G225" s="41"/>
      <c r="H225" s="41"/>
      <c r="J225" s="53"/>
      <c r="K225" s="53"/>
      <c r="L225" s="41"/>
      <c r="M225" s="41"/>
      <c r="N225" s="41"/>
      <c r="O225" s="41"/>
      <c r="P225" s="41"/>
      <c r="Q225" s="41"/>
    </row>
    <row r="226" spans="4:17" x14ac:dyDescent="0.45">
      <c r="D226" s="41"/>
      <c r="E226" s="41"/>
      <c r="F226" s="41"/>
      <c r="G226" s="41"/>
      <c r="H226" s="41"/>
      <c r="J226" s="53"/>
      <c r="K226" s="53"/>
      <c r="L226" s="41"/>
      <c r="M226" s="41"/>
      <c r="N226" s="41"/>
      <c r="O226" s="41"/>
      <c r="P226" s="41"/>
      <c r="Q226" s="41"/>
    </row>
    <row r="227" spans="4:17" x14ac:dyDescent="0.45">
      <c r="D227" s="41"/>
      <c r="E227" s="41"/>
      <c r="F227" s="41"/>
      <c r="G227" s="41"/>
      <c r="H227" s="41"/>
      <c r="J227" s="53"/>
      <c r="K227" s="53"/>
      <c r="L227" s="41"/>
      <c r="M227" s="41"/>
      <c r="N227" s="41"/>
      <c r="O227" s="41"/>
      <c r="P227" s="41"/>
      <c r="Q227" s="41"/>
    </row>
    <row r="228" spans="4:17" x14ac:dyDescent="0.45">
      <c r="D228" s="41"/>
      <c r="E228" s="41"/>
      <c r="F228" s="41"/>
      <c r="G228" s="41"/>
      <c r="H228" s="41"/>
      <c r="J228" s="53"/>
      <c r="K228" s="53"/>
      <c r="L228" s="41"/>
      <c r="M228" s="41"/>
      <c r="N228" s="41"/>
      <c r="O228" s="41"/>
      <c r="P228" s="41"/>
      <c r="Q228" s="41"/>
    </row>
    <row r="229" spans="4:17" x14ac:dyDescent="0.45">
      <c r="D229" s="41"/>
      <c r="E229" s="41"/>
      <c r="F229" s="41"/>
      <c r="G229" s="41"/>
      <c r="H229" s="41"/>
      <c r="J229" s="53"/>
      <c r="K229" s="53"/>
      <c r="L229" s="41"/>
      <c r="M229" s="41"/>
      <c r="N229" s="41"/>
      <c r="O229" s="41"/>
      <c r="P229" s="41"/>
      <c r="Q229" s="41"/>
    </row>
    <row r="230" spans="4:17" x14ac:dyDescent="0.45">
      <c r="D230" s="41"/>
      <c r="E230" s="41"/>
      <c r="F230" s="41"/>
      <c r="G230" s="41"/>
      <c r="H230" s="41"/>
      <c r="J230" s="53"/>
      <c r="K230" s="53"/>
      <c r="L230" s="41"/>
      <c r="M230" s="41"/>
      <c r="N230" s="41"/>
      <c r="O230" s="41"/>
      <c r="P230" s="41"/>
      <c r="Q230" s="41"/>
    </row>
    <row r="231" spans="4:17" x14ac:dyDescent="0.45">
      <c r="D231" s="41"/>
      <c r="E231" s="41"/>
      <c r="F231" s="41"/>
      <c r="G231" s="41"/>
      <c r="H231" s="41"/>
      <c r="J231" s="53"/>
      <c r="K231" s="53"/>
      <c r="L231" s="41"/>
      <c r="M231" s="41"/>
      <c r="N231" s="41"/>
      <c r="O231" s="41"/>
      <c r="P231" s="41"/>
      <c r="Q231" s="41"/>
    </row>
    <row r="232" spans="4:17" x14ac:dyDescent="0.45">
      <c r="D232" s="41"/>
      <c r="E232" s="41"/>
      <c r="F232" s="41"/>
      <c r="G232" s="41"/>
      <c r="H232" s="41"/>
      <c r="J232" s="53"/>
      <c r="K232" s="53"/>
      <c r="L232" s="41"/>
      <c r="M232" s="41"/>
      <c r="N232" s="41"/>
      <c r="O232" s="41"/>
      <c r="P232" s="41"/>
      <c r="Q232" s="41"/>
    </row>
    <row r="233" spans="4:17" x14ac:dyDescent="0.45">
      <c r="D233" s="41"/>
      <c r="E233" s="41"/>
      <c r="F233" s="41"/>
      <c r="G233" s="41"/>
      <c r="H233" s="41"/>
      <c r="J233" s="53"/>
      <c r="K233" s="53"/>
      <c r="L233" s="41"/>
      <c r="M233" s="41"/>
      <c r="N233" s="41"/>
      <c r="O233" s="41"/>
      <c r="P233" s="41"/>
      <c r="Q233" s="41"/>
    </row>
    <row r="234" spans="4:17" x14ac:dyDescent="0.45">
      <c r="D234" s="41"/>
      <c r="E234" s="41"/>
      <c r="F234" s="41"/>
      <c r="G234" s="41"/>
      <c r="H234" s="41"/>
      <c r="J234" s="53"/>
      <c r="K234" s="53"/>
      <c r="L234" s="41"/>
      <c r="M234" s="41"/>
      <c r="N234" s="41"/>
      <c r="O234" s="41"/>
      <c r="P234" s="41"/>
      <c r="Q234" s="41"/>
    </row>
    <row r="235" spans="4:17" x14ac:dyDescent="0.45">
      <c r="D235" s="41"/>
      <c r="E235" s="41"/>
      <c r="F235" s="41"/>
      <c r="G235" s="41"/>
      <c r="H235" s="41"/>
      <c r="J235" s="53"/>
      <c r="K235" s="53"/>
      <c r="L235" s="41"/>
      <c r="M235" s="41"/>
      <c r="N235" s="41"/>
      <c r="O235" s="41"/>
      <c r="P235" s="41"/>
      <c r="Q235" s="41"/>
    </row>
    <row r="236" spans="4:17" x14ac:dyDescent="0.45">
      <c r="D236" s="41"/>
      <c r="E236" s="41"/>
      <c r="F236" s="41"/>
      <c r="G236" s="41"/>
      <c r="H236" s="41"/>
      <c r="J236" s="53"/>
      <c r="K236" s="53"/>
      <c r="L236" s="41"/>
      <c r="M236" s="41"/>
      <c r="N236" s="41"/>
      <c r="O236" s="41"/>
      <c r="P236" s="41"/>
      <c r="Q236" s="41"/>
    </row>
    <row r="237" spans="4:17" x14ac:dyDescent="0.45">
      <c r="D237" s="41"/>
      <c r="E237" s="41"/>
      <c r="F237" s="41"/>
      <c r="G237" s="41"/>
      <c r="H237" s="41"/>
      <c r="J237" s="53"/>
      <c r="K237" s="53"/>
      <c r="L237" s="41"/>
      <c r="M237" s="41"/>
      <c r="N237" s="41"/>
      <c r="O237" s="41"/>
      <c r="P237" s="41"/>
      <c r="Q237" s="41"/>
    </row>
    <row r="238" spans="4:17" x14ac:dyDescent="0.45">
      <c r="D238" s="41"/>
      <c r="E238" s="41"/>
      <c r="F238" s="41"/>
      <c r="G238" s="41"/>
      <c r="H238" s="41"/>
      <c r="J238" s="53"/>
      <c r="K238" s="53"/>
      <c r="L238" s="41"/>
      <c r="M238" s="41"/>
      <c r="N238" s="41"/>
      <c r="O238" s="41"/>
      <c r="P238" s="41"/>
      <c r="Q238" s="41"/>
    </row>
    <row r="239" spans="4:17" x14ac:dyDescent="0.45">
      <c r="D239" s="41"/>
      <c r="E239" s="41"/>
      <c r="F239" s="41"/>
      <c r="G239" s="41"/>
      <c r="H239" s="41"/>
      <c r="J239" s="53"/>
      <c r="K239" s="53"/>
      <c r="L239" s="41"/>
      <c r="M239" s="41"/>
      <c r="N239" s="41"/>
      <c r="O239" s="41"/>
      <c r="P239" s="41"/>
      <c r="Q239" s="41"/>
    </row>
    <row r="240" spans="4:17" x14ac:dyDescent="0.45">
      <c r="D240" s="41"/>
      <c r="E240" s="41"/>
      <c r="F240" s="41"/>
      <c r="G240" s="41"/>
      <c r="H240" s="41"/>
      <c r="J240" s="53"/>
      <c r="K240" s="53"/>
      <c r="L240" s="41"/>
      <c r="M240" s="41"/>
      <c r="N240" s="41"/>
      <c r="O240" s="41"/>
      <c r="P240" s="41"/>
      <c r="Q240" s="41"/>
    </row>
    <row r="241" spans="4:17" x14ac:dyDescent="0.45">
      <c r="D241" s="41"/>
      <c r="E241" s="41"/>
      <c r="F241" s="41"/>
      <c r="G241" s="41"/>
      <c r="H241" s="41"/>
      <c r="J241" s="53"/>
      <c r="K241" s="53"/>
      <c r="L241" s="41"/>
      <c r="M241" s="41"/>
      <c r="N241" s="41"/>
      <c r="O241" s="41"/>
      <c r="P241" s="41"/>
      <c r="Q241" s="41"/>
    </row>
    <row r="242" spans="4:17" x14ac:dyDescent="0.45">
      <c r="D242" s="41"/>
      <c r="E242" s="41"/>
      <c r="F242" s="41"/>
      <c r="G242" s="41"/>
      <c r="H242" s="41"/>
      <c r="J242" s="53"/>
      <c r="K242" s="53"/>
      <c r="L242" s="41"/>
      <c r="M242" s="41"/>
      <c r="N242" s="41"/>
      <c r="O242" s="41"/>
      <c r="P242" s="41"/>
      <c r="Q242" s="41"/>
    </row>
    <row r="243" spans="4:17" x14ac:dyDescent="0.45">
      <c r="D243" s="41"/>
      <c r="E243" s="41"/>
      <c r="F243" s="41"/>
      <c r="G243" s="41"/>
      <c r="H243" s="41"/>
      <c r="J243" s="53"/>
      <c r="K243" s="53"/>
      <c r="L243" s="41"/>
      <c r="M243" s="41"/>
      <c r="N243" s="41"/>
      <c r="O243" s="41"/>
      <c r="P243" s="41"/>
      <c r="Q243" s="41"/>
    </row>
    <row r="244" spans="4:17" x14ac:dyDescent="0.45">
      <c r="D244" s="41"/>
      <c r="E244" s="41"/>
      <c r="F244" s="41"/>
      <c r="G244" s="41"/>
      <c r="H244" s="41"/>
      <c r="J244" s="53"/>
      <c r="K244" s="53"/>
      <c r="L244" s="41"/>
      <c r="M244" s="41"/>
      <c r="N244" s="41"/>
      <c r="O244" s="41"/>
      <c r="P244" s="41"/>
      <c r="Q244" s="41"/>
    </row>
    <row r="245" spans="4:17" x14ac:dyDescent="0.45">
      <c r="D245" s="41"/>
      <c r="E245" s="41"/>
      <c r="F245" s="41"/>
      <c r="G245" s="41"/>
      <c r="H245" s="41"/>
      <c r="J245" s="53"/>
      <c r="K245" s="53"/>
      <c r="L245" s="41"/>
      <c r="M245" s="41"/>
      <c r="N245" s="41"/>
      <c r="O245" s="41"/>
      <c r="P245" s="41"/>
      <c r="Q245" s="41"/>
    </row>
    <row r="246" spans="4:17" x14ac:dyDescent="0.45">
      <c r="D246" s="41"/>
      <c r="E246" s="41"/>
      <c r="F246" s="41"/>
      <c r="G246" s="41"/>
      <c r="H246" s="41"/>
      <c r="J246" s="53"/>
      <c r="K246" s="53"/>
      <c r="L246" s="41"/>
      <c r="M246" s="41"/>
      <c r="N246" s="41"/>
      <c r="O246" s="41"/>
      <c r="P246" s="41"/>
      <c r="Q246" s="41"/>
    </row>
    <row r="247" spans="4:17" x14ac:dyDescent="0.45">
      <c r="D247" s="41"/>
      <c r="E247" s="41"/>
      <c r="F247" s="41"/>
      <c r="G247" s="41"/>
      <c r="H247" s="41"/>
      <c r="J247" s="53"/>
      <c r="K247" s="53"/>
      <c r="L247" s="41"/>
      <c r="M247" s="41"/>
      <c r="N247" s="41"/>
      <c r="O247" s="41"/>
      <c r="P247" s="41"/>
      <c r="Q247" s="41"/>
    </row>
    <row r="248" spans="4:17" x14ac:dyDescent="0.45">
      <c r="D248" s="41"/>
      <c r="E248" s="41"/>
      <c r="F248" s="41"/>
      <c r="G248" s="41"/>
      <c r="H248" s="41"/>
      <c r="J248" s="53"/>
      <c r="K248" s="53"/>
      <c r="L248" s="41"/>
      <c r="M248" s="41"/>
      <c r="N248" s="41"/>
      <c r="O248" s="41"/>
      <c r="P248" s="41"/>
      <c r="Q248" s="41"/>
    </row>
    <row r="249" spans="4:17" x14ac:dyDescent="0.45">
      <c r="D249" s="41"/>
      <c r="E249" s="41"/>
      <c r="F249" s="41"/>
      <c r="G249" s="41"/>
      <c r="H249" s="41"/>
      <c r="J249" s="53"/>
      <c r="K249" s="53"/>
      <c r="L249" s="41"/>
      <c r="M249" s="41"/>
      <c r="N249" s="41"/>
      <c r="O249" s="41"/>
      <c r="P249" s="41"/>
      <c r="Q249" s="41"/>
    </row>
    <row r="250" spans="4:17" x14ac:dyDescent="0.45">
      <c r="D250" s="41"/>
      <c r="E250" s="41"/>
      <c r="F250" s="41"/>
      <c r="G250" s="41"/>
      <c r="H250" s="41"/>
      <c r="J250" s="53"/>
      <c r="K250" s="53"/>
      <c r="L250" s="41"/>
      <c r="M250" s="41"/>
      <c r="N250" s="41"/>
      <c r="O250" s="41"/>
      <c r="P250" s="41"/>
      <c r="Q250" s="41"/>
    </row>
    <row r="251" spans="4:17" x14ac:dyDescent="0.45">
      <c r="D251" s="41"/>
      <c r="E251" s="41"/>
      <c r="F251" s="41"/>
      <c r="G251" s="41"/>
      <c r="H251" s="41"/>
      <c r="J251" s="53"/>
      <c r="K251" s="53"/>
      <c r="L251" s="41"/>
      <c r="M251" s="41"/>
      <c r="N251" s="41"/>
      <c r="O251" s="41"/>
      <c r="P251" s="41"/>
      <c r="Q251" s="41"/>
    </row>
    <row r="252" spans="4:17" x14ac:dyDescent="0.45">
      <c r="D252" s="41"/>
      <c r="E252" s="41"/>
      <c r="F252" s="41"/>
      <c r="G252" s="41"/>
      <c r="H252" s="41"/>
      <c r="J252" s="53"/>
      <c r="K252" s="53"/>
      <c r="L252" s="41"/>
      <c r="M252" s="41"/>
      <c r="N252" s="41"/>
      <c r="O252" s="41"/>
      <c r="P252" s="41"/>
      <c r="Q252" s="41"/>
    </row>
    <row r="253" spans="4:17" x14ac:dyDescent="0.45">
      <c r="D253" s="41"/>
      <c r="E253" s="41"/>
      <c r="F253" s="41"/>
      <c r="G253" s="41"/>
      <c r="H253" s="41"/>
      <c r="J253" s="53"/>
      <c r="K253" s="53"/>
      <c r="L253" s="41"/>
      <c r="M253" s="41"/>
      <c r="N253" s="41"/>
      <c r="O253" s="41"/>
      <c r="P253" s="41"/>
      <c r="Q253" s="41"/>
    </row>
    <row r="254" spans="4:17" x14ac:dyDescent="0.45">
      <c r="D254" s="41"/>
      <c r="E254" s="41"/>
      <c r="F254" s="41"/>
      <c r="G254" s="41"/>
      <c r="H254" s="41"/>
      <c r="J254" s="53"/>
      <c r="K254" s="53"/>
      <c r="L254" s="41"/>
      <c r="M254" s="41"/>
      <c r="N254" s="41"/>
      <c r="O254" s="41"/>
      <c r="P254" s="41"/>
      <c r="Q254" s="41"/>
    </row>
    <row r="255" spans="4:17" x14ac:dyDescent="0.45">
      <c r="D255" s="41"/>
      <c r="E255" s="41"/>
      <c r="F255" s="41"/>
      <c r="G255" s="41"/>
      <c r="H255" s="41"/>
      <c r="J255" s="53"/>
      <c r="K255" s="53"/>
      <c r="L255" s="41"/>
      <c r="M255" s="41"/>
      <c r="N255" s="41"/>
      <c r="O255" s="41"/>
      <c r="P255" s="41"/>
      <c r="Q255" s="41"/>
    </row>
    <row r="256" spans="4:17" x14ac:dyDescent="0.45">
      <c r="D256" s="41"/>
      <c r="E256" s="41"/>
      <c r="F256" s="41"/>
      <c r="G256" s="41"/>
      <c r="H256" s="41"/>
      <c r="J256" s="53"/>
      <c r="K256" s="53"/>
      <c r="L256" s="41"/>
      <c r="M256" s="41"/>
      <c r="N256" s="41"/>
      <c r="O256" s="41"/>
      <c r="P256" s="41"/>
      <c r="Q256" s="41"/>
    </row>
    <row r="257" spans="4:17" x14ac:dyDescent="0.45">
      <c r="D257" s="41"/>
      <c r="E257" s="41"/>
      <c r="F257" s="41"/>
      <c r="G257" s="41"/>
      <c r="H257" s="41"/>
      <c r="J257" s="53"/>
      <c r="K257" s="53"/>
      <c r="L257" s="41"/>
      <c r="M257" s="41"/>
      <c r="N257" s="41"/>
      <c r="O257" s="41"/>
      <c r="P257" s="41"/>
      <c r="Q257" s="41"/>
    </row>
    <row r="258" spans="4:17" x14ac:dyDescent="0.45">
      <c r="D258" s="41"/>
      <c r="E258" s="41"/>
      <c r="F258" s="41"/>
      <c r="G258" s="41"/>
      <c r="H258" s="41"/>
      <c r="J258" s="53"/>
      <c r="K258" s="53"/>
      <c r="L258" s="41"/>
      <c r="M258" s="41"/>
      <c r="N258" s="41"/>
      <c r="O258" s="41"/>
      <c r="P258" s="41"/>
      <c r="Q258" s="41"/>
    </row>
    <row r="259" spans="4:17" x14ac:dyDescent="0.45">
      <c r="D259" s="41"/>
      <c r="E259" s="41"/>
      <c r="F259" s="41"/>
      <c r="G259" s="41"/>
      <c r="H259" s="41"/>
      <c r="J259" s="53"/>
      <c r="K259" s="53"/>
      <c r="L259" s="41"/>
      <c r="M259" s="41"/>
      <c r="N259" s="41"/>
      <c r="O259" s="41"/>
      <c r="P259" s="41"/>
      <c r="Q259" s="41"/>
    </row>
    <row r="260" spans="4:17" x14ac:dyDescent="0.45">
      <c r="D260" s="41"/>
      <c r="E260" s="41"/>
      <c r="F260" s="41"/>
      <c r="G260" s="41"/>
      <c r="H260" s="41"/>
      <c r="J260" s="53"/>
      <c r="K260" s="53"/>
      <c r="L260" s="41"/>
      <c r="M260" s="41"/>
      <c r="N260" s="41"/>
      <c r="O260" s="41"/>
      <c r="P260" s="41"/>
      <c r="Q260" s="41"/>
    </row>
    <row r="261" spans="4:17" x14ac:dyDescent="0.45">
      <c r="D261" s="41"/>
      <c r="E261" s="41"/>
      <c r="F261" s="41"/>
      <c r="G261" s="41"/>
      <c r="H261" s="41"/>
      <c r="J261" s="53"/>
      <c r="K261" s="53"/>
      <c r="L261" s="41"/>
      <c r="M261" s="41"/>
      <c r="N261" s="41"/>
      <c r="O261" s="41"/>
      <c r="P261" s="41"/>
      <c r="Q261" s="41"/>
    </row>
    <row r="262" spans="4:17" x14ac:dyDescent="0.45">
      <c r="D262" s="41"/>
      <c r="E262" s="41"/>
      <c r="F262" s="41"/>
      <c r="G262" s="41"/>
      <c r="H262" s="41"/>
      <c r="J262" s="53"/>
      <c r="K262" s="53"/>
      <c r="L262" s="41"/>
      <c r="M262" s="41"/>
      <c r="N262" s="41"/>
      <c r="O262" s="41"/>
      <c r="P262" s="41"/>
      <c r="Q262" s="41"/>
    </row>
    <row r="263" spans="4:17" x14ac:dyDescent="0.45">
      <c r="D263" s="41"/>
      <c r="E263" s="41"/>
      <c r="F263" s="41"/>
      <c r="G263" s="41"/>
      <c r="H263" s="41"/>
      <c r="J263" s="53"/>
      <c r="K263" s="53"/>
      <c r="L263" s="41"/>
      <c r="M263" s="41"/>
      <c r="N263" s="41"/>
      <c r="O263" s="41"/>
      <c r="P263" s="41"/>
      <c r="Q263" s="41"/>
    </row>
    <row r="264" spans="4:17" x14ac:dyDescent="0.45">
      <c r="D264" s="41"/>
      <c r="E264" s="41"/>
      <c r="F264" s="41"/>
      <c r="G264" s="41"/>
      <c r="H264" s="41"/>
      <c r="J264" s="53"/>
      <c r="K264" s="53"/>
      <c r="L264" s="41"/>
      <c r="M264" s="41"/>
      <c r="N264" s="41"/>
      <c r="O264" s="41"/>
      <c r="P264" s="41"/>
      <c r="Q264" s="41"/>
    </row>
    <row r="265" spans="4:17" x14ac:dyDescent="0.45">
      <c r="D265" s="41"/>
      <c r="E265" s="41"/>
      <c r="F265" s="41"/>
      <c r="G265" s="41"/>
      <c r="H265" s="41"/>
      <c r="J265" s="53"/>
      <c r="K265" s="53"/>
      <c r="L265" s="41"/>
      <c r="M265" s="41"/>
      <c r="N265" s="41"/>
      <c r="O265" s="41"/>
      <c r="P265" s="41"/>
      <c r="Q265" s="41"/>
    </row>
    <row r="266" spans="4:17" x14ac:dyDescent="0.45">
      <c r="D266" s="41"/>
      <c r="E266" s="41"/>
      <c r="F266" s="41"/>
      <c r="G266" s="41"/>
      <c r="H266" s="41"/>
      <c r="J266" s="53"/>
      <c r="K266" s="53"/>
      <c r="L266" s="41"/>
      <c r="M266" s="41"/>
      <c r="N266" s="41"/>
      <c r="O266" s="41"/>
      <c r="P266" s="41"/>
      <c r="Q266" s="41"/>
    </row>
    <row r="267" spans="4:17" x14ac:dyDescent="0.45">
      <c r="D267" s="41"/>
      <c r="E267" s="41"/>
      <c r="F267" s="41"/>
      <c r="G267" s="41"/>
      <c r="H267" s="41"/>
      <c r="J267" s="53"/>
      <c r="K267" s="53"/>
      <c r="L267" s="41"/>
      <c r="M267" s="41"/>
      <c r="N267" s="41"/>
      <c r="O267" s="41"/>
      <c r="P267" s="41"/>
      <c r="Q267" s="41"/>
    </row>
    <row r="268" spans="4:17" x14ac:dyDescent="0.45">
      <c r="D268" s="41"/>
      <c r="E268" s="41"/>
      <c r="F268" s="41"/>
      <c r="G268" s="41"/>
      <c r="H268" s="41"/>
      <c r="J268" s="53"/>
      <c r="K268" s="53"/>
      <c r="L268" s="41"/>
      <c r="M268" s="41"/>
      <c r="N268" s="41"/>
      <c r="O268" s="41"/>
      <c r="P268" s="41"/>
      <c r="Q268" s="41"/>
    </row>
    <row r="269" spans="4:17" x14ac:dyDescent="0.45">
      <c r="D269" s="41"/>
      <c r="E269" s="41"/>
      <c r="F269" s="41"/>
      <c r="G269" s="41"/>
      <c r="H269" s="41"/>
      <c r="J269" s="53"/>
      <c r="K269" s="53"/>
      <c r="L269" s="41"/>
      <c r="M269" s="41"/>
      <c r="N269" s="41"/>
      <c r="O269" s="41"/>
      <c r="P269" s="41"/>
      <c r="Q269" s="41"/>
    </row>
    <row r="270" spans="4:17" x14ac:dyDescent="0.45">
      <c r="D270" s="41"/>
      <c r="E270" s="41"/>
      <c r="F270" s="41"/>
      <c r="G270" s="41"/>
      <c r="H270" s="41"/>
      <c r="J270" s="53"/>
      <c r="K270" s="53"/>
      <c r="L270" s="41"/>
      <c r="M270" s="41"/>
      <c r="N270" s="41"/>
      <c r="O270" s="41"/>
      <c r="P270" s="41"/>
      <c r="Q270" s="41"/>
    </row>
    <row r="271" spans="4:17" x14ac:dyDescent="0.45">
      <c r="D271" s="41"/>
      <c r="E271" s="41"/>
      <c r="F271" s="41"/>
      <c r="G271" s="41"/>
      <c r="H271" s="41"/>
      <c r="J271" s="53"/>
      <c r="K271" s="53"/>
      <c r="L271" s="41"/>
      <c r="M271" s="41"/>
      <c r="N271" s="41"/>
      <c r="O271" s="41"/>
      <c r="P271" s="41"/>
      <c r="Q271" s="41"/>
    </row>
    <row r="272" spans="4:17" x14ac:dyDescent="0.45">
      <c r="D272" s="41"/>
      <c r="E272" s="41"/>
      <c r="F272" s="41"/>
      <c r="G272" s="41"/>
      <c r="H272" s="41"/>
      <c r="J272" s="53"/>
      <c r="K272" s="53"/>
      <c r="L272" s="41"/>
      <c r="M272" s="41"/>
      <c r="N272" s="41"/>
      <c r="O272" s="41"/>
      <c r="P272" s="41"/>
      <c r="Q272" s="41"/>
    </row>
    <row r="273" spans="4:17" x14ac:dyDescent="0.45">
      <c r="D273" s="41"/>
      <c r="E273" s="41"/>
      <c r="F273" s="41"/>
      <c r="G273" s="41"/>
      <c r="H273" s="41"/>
      <c r="J273" s="53"/>
      <c r="K273" s="53"/>
      <c r="L273" s="41"/>
      <c r="M273" s="41"/>
      <c r="N273" s="41"/>
      <c r="O273" s="41"/>
      <c r="P273" s="41"/>
      <c r="Q273" s="41"/>
    </row>
    <row r="274" spans="4:17" x14ac:dyDescent="0.45">
      <c r="D274" s="41"/>
      <c r="E274" s="41"/>
      <c r="F274" s="41"/>
      <c r="G274" s="41"/>
      <c r="H274" s="41"/>
      <c r="J274" s="53"/>
      <c r="K274" s="53"/>
      <c r="L274" s="41"/>
      <c r="M274" s="41"/>
      <c r="N274" s="41"/>
      <c r="O274" s="41"/>
      <c r="P274" s="41"/>
      <c r="Q274" s="41"/>
    </row>
    <row r="275" spans="4:17" x14ac:dyDescent="0.45">
      <c r="D275" s="41"/>
      <c r="E275" s="41"/>
      <c r="F275" s="41"/>
      <c r="G275" s="41"/>
      <c r="H275" s="41"/>
      <c r="J275" s="53"/>
      <c r="K275" s="53"/>
      <c r="L275" s="41"/>
      <c r="M275" s="41"/>
      <c r="N275" s="41"/>
      <c r="O275" s="41"/>
      <c r="P275" s="41"/>
      <c r="Q275" s="41"/>
    </row>
    <row r="276" spans="4:17" x14ac:dyDescent="0.45">
      <c r="D276" s="41"/>
      <c r="E276" s="41"/>
      <c r="F276" s="41"/>
      <c r="G276" s="41"/>
      <c r="H276" s="41"/>
      <c r="J276" s="53"/>
      <c r="K276" s="53"/>
      <c r="L276" s="41"/>
      <c r="M276" s="41"/>
      <c r="N276" s="41"/>
      <c r="O276" s="41"/>
      <c r="P276" s="41"/>
      <c r="Q276" s="41"/>
    </row>
    <row r="277" spans="4:17" x14ac:dyDescent="0.45">
      <c r="D277" s="41"/>
      <c r="E277" s="41"/>
      <c r="F277" s="41"/>
      <c r="G277" s="41"/>
      <c r="H277" s="41"/>
      <c r="J277" s="53"/>
      <c r="K277" s="53"/>
      <c r="L277" s="41"/>
      <c r="M277" s="41"/>
      <c r="N277" s="41"/>
      <c r="O277" s="41"/>
      <c r="P277" s="41"/>
      <c r="Q277" s="41"/>
    </row>
    <row r="278" spans="4:17" x14ac:dyDescent="0.45">
      <c r="D278" s="41"/>
      <c r="E278" s="41"/>
      <c r="F278" s="41"/>
      <c r="G278" s="41"/>
      <c r="H278" s="41"/>
      <c r="J278" s="53"/>
      <c r="K278" s="53"/>
      <c r="L278" s="41"/>
      <c r="M278" s="41"/>
      <c r="N278" s="41"/>
      <c r="O278" s="41"/>
      <c r="P278" s="41"/>
      <c r="Q278" s="41"/>
    </row>
    <row r="279" spans="4:17" x14ac:dyDescent="0.45">
      <c r="D279" s="41"/>
      <c r="E279" s="41"/>
      <c r="F279" s="41"/>
      <c r="G279" s="41"/>
      <c r="H279" s="41"/>
      <c r="J279" s="53"/>
      <c r="K279" s="53"/>
      <c r="L279" s="41"/>
      <c r="M279" s="41"/>
      <c r="N279" s="41"/>
      <c r="O279" s="41"/>
      <c r="P279" s="41"/>
      <c r="Q279" s="41"/>
    </row>
    <row r="280" spans="4:17" x14ac:dyDescent="0.45">
      <c r="D280" s="41"/>
      <c r="E280" s="41"/>
      <c r="F280" s="41"/>
      <c r="G280" s="41"/>
      <c r="H280" s="41"/>
      <c r="J280" s="53"/>
      <c r="K280" s="53"/>
      <c r="L280" s="41"/>
      <c r="M280" s="41"/>
      <c r="N280" s="41"/>
      <c r="O280" s="41"/>
      <c r="P280" s="41"/>
      <c r="Q280" s="41"/>
    </row>
    <row r="281" spans="4:17" x14ac:dyDescent="0.45">
      <c r="D281" s="41"/>
      <c r="E281" s="41"/>
      <c r="F281" s="41"/>
      <c r="G281" s="41"/>
      <c r="H281" s="41"/>
      <c r="J281" s="53"/>
      <c r="K281" s="53"/>
      <c r="L281" s="41"/>
      <c r="M281" s="41"/>
      <c r="N281" s="41"/>
      <c r="O281" s="41"/>
      <c r="P281" s="41"/>
      <c r="Q281" s="41"/>
    </row>
    <row r="282" spans="4:17" x14ac:dyDescent="0.45">
      <c r="D282" s="41"/>
      <c r="E282" s="41"/>
      <c r="F282" s="41"/>
      <c r="G282" s="41"/>
      <c r="H282" s="41"/>
      <c r="J282" s="53"/>
      <c r="K282" s="53"/>
      <c r="L282" s="41"/>
      <c r="M282" s="41"/>
      <c r="N282" s="41"/>
      <c r="O282" s="41"/>
      <c r="P282" s="41"/>
      <c r="Q282" s="41"/>
    </row>
    <row r="283" spans="4:17" x14ac:dyDescent="0.45">
      <c r="D283" s="41"/>
      <c r="E283" s="41"/>
      <c r="F283" s="41"/>
      <c r="G283" s="41"/>
      <c r="H283" s="41"/>
      <c r="J283" s="53"/>
      <c r="K283" s="53"/>
      <c r="L283" s="41"/>
      <c r="M283" s="41"/>
      <c r="N283" s="41"/>
      <c r="O283" s="41"/>
      <c r="P283" s="41"/>
      <c r="Q283" s="41"/>
    </row>
    <row r="284" spans="4:17" x14ac:dyDescent="0.45">
      <c r="D284" s="41"/>
      <c r="E284" s="41"/>
      <c r="F284" s="41"/>
      <c r="G284" s="41"/>
      <c r="H284" s="41"/>
      <c r="J284" s="53"/>
      <c r="K284" s="53"/>
      <c r="L284" s="41"/>
      <c r="M284" s="41"/>
      <c r="N284" s="41"/>
      <c r="O284" s="41"/>
      <c r="P284" s="41"/>
      <c r="Q284" s="41"/>
    </row>
    <row r="285" spans="4:17" x14ac:dyDescent="0.45">
      <c r="D285" s="41"/>
      <c r="E285" s="41"/>
      <c r="F285" s="41"/>
      <c r="G285" s="41"/>
      <c r="H285" s="41"/>
      <c r="J285" s="53"/>
      <c r="K285" s="53"/>
      <c r="L285" s="41"/>
      <c r="M285" s="41"/>
      <c r="N285" s="41"/>
      <c r="O285" s="41"/>
      <c r="P285" s="41"/>
      <c r="Q285" s="41"/>
    </row>
    <row r="286" spans="4:17" x14ac:dyDescent="0.45">
      <c r="D286" s="41"/>
      <c r="E286" s="41"/>
      <c r="F286" s="41"/>
      <c r="G286" s="41"/>
      <c r="H286" s="41"/>
      <c r="J286" s="53"/>
      <c r="K286" s="53"/>
      <c r="L286" s="41"/>
      <c r="M286" s="41"/>
      <c r="N286" s="41"/>
      <c r="O286" s="41"/>
      <c r="P286" s="41"/>
      <c r="Q286" s="41"/>
    </row>
    <row r="287" spans="4:17" x14ac:dyDescent="0.45">
      <c r="D287" s="41"/>
      <c r="E287" s="41"/>
      <c r="F287" s="41"/>
      <c r="G287" s="41"/>
      <c r="H287" s="41"/>
      <c r="J287" s="53"/>
      <c r="K287" s="53"/>
      <c r="L287" s="41"/>
      <c r="M287" s="41"/>
      <c r="N287" s="41"/>
      <c r="O287" s="41"/>
      <c r="P287" s="41"/>
      <c r="Q287" s="41"/>
    </row>
    <row r="288" spans="4:17" x14ac:dyDescent="0.45">
      <c r="D288" s="41"/>
      <c r="E288" s="41"/>
      <c r="F288" s="41"/>
      <c r="G288" s="41"/>
      <c r="H288" s="41"/>
      <c r="J288" s="53"/>
      <c r="K288" s="53"/>
      <c r="L288" s="41"/>
      <c r="M288" s="41"/>
      <c r="N288" s="41"/>
      <c r="O288" s="41"/>
      <c r="P288" s="41"/>
      <c r="Q288" s="41"/>
    </row>
    <row r="289" spans="4:17" x14ac:dyDescent="0.45">
      <c r="D289" s="41"/>
      <c r="E289" s="41"/>
      <c r="F289" s="41"/>
      <c r="G289" s="41"/>
      <c r="H289" s="41"/>
      <c r="J289" s="53"/>
      <c r="K289" s="53"/>
      <c r="L289" s="41"/>
      <c r="M289" s="41"/>
      <c r="N289" s="41"/>
      <c r="O289" s="41"/>
      <c r="P289" s="41"/>
      <c r="Q289" s="41"/>
    </row>
    <row r="290" spans="4:17" x14ac:dyDescent="0.45">
      <c r="D290" s="41"/>
      <c r="E290" s="41"/>
      <c r="F290" s="41"/>
      <c r="G290" s="41"/>
      <c r="H290" s="41"/>
      <c r="J290" s="53"/>
      <c r="K290" s="53"/>
      <c r="L290" s="41"/>
      <c r="M290" s="41"/>
      <c r="N290" s="41"/>
      <c r="O290" s="41"/>
      <c r="P290" s="41"/>
      <c r="Q290" s="41"/>
    </row>
    <row r="291" spans="4:17" x14ac:dyDescent="0.45">
      <c r="D291" s="41"/>
      <c r="E291" s="41"/>
      <c r="F291" s="41"/>
      <c r="G291" s="41"/>
      <c r="H291" s="41"/>
      <c r="J291" s="53"/>
      <c r="K291" s="53"/>
      <c r="L291" s="41"/>
      <c r="M291" s="41"/>
      <c r="N291" s="41"/>
      <c r="O291" s="41"/>
      <c r="P291" s="41"/>
      <c r="Q291" s="41"/>
    </row>
    <row r="292" spans="4:17" x14ac:dyDescent="0.45">
      <c r="D292" s="41"/>
      <c r="E292" s="41"/>
      <c r="F292" s="41"/>
      <c r="G292" s="41"/>
      <c r="H292" s="41"/>
      <c r="J292" s="53"/>
      <c r="K292" s="53"/>
      <c r="L292" s="41"/>
      <c r="M292" s="41"/>
      <c r="N292" s="41"/>
      <c r="O292" s="41"/>
      <c r="P292" s="41"/>
      <c r="Q292" s="41"/>
    </row>
    <row r="293" spans="4:17" x14ac:dyDescent="0.45">
      <c r="D293" s="41"/>
      <c r="E293" s="41"/>
      <c r="F293" s="41"/>
      <c r="G293" s="41"/>
      <c r="H293" s="41"/>
      <c r="J293" s="53"/>
      <c r="K293" s="53"/>
      <c r="L293" s="41"/>
      <c r="M293" s="41"/>
      <c r="N293" s="41"/>
      <c r="O293" s="41"/>
      <c r="P293" s="41"/>
      <c r="Q293" s="41"/>
    </row>
    <row r="294" spans="4:17" x14ac:dyDescent="0.45">
      <c r="D294" s="41"/>
      <c r="E294" s="41"/>
      <c r="F294" s="41"/>
      <c r="G294" s="41"/>
      <c r="H294" s="41"/>
      <c r="J294" s="53"/>
      <c r="K294" s="53"/>
      <c r="L294" s="41"/>
      <c r="M294" s="41"/>
      <c r="N294" s="41"/>
      <c r="O294" s="41"/>
      <c r="P294" s="41"/>
      <c r="Q294" s="41"/>
    </row>
    <row r="295" spans="4:17" x14ac:dyDescent="0.45">
      <c r="D295" s="41"/>
      <c r="E295" s="41"/>
      <c r="F295" s="41"/>
      <c r="G295" s="41"/>
      <c r="H295" s="41"/>
      <c r="J295" s="53"/>
      <c r="K295" s="53"/>
      <c r="L295" s="41"/>
      <c r="M295" s="41"/>
      <c r="N295" s="41"/>
      <c r="O295" s="41"/>
      <c r="P295" s="41"/>
      <c r="Q295" s="41"/>
    </row>
    <row r="296" spans="4:17" x14ac:dyDescent="0.45">
      <c r="D296" s="41"/>
      <c r="E296" s="41"/>
      <c r="F296" s="41"/>
      <c r="G296" s="41"/>
      <c r="H296" s="41"/>
      <c r="J296" s="53"/>
      <c r="K296" s="53"/>
      <c r="L296" s="41"/>
      <c r="M296" s="41"/>
      <c r="N296" s="41"/>
      <c r="O296" s="41"/>
      <c r="P296" s="41"/>
      <c r="Q296" s="41"/>
    </row>
    <row r="297" spans="4:17" x14ac:dyDescent="0.45">
      <c r="D297" s="41"/>
      <c r="E297" s="41"/>
      <c r="F297" s="41"/>
      <c r="G297" s="41"/>
      <c r="H297" s="41"/>
      <c r="J297" s="53"/>
      <c r="K297" s="53"/>
      <c r="L297" s="41"/>
      <c r="M297" s="41"/>
      <c r="N297" s="41"/>
      <c r="O297" s="41"/>
      <c r="P297" s="41"/>
      <c r="Q297" s="41"/>
    </row>
    <row r="298" spans="4:17" x14ac:dyDescent="0.45">
      <c r="D298" s="41"/>
      <c r="E298" s="41"/>
      <c r="F298" s="41"/>
      <c r="G298" s="41"/>
      <c r="H298" s="41"/>
      <c r="J298" s="53"/>
      <c r="K298" s="53"/>
      <c r="L298" s="41"/>
      <c r="M298" s="41"/>
      <c r="N298" s="41"/>
      <c r="O298" s="41"/>
      <c r="P298" s="41"/>
      <c r="Q298" s="41"/>
    </row>
    <row r="299" spans="4:17" x14ac:dyDescent="0.45">
      <c r="D299" s="41"/>
      <c r="E299" s="41"/>
      <c r="F299" s="41"/>
      <c r="G299" s="41"/>
      <c r="H299" s="41"/>
      <c r="J299" s="53"/>
      <c r="K299" s="53"/>
      <c r="L299" s="41"/>
      <c r="M299" s="41"/>
      <c r="N299" s="41"/>
      <c r="O299" s="41"/>
      <c r="P299" s="41"/>
      <c r="Q299" s="41"/>
    </row>
    <row r="300" spans="4:17" x14ac:dyDescent="0.45">
      <c r="D300" s="41"/>
      <c r="E300" s="41"/>
      <c r="F300" s="41"/>
      <c r="G300" s="41"/>
      <c r="H300" s="41"/>
      <c r="J300" s="53"/>
      <c r="K300" s="53"/>
      <c r="L300" s="41"/>
      <c r="M300" s="41"/>
      <c r="N300" s="41"/>
      <c r="O300" s="41"/>
      <c r="P300" s="41"/>
      <c r="Q300" s="41"/>
    </row>
    <row r="301" spans="4:17" x14ac:dyDescent="0.45">
      <c r="D301" s="41"/>
      <c r="E301" s="41"/>
      <c r="F301" s="41"/>
      <c r="G301" s="41"/>
      <c r="H301" s="41"/>
      <c r="J301" s="53"/>
      <c r="K301" s="53"/>
      <c r="L301" s="41"/>
      <c r="M301" s="41"/>
      <c r="N301" s="41"/>
      <c r="O301" s="41"/>
      <c r="P301" s="41"/>
      <c r="Q301" s="41"/>
    </row>
    <row r="302" spans="4:17" x14ac:dyDescent="0.45">
      <c r="D302" s="41"/>
      <c r="E302" s="41"/>
      <c r="F302" s="41"/>
      <c r="G302" s="41"/>
      <c r="H302" s="41"/>
      <c r="J302" s="53"/>
      <c r="K302" s="53"/>
      <c r="L302" s="41"/>
      <c r="M302" s="41"/>
      <c r="N302" s="41"/>
      <c r="O302" s="41"/>
      <c r="P302" s="41"/>
      <c r="Q302" s="41"/>
    </row>
    <row r="303" spans="4:17" x14ac:dyDescent="0.45">
      <c r="D303" s="41"/>
      <c r="E303" s="41"/>
      <c r="F303" s="41"/>
      <c r="G303" s="41"/>
      <c r="H303" s="41"/>
      <c r="J303" s="53"/>
      <c r="K303" s="53"/>
      <c r="L303" s="41"/>
      <c r="M303" s="41"/>
      <c r="N303" s="41"/>
      <c r="O303" s="41"/>
      <c r="P303" s="41"/>
      <c r="Q303" s="41"/>
    </row>
    <row r="304" spans="4:17" x14ac:dyDescent="0.45">
      <c r="D304" s="41"/>
      <c r="E304" s="41"/>
      <c r="F304" s="41"/>
      <c r="G304" s="41"/>
      <c r="H304" s="41"/>
      <c r="J304" s="53"/>
      <c r="K304" s="53"/>
      <c r="L304" s="41"/>
      <c r="M304" s="41"/>
      <c r="N304" s="41"/>
      <c r="O304" s="41"/>
      <c r="P304" s="41"/>
      <c r="Q304" s="41"/>
    </row>
    <row r="305" spans="4:17" x14ac:dyDescent="0.45">
      <c r="D305" s="41"/>
      <c r="E305" s="41"/>
      <c r="F305" s="41"/>
      <c r="G305" s="41"/>
      <c r="H305" s="41"/>
      <c r="J305" s="53"/>
      <c r="K305" s="53"/>
      <c r="L305" s="41"/>
      <c r="M305" s="41"/>
      <c r="N305" s="41"/>
      <c r="O305" s="41"/>
      <c r="P305" s="41"/>
      <c r="Q305" s="41"/>
    </row>
    <row r="306" spans="4:17" x14ac:dyDescent="0.45">
      <c r="D306" s="41"/>
      <c r="E306" s="41"/>
      <c r="F306" s="41"/>
      <c r="G306" s="41"/>
      <c r="H306" s="41"/>
      <c r="J306" s="53"/>
      <c r="K306" s="53"/>
      <c r="L306" s="41"/>
      <c r="M306" s="41"/>
      <c r="N306" s="41"/>
      <c r="O306" s="41"/>
      <c r="P306" s="41"/>
      <c r="Q306" s="41"/>
    </row>
    <row r="307" spans="4:17" x14ac:dyDescent="0.45">
      <c r="D307" s="41"/>
      <c r="E307" s="41"/>
      <c r="F307" s="41"/>
      <c r="G307" s="41"/>
      <c r="H307" s="41"/>
      <c r="J307" s="53"/>
      <c r="K307" s="53"/>
      <c r="L307" s="41"/>
      <c r="M307" s="41"/>
      <c r="N307" s="41"/>
      <c r="O307" s="41"/>
      <c r="P307" s="41"/>
      <c r="Q307" s="41"/>
    </row>
    <row r="308" spans="4:17" x14ac:dyDescent="0.45">
      <c r="D308" s="41"/>
      <c r="E308" s="41"/>
      <c r="F308" s="41"/>
      <c r="G308" s="41"/>
      <c r="H308" s="41"/>
      <c r="J308" s="53"/>
      <c r="K308" s="53"/>
      <c r="L308" s="41"/>
      <c r="M308" s="41"/>
      <c r="N308" s="41"/>
      <c r="O308" s="41"/>
      <c r="P308" s="41"/>
      <c r="Q308" s="41"/>
    </row>
    <row r="309" spans="4:17" x14ac:dyDescent="0.45">
      <c r="D309" s="41"/>
      <c r="E309" s="41"/>
      <c r="F309" s="41"/>
      <c r="G309" s="41"/>
      <c r="H309" s="41"/>
      <c r="J309" s="53"/>
      <c r="K309" s="53"/>
      <c r="L309" s="41"/>
      <c r="M309" s="41"/>
      <c r="N309" s="41"/>
      <c r="O309" s="41"/>
      <c r="P309" s="41"/>
      <c r="Q309" s="41"/>
    </row>
    <row r="310" spans="4:17" x14ac:dyDescent="0.45">
      <c r="D310" s="41"/>
      <c r="E310" s="41"/>
      <c r="F310" s="41"/>
      <c r="G310" s="41"/>
      <c r="H310" s="41"/>
      <c r="J310" s="53"/>
      <c r="K310" s="53"/>
      <c r="L310" s="41"/>
      <c r="M310" s="41"/>
      <c r="N310" s="41"/>
      <c r="O310" s="41"/>
      <c r="P310" s="41"/>
      <c r="Q310" s="41"/>
    </row>
    <row r="311" spans="4:17" x14ac:dyDescent="0.45">
      <c r="D311" s="41"/>
      <c r="E311" s="41"/>
      <c r="F311" s="41"/>
      <c r="G311" s="41"/>
      <c r="H311" s="41"/>
      <c r="J311" s="53"/>
      <c r="K311" s="53"/>
      <c r="L311" s="41"/>
      <c r="M311" s="41"/>
      <c r="N311" s="41"/>
      <c r="O311" s="41"/>
      <c r="P311" s="41"/>
      <c r="Q311" s="41"/>
    </row>
    <row r="312" spans="4:17" x14ac:dyDescent="0.45">
      <c r="D312" s="41"/>
      <c r="E312" s="41"/>
      <c r="F312" s="41"/>
      <c r="G312" s="41"/>
      <c r="H312" s="41"/>
      <c r="J312" s="53"/>
      <c r="K312" s="53"/>
      <c r="L312" s="41"/>
      <c r="M312" s="41"/>
      <c r="N312" s="41"/>
      <c r="O312" s="41"/>
      <c r="P312" s="41"/>
      <c r="Q312" s="41"/>
    </row>
    <row r="313" spans="4:17" x14ac:dyDescent="0.45">
      <c r="D313" s="41"/>
      <c r="E313" s="41"/>
      <c r="F313" s="41"/>
      <c r="G313" s="41"/>
      <c r="H313" s="41"/>
      <c r="J313" s="53"/>
      <c r="K313" s="53"/>
      <c r="L313" s="41"/>
      <c r="M313" s="41"/>
      <c r="N313" s="41"/>
      <c r="O313" s="41"/>
      <c r="P313" s="41"/>
      <c r="Q313" s="41"/>
    </row>
    <row r="314" spans="4:17" x14ac:dyDescent="0.45">
      <c r="D314" s="41"/>
      <c r="E314" s="41"/>
      <c r="F314" s="41"/>
      <c r="G314" s="41"/>
      <c r="H314" s="41"/>
      <c r="J314" s="53"/>
      <c r="K314" s="53"/>
      <c r="L314" s="41"/>
      <c r="M314" s="41"/>
      <c r="N314" s="41"/>
      <c r="O314" s="41"/>
      <c r="P314" s="41"/>
      <c r="Q314" s="41"/>
    </row>
    <row r="315" spans="4:17" x14ac:dyDescent="0.45">
      <c r="D315" s="41"/>
      <c r="E315" s="41"/>
      <c r="F315" s="41"/>
      <c r="G315" s="41"/>
      <c r="H315" s="41"/>
      <c r="J315" s="53"/>
      <c r="K315" s="53"/>
      <c r="L315" s="41"/>
      <c r="M315" s="41"/>
      <c r="N315" s="41"/>
      <c r="O315" s="41"/>
      <c r="P315" s="41"/>
      <c r="Q315" s="41"/>
    </row>
    <row r="316" spans="4:17" x14ac:dyDescent="0.45">
      <c r="D316" s="41"/>
      <c r="E316" s="41"/>
      <c r="F316" s="41"/>
      <c r="G316" s="41"/>
      <c r="H316" s="41"/>
      <c r="J316" s="53"/>
      <c r="K316" s="53"/>
      <c r="L316" s="41"/>
      <c r="M316" s="41"/>
      <c r="N316" s="41"/>
      <c r="O316" s="41"/>
      <c r="P316" s="41"/>
      <c r="Q316" s="41"/>
    </row>
    <row r="317" spans="4:17" x14ac:dyDescent="0.45">
      <c r="D317" s="41"/>
      <c r="E317" s="41"/>
      <c r="F317" s="41"/>
      <c r="G317" s="41"/>
      <c r="H317" s="41"/>
      <c r="J317" s="53"/>
      <c r="K317" s="53"/>
      <c r="L317" s="41"/>
      <c r="M317" s="41"/>
      <c r="N317" s="41"/>
      <c r="O317" s="41"/>
      <c r="P317" s="41"/>
      <c r="Q317" s="41"/>
    </row>
    <row r="318" spans="4:17" x14ac:dyDescent="0.45">
      <c r="D318" s="41"/>
      <c r="E318" s="41"/>
      <c r="F318" s="41"/>
      <c r="G318" s="41"/>
      <c r="H318" s="41"/>
      <c r="J318" s="53"/>
      <c r="K318" s="53"/>
      <c r="L318" s="41"/>
      <c r="M318" s="41"/>
      <c r="N318" s="41"/>
      <c r="O318" s="41"/>
      <c r="P318" s="41"/>
      <c r="Q318" s="41"/>
    </row>
    <row r="319" spans="4:17" x14ac:dyDescent="0.45">
      <c r="D319" s="41"/>
      <c r="E319" s="41"/>
      <c r="F319" s="41"/>
      <c r="G319" s="41"/>
      <c r="H319" s="41"/>
      <c r="J319" s="53"/>
      <c r="K319" s="53"/>
      <c r="L319" s="41"/>
      <c r="M319" s="41"/>
      <c r="N319" s="41"/>
      <c r="O319" s="41"/>
      <c r="P319" s="41"/>
      <c r="Q319" s="41"/>
    </row>
    <row r="320" spans="4:17" x14ac:dyDescent="0.45">
      <c r="D320" s="41"/>
      <c r="E320" s="41"/>
      <c r="F320" s="41"/>
      <c r="G320" s="41"/>
      <c r="H320" s="41"/>
      <c r="J320" s="53"/>
      <c r="K320" s="53"/>
      <c r="L320" s="41"/>
      <c r="M320" s="41"/>
      <c r="N320" s="41"/>
      <c r="O320" s="41"/>
      <c r="P320" s="41"/>
      <c r="Q320" s="41"/>
    </row>
    <row r="321" spans="4:17" x14ac:dyDescent="0.45">
      <c r="D321" s="41"/>
      <c r="E321" s="41"/>
      <c r="F321" s="41"/>
      <c r="G321" s="41"/>
      <c r="H321" s="41"/>
      <c r="J321" s="53"/>
      <c r="K321" s="53"/>
      <c r="L321" s="41"/>
      <c r="M321" s="41"/>
      <c r="N321" s="41"/>
      <c r="O321" s="41"/>
      <c r="P321" s="41"/>
      <c r="Q321" s="41"/>
    </row>
    <row r="322" spans="4:17" x14ac:dyDescent="0.45">
      <c r="D322" s="41"/>
      <c r="E322" s="41"/>
      <c r="F322" s="41"/>
      <c r="G322" s="41"/>
      <c r="H322" s="41"/>
      <c r="J322" s="53"/>
      <c r="K322" s="53"/>
      <c r="L322" s="41"/>
      <c r="M322" s="41"/>
      <c r="N322" s="41"/>
      <c r="O322" s="41"/>
      <c r="P322" s="41"/>
      <c r="Q322" s="41"/>
    </row>
    <row r="323" spans="4:17" x14ac:dyDescent="0.45">
      <c r="D323" s="41"/>
      <c r="E323" s="41"/>
      <c r="F323" s="41"/>
      <c r="G323" s="41"/>
      <c r="H323" s="41"/>
      <c r="J323" s="53"/>
      <c r="K323" s="53"/>
      <c r="L323" s="41"/>
      <c r="M323" s="41"/>
      <c r="N323" s="41"/>
      <c r="O323" s="41"/>
      <c r="P323" s="41"/>
      <c r="Q323" s="41"/>
    </row>
    <row r="324" spans="4:17" x14ac:dyDescent="0.45">
      <c r="D324" s="41"/>
      <c r="E324" s="41"/>
      <c r="F324" s="41"/>
      <c r="G324" s="41"/>
      <c r="H324" s="41"/>
      <c r="J324" s="53"/>
      <c r="K324" s="53"/>
      <c r="L324" s="41"/>
      <c r="M324" s="41"/>
      <c r="N324" s="41"/>
      <c r="O324" s="41"/>
      <c r="P324" s="41"/>
      <c r="Q324" s="41"/>
    </row>
    <row r="325" spans="4:17" x14ac:dyDescent="0.45">
      <c r="D325" s="41"/>
      <c r="E325" s="41"/>
      <c r="F325" s="41"/>
      <c r="G325" s="41"/>
      <c r="H325" s="41"/>
      <c r="J325" s="53"/>
      <c r="K325" s="53"/>
      <c r="L325" s="41"/>
      <c r="M325" s="41"/>
      <c r="N325" s="41"/>
      <c r="O325" s="41"/>
      <c r="P325" s="41"/>
      <c r="Q325" s="41"/>
    </row>
    <row r="326" spans="4:17" x14ac:dyDescent="0.45">
      <c r="D326" s="41"/>
      <c r="E326" s="41"/>
      <c r="F326" s="41"/>
      <c r="G326" s="41"/>
      <c r="H326" s="41"/>
      <c r="J326" s="53"/>
      <c r="K326" s="53"/>
      <c r="L326" s="41"/>
      <c r="M326" s="41"/>
      <c r="N326" s="41"/>
      <c r="O326" s="41"/>
      <c r="P326" s="41"/>
      <c r="Q326" s="41"/>
    </row>
    <row r="327" spans="4:17" x14ac:dyDescent="0.45">
      <c r="D327" s="41"/>
      <c r="E327" s="41"/>
      <c r="F327" s="41"/>
      <c r="G327" s="41"/>
      <c r="H327" s="41"/>
      <c r="J327" s="53"/>
      <c r="K327" s="53"/>
      <c r="L327" s="41"/>
      <c r="M327" s="41"/>
      <c r="N327" s="41"/>
      <c r="O327" s="41"/>
      <c r="P327" s="41"/>
      <c r="Q327" s="41"/>
    </row>
    <row r="328" spans="4:17" x14ac:dyDescent="0.45">
      <c r="D328" s="41"/>
      <c r="E328" s="41"/>
      <c r="F328" s="41"/>
      <c r="G328" s="41"/>
      <c r="H328" s="41"/>
      <c r="J328" s="53"/>
      <c r="K328" s="53"/>
      <c r="L328" s="41"/>
      <c r="M328" s="41"/>
      <c r="N328" s="41"/>
      <c r="O328" s="41"/>
      <c r="P328" s="41"/>
      <c r="Q328" s="41"/>
    </row>
    <row r="329" spans="4:17" x14ac:dyDescent="0.45">
      <c r="D329" s="41"/>
      <c r="E329" s="41"/>
      <c r="F329" s="41"/>
      <c r="G329" s="41"/>
      <c r="H329" s="41"/>
      <c r="J329" s="53"/>
      <c r="K329" s="53"/>
      <c r="L329" s="41"/>
      <c r="M329" s="41"/>
      <c r="N329" s="41"/>
      <c r="O329" s="41"/>
      <c r="P329" s="41"/>
      <c r="Q329" s="41"/>
    </row>
    <row r="330" spans="4:17" x14ac:dyDescent="0.45">
      <c r="D330" s="41"/>
      <c r="E330" s="41"/>
      <c r="F330" s="41"/>
      <c r="G330" s="41"/>
      <c r="H330" s="41"/>
      <c r="J330" s="53"/>
      <c r="K330" s="53"/>
      <c r="L330" s="41"/>
      <c r="M330" s="41"/>
      <c r="N330" s="41"/>
      <c r="O330" s="41"/>
      <c r="P330" s="41"/>
      <c r="Q330" s="41"/>
    </row>
    <row r="331" spans="4:17" x14ac:dyDescent="0.45">
      <c r="D331" s="41"/>
      <c r="E331" s="41"/>
      <c r="F331" s="41"/>
      <c r="G331" s="41"/>
      <c r="H331" s="41"/>
      <c r="J331" s="53"/>
      <c r="K331" s="53"/>
      <c r="L331" s="41"/>
      <c r="M331" s="41"/>
      <c r="N331" s="41"/>
      <c r="O331" s="41"/>
      <c r="P331" s="41"/>
      <c r="Q331" s="41"/>
    </row>
    <row r="332" spans="4:17" x14ac:dyDescent="0.45">
      <c r="D332" s="41"/>
      <c r="E332" s="41"/>
      <c r="F332" s="41"/>
      <c r="G332" s="41"/>
      <c r="H332" s="41"/>
      <c r="J332" s="53"/>
      <c r="K332" s="53"/>
      <c r="L332" s="41"/>
      <c r="M332" s="41"/>
      <c r="N332" s="41"/>
      <c r="O332" s="41"/>
      <c r="P332" s="41"/>
      <c r="Q332" s="41"/>
    </row>
    <row r="333" spans="4:17" x14ac:dyDescent="0.45">
      <c r="D333" s="41"/>
      <c r="E333" s="41"/>
      <c r="F333" s="41"/>
      <c r="G333" s="41"/>
      <c r="H333" s="41"/>
      <c r="J333" s="53"/>
      <c r="K333" s="53"/>
      <c r="L333" s="41"/>
      <c r="M333" s="41"/>
      <c r="N333" s="41"/>
      <c r="O333" s="41"/>
      <c r="P333" s="41"/>
      <c r="Q333" s="41"/>
    </row>
    <row r="334" spans="4:17" x14ac:dyDescent="0.45">
      <c r="D334" s="41"/>
      <c r="E334" s="41"/>
      <c r="F334" s="41"/>
      <c r="G334" s="41"/>
      <c r="H334" s="41"/>
      <c r="J334" s="53"/>
      <c r="K334" s="53"/>
      <c r="L334" s="41"/>
      <c r="M334" s="41"/>
      <c r="N334" s="41"/>
      <c r="O334" s="41"/>
      <c r="P334" s="41"/>
      <c r="Q334" s="41"/>
    </row>
    <row r="335" spans="4:17" x14ac:dyDescent="0.45">
      <c r="D335" s="41"/>
      <c r="E335" s="41"/>
      <c r="F335" s="41"/>
      <c r="G335" s="41"/>
      <c r="H335" s="41"/>
      <c r="J335" s="53"/>
      <c r="K335" s="53"/>
      <c r="L335" s="41"/>
      <c r="M335" s="41"/>
      <c r="N335" s="41"/>
      <c r="O335" s="41"/>
      <c r="P335" s="41"/>
      <c r="Q335" s="41"/>
    </row>
    <row r="336" spans="4:17" x14ac:dyDescent="0.45">
      <c r="D336" s="41"/>
      <c r="E336" s="41"/>
      <c r="F336" s="41"/>
      <c r="G336" s="41"/>
      <c r="H336" s="41"/>
      <c r="J336" s="53"/>
      <c r="K336" s="53"/>
      <c r="L336" s="41"/>
      <c r="M336" s="41"/>
      <c r="N336" s="41"/>
      <c r="O336" s="41"/>
      <c r="P336" s="41"/>
      <c r="Q336" s="41"/>
    </row>
    <row r="337" spans="4:17" x14ac:dyDescent="0.45">
      <c r="D337" s="41"/>
      <c r="E337" s="41"/>
      <c r="F337" s="41"/>
      <c r="G337" s="41"/>
      <c r="H337" s="41"/>
      <c r="J337" s="53"/>
      <c r="K337" s="53"/>
      <c r="L337" s="41"/>
      <c r="M337" s="41"/>
      <c r="N337" s="41"/>
      <c r="O337" s="41"/>
      <c r="P337" s="41"/>
      <c r="Q337" s="41"/>
    </row>
    <row r="338" spans="4:17" x14ac:dyDescent="0.45">
      <c r="D338" s="41"/>
      <c r="E338" s="41"/>
      <c r="F338" s="41"/>
      <c r="G338" s="41"/>
      <c r="H338" s="41"/>
      <c r="J338" s="53"/>
      <c r="K338" s="53"/>
      <c r="L338" s="41"/>
      <c r="M338" s="41"/>
      <c r="N338" s="41"/>
      <c r="O338" s="41"/>
      <c r="P338" s="41"/>
      <c r="Q338" s="41"/>
    </row>
    <row r="339" spans="4:17" x14ac:dyDescent="0.45">
      <c r="D339" s="41"/>
      <c r="E339" s="41"/>
      <c r="F339" s="41"/>
      <c r="G339" s="41"/>
      <c r="H339" s="41"/>
      <c r="J339" s="53"/>
      <c r="K339" s="53"/>
      <c r="L339" s="41"/>
      <c r="M339" s="41"/>
      <c r="N339" s="41"/>
      <c r="O339" s="41"/>
      <c r="P339" s="41"/>
      <c r="Q339" s="41"/>
    </row>
    <row r="340" spans="4:17" x14ac:dyDescent="0.45">
      <c r="D340" s="41"/>
      <c r="E340" s="41"/>
      <c r="F340" s="41"/>
      <c r="G340" s="41"/>
      <c r="H340" s="41"/>
      <c r="J340" s="53"/>
      <c r="K340" s="53"/>
      <c r="L340" s="41"/>
      <c r="M340" s="41"/>
      <c r="N340" s="41"/>
      <c r="O340" s="41"/>
      <c r="P340" s="41"/>
      <c r="Q340" s="41"/>
    </row>
    <row r="341" spans="4:17" x14ac:dyDescent="0.45">
      <c r="D341" s="41"/>
      <c r="E341" s="41"/>
      <c r="F341" s="41"/>
      <c r="G341" s="41"/>
      <c r="H341" s="41"/>
      <c r="J341" s="53"/>
      <c r="K341" s="53"/>
      <c r="L341" s="41"/>
      <c r="M341" s="41"/>
      <c r="N341" s="41"/>
      <c r="O341" s="41"/>
      <c r="P341" s="41"/>
      <c r="Q341" s="41"/>
    </row>
    <row r="342" spans="4:17" x14ac:dyDescent="0.45">
      <c r="D342" s="41"/>
      <c r="E342" s="41"/>
      <c r="F342" s="41"/>
      <c r="G342" s="41"/>
      <c r="H342" s="41"/>
      <c r="J342" s="53"/>
      <c r="K342" s="53"/>
      <c r="L342" s="41"/>
      <c r="M342" s="41"/>
      <c r="N342" s="41"/>
      <c r="O342" s="41"/>
      <c r="P342" s="41"/>
      <c r="Q342" s="41"/>
    </row>
    <row r="343" spans="4:17" x14ac:dyDescent="0.45">
      <c r="D343" s="41"/>
      <c r="E343" s="41"/>
      <c r="F343" s="41"/>
      <c r="G343" s="41"/>
      <c r="H343" s="41"/>
      <c r="J343" s="53"/>
      <c r="K343" s="53"/>
      <c r="L343" s="41"/>
      <c r="M343" s="41"/>
      <c r="N343" s="41"/>
      <c r="O343" s="41"/>
      <c r="P343" s="41"/>
      <c r="Q343" s="41"/>
    </row>
    <row r="344" spans="4:17" x14ac:dyDescent="0.45">
      <c r="D344" s="41"/>
      <c r="E344" s="41"/>
      <c r="F344" s="41"/>
      <c r="G344" s="41"/>
      <c r="H344" s="41"/>
      <c r="J344" s="53"/>
      <c r="K344" s="53"/>
      <c r="L344" s="41"/>
      <c r="M344" s="41"/>
      <c r="N344" s="41"/>
      <c r="O344" s="41"/>
      <c r="P344" s="41"/>
      <c r="Q344" s="41"/>
    </row>
    <row r="345" spans="4:17" x14ac:dyDescent="0.45">
      <c r="D345" s="41"/>
      <c r="E345" s="41"/>
      <c r="F345" s="41"/>
      <c r="G345" s="41"/>
      <c r="H345" s="41"/>
      <c r="J345" s="53"/>
      <c r="K345" s="53"/>
      <c r="L345" s="41"/>
      <c r="M345" s="41"/>
      <c r="N345" s="41"/>
      <c r="O345" s="41"/>
      <c r="P345" s="41"/>
      <c r="Q345" s="41"/>
    </row>
    <row r="346" spans="4:17" x14ac:dyDescent="0.45">
      <c r="D346" s="41"/>
      <c r="E346" s="41"/>
      <c r="F346" s="41"/>
      <c r="G346" s="41"/>
      <c r="H346" s="41"/>
      <c r="J346" s="53"/>
      <c r="K346" s="53"/>
      <c r="L346" s="41"/>
      <c r="M346" s="41"/>
      <c r="N346" s="41"/>
      <c r="O346" s="41"/>
      <c r="P346" s="41"/>
      <c r="Q346" s="41"/>
    </row>
    <row r="347" spans="4:17" x14ac:dyDescent="0.45">
      <c r="D347" s="41"/>
      <c r="E347" s="41"/>
      <c r="F347" s="41"/>
      <c r="G347" s="41"/>
      <c r="H347" s="41"/>
      <c r="J347" s="53"/>
      <c r="K347" s="53"/>
      <c r="L347" s="41"/>
      <c r="M347" s="41"/>
      <c r="N347" s="41"/>
      <c r="O347" s="41"/>
      <c r="P347" s="41"/>
      <c r="Q347" s="41"/>
    </row>
    <row r="348" spans="4:17" x14ac:dyDescent="0.45">
      <c r="D348" s="41"/>
      <c r="E348" s="41"/>
      <c r="F348" s="41"/>
      <c r="G348" s="41"/>
      <c r="H348" s="41"/>
      <c r="J348" s="53"/>
      <c r="K348" s="53"/>
      <c r="L348" s="41"/>
      <c r="M348" s="41"/>
      <c r="N348" s="41"/>
      <c r="O348" s="41"/>
      <c r="P348" s="41"/>
      <c r="Q348" s="41"/>
    </row>
    <row r="349" spans="4:17" x14ac:dyDescent="0.45">
      <c r="D349" s="41"/>
      <c r="E349" s="41"/>
      <c r="F349" s="41"/>
      <c r="G349" s="41"/>
      <c r="H349" s="41"/>
      <c r="J349" s="53"/>
      <c r="K349" s="53"/>
      <c r="L349" s="41"/>
      <c r="M349" s="41"/>
      <c r="N349" s="41"/>
      <c r="O349" s="41"/>
      <c r="P349" s="41"/>
      <c r="Q349" s="41"/>
    </row>
    <row r="350" spans="4:17" x14ac:dyDescent="0.45">
      <c r="D350" s="41"/>
      <c r="E350" s="41"/>
      <c r="F350" s="41"/>
      <c r="G350" s="41"/>
      <c r="H350" s="41"/>
      <c r="J350" s="53"/>
      <c r="K350" s="53"/>
      <c r="L350" s="41"/>
      <c r="M350" s="41"/>
      <c r="N350" s="41"/>
      <c r="O350" s="41"/>
      <c r="P350" s="41"/>
      <c r="Q350" s="41"/>
    </row>
    <row r="351" spans="4:17" x14ac:dyDescent="0.45">
      <c r="D351" s="41"/>
      <c r="E351" s="41"/>
      <c r="F351" s="41"/>
      <c r="G351" s="41"/>
      <c r="H351" s="41"/>
      <c r="J351" s="53"/>
      <c r="K351" s="53"/>
      <c r="L351" s="41"/>
      <c r="M351" s="41"/>
      <c r="N351" s="41"/>
      <c r="O351" s="41"/>
      <c r="P351" s="41"/>
      <c r="Q351" s="41"/>
    </row>
    <row r="352" spans="4:17" x14ac:dyDescent="0.45">
      <c r="D352" s="41"/>
      <c r="E352" s="41"/>
      <c r="F352" s="41"/>
      <c r="G352" s="41"/>
      <c r="H352" s="41"/>
      <c r="J352" s="53"/>
      <c r="K352" s="53"/>
      <c r="L352" s="41"/>
      <c r="M352" s="41"/>
      <c r="N352" s="41"/>
      <c r="O352" s="41"/>
      <c r="P352" s="41"/>
      <c r="Q352" s="41"/>
    </row>
    <row r="353" spans="4:17" x14ac:dyDescent="0.45">
      <c r="D353" s="41"/>
      <c r="E353" s="41"/>
      <c r="F353" s="41"/>
      <c r="G353" s="41"/>
      <c r="H353" s="41"/>
      <c r="J353" s="53"/>
      <c r="K353" s="53"/>
      <c r="L353" s="41"/>
      <c r="M353" s="41"/>
      <c r="N353" s="41"/>
      <c r="O353" s="41"/>
      <c r="P353" s="41"/>
      <c r="Q353" s="41"/>
    </row>
    <row r="354" spans="4:17" x14ac:dyDescent="0.45">
      <c r="D354" s="41"/>
      <c r="E354" s="41"/>
      <c r="F354" s="41"/>
      <c r="G354" s="41"/>
      <c r="H354" s="41"/>
      <c r="J354" s="53"/>
      <c r="K354" s="53"/>
      <c r="L354" s="41"/>
      <c r="M354" s="41"/>
      <c r="N354" s="41"/>
      <c r="O354" s="41"/>
      <c r="P354" s="41"/>
      <c r="Q354" s="41"/>
    </row>
    <row r="355" spans="4:17" x14ac:dyDescent="0.45">
      <c r="D355" s="41"/>
      <c r="E355" s="41"/>
      <c r="F355" s="41"/>
      <c r="G355" s="41"/>
      <c r="H355" s="41"/>
      <c r="J355" s="53"/>
      <c r="K355" s="53"/>
      <c r="L355" s="41"/>
      <c r="M355" s="41"/>
      <c r="N355" s="41"/>
      <c r="O355" s="41"/>
      <c r="P355" s="41"/>
      <c r="Q355" s="41"/>
    </row>
    <row r="356" spans="4:17" x14ac:dyDescent="0.45">
      <c r="D356" s="41"/>
      <c r="E356" s="41"/>
      <c r="F356" s="41"/>
      <c r="G356" s="41"/>
      <c r="H356" s="41"/>
      <c r="J356" s="53"/>
      <c r="K356" s="53"/>
      <c r="L356" s="41"/>
      <c r="M356" s="41"/>
      <c r="N356" s="41"/>
      <c r="O356" s="41"/>
      <c r="P356" s="41"/>
      <c r="Q356" s="41"/>
    </row>
    <row r="357" spans="4:17" x14ac:dyDescent="0.45">
      <c r="D357" s="41"/>
      <c r="E357" s="41"/>
      <c r="F357" s="41"/>
      <c r="G357" s="41"/>
      <c r="H357" s="41"/>
      <c r="J357" s="53"/>
      <c r="K357" s="53"/>
      <c r="L357" s="41"/>
      <c r="M357" s="41"/>
      <c r="N357" s="41"/>
      <c r="O357" s="41"/>
      <c r="P357" s="41"/>
      <c r="Q357" s="41"/>
    </row>
    <row r="358" spans="4:17" x14ac:dyDescent="0.45">
      <c r="D358" s="41"/>
      <c r="E358" s="41"/>
      <c r="F358" s="41"/>
      <c r="G358" s="41"/>
      <c r="H358" s="41"/>
      <c r="J358" s="53"/>
      <c r="K358" s="53"/>
      <c r="L358" s="41"/>
      <c r="M358" s="41"/>
      <c r="N358" s="41"/>
      <c r="O358" s="41"/>
      <c r="P358" s="41"/>
      <c r="Q358" s="41"/>
    </row>
    <row r="359" spans="4:17" x14ac:dyDescent="0.45">
      <c r="D359" s="41"/>
      <c r="E359" s="41"/>
      <c r="F359" s="41"/>
      <c r="G359" s="41"/>
      <c r="H359" s="41"/>
      <c r="J359" s="53"/>
      <c r="K359" s="53"/>
      <c r="L359" s="41"/>
      <c r="M359" s="41"/>
      <c r="N359" s="41"/>
      <c r="O359" s="41"/>
      <c r="P359" s="41"/>
      <c r="Q359" s="41"/>
    </row>
    <row r="360" spans="4:17" x14ac:dyDescent="0.45">
      <c r="D360" s="41"/>
      <c r="E360" s="41"/>
      <c r="F360" s="41"/>
      <c r="G360" s="41"/>
      <c r="H360" s="41"/>
      <c r="J360" s="53"/>
      <c r="K360" s="53"/>
      <c r="L360" s="41"/>
      <c r="M360" s="41"/>
      <c r="N360" s="41"/>
      <c r="O360" s="41"/>
      <c r="P360" s="41"/>
      <c r="Q360" s="41"/>
    </row>
    <row r="361" spans="4:17" x14ac:dyDescent="0.45">
      <c r="D361" s="41"/>
      <c r="E361" s="41"/>
      <c r="F361" s="41"/>
      <c r="G361" s="41"/>
      <c r="H361" s="41"/>
      <c r="J361" s="53"/>
      <c r="K361" s="53"/>
      <c r="L361" s="41"/>
      <c r="M361" s="41"/>
      <c r="N361" s="41"/>
      <c r="O361" s="41"/>
      <c r="P361" s="41"/>
      <c r="Q361" s="41"/>
    </row>
    <row r="362" spans="4:17" x14ac:dyDescent="0.45">
      <c r="D362" s="41"/>
      <c r="E362" s="41"/>
      <c r="F362" s="41"/>
      <c r="G362" s="41"/>
      <c r="H362" s="41"/>
      <c r="J362" s="53"/>
      <c r="K362" s="53"/>
      <c r="L362" s="41"/>
      <c r="M362" s="41"/>
      <c r="N362" s="41"/>
      <c r="O362" s="41"/>
      <c r="P362" s="41"/>
      <c r="Q362" s="41"/>
    </row>
    <row r="363" spans="4:17" x14ac:dyDescent="0.45">
      <c r="D363" s="41"/>
      <c r="E363" s="41"/>
      <c r="F363" s="41"/>
      <c r="G363" s="41"/>
      <c r="H363" s="41"/>
      <c r="J363" s="53"/>
      <c r="K363" s="53"/>
      <c r="L363" s="41"/>
      <c r="M363" s="41"/>
      <c r="N363" s="41"/>
      <c r="O363" s="41"/>
      <c r="P363" s="41"/>
      <c r="Q363" s="41"/>
    </row>
    <row r="364" spans="4:17" x14ac:dyDescent="0.45">
      <c r="D364" s="41"/>
      <c r="E364" s="41"/>
      <c r="F364" s="41"/>
      <c r="G364" s="41"/>
      <c r="H364" s="41"/>
      <c r="J364" s="53"/>
      <c r="K364" s="53"/>
      <c r="L364" s="41"/>
      <c r="M364" s="41"/>
      <c r="N364" s="41"/>
      <c r="O364" s="41"/>
      <c r="P364" s="41"/>
      <c r="Q364" s="41"/>
    </row>
    <row r="365" spans="4:17" x14ac:dyDescent="0.45">
      <c r="D365" s="41"/>
      <c r="E365" s="41"/>
      <c r="F365" s="41"/>
      <c r="G365" s="41"/>
      <c r="H365" s="41"/>
      <c r="J365" s="53"/>
      <c r="K365" s="53"/>
      <c r="L365" s="41"/>
      <c r="M365" s="41"/>
      <c r="N365" s="41"/>
      <c r="O365" s="41"/>
      <c r="P365" s="41"/>
      <c r="Q365" s="41"/>
    </row>
    <row r="366" spans="4:17" x14ac:dyDescent="0.45">
      <c r="D366" s="41"/>
      <c r="E366" s="41"/>
      <c r="F366" s="41"/>
      <c r="G366" s="41"/>
      <c r="H366" s="41"/>
      <c r="J366" s="53"/>
      <c r="K366" s="53"/>
      <c r="L366" s="41"/>
      <c r="M366" s="41"/>
      <c r="N366" s="41"/>
      <c r="O366" s="41"/>
      <c r="P366" s="41"/>
      <c r="Q366" s="41"/>
    </row>
    <row r="367" spans="4:17" x14ac:dyDescent="0.45">
      <c r="D367" s="41"/>
      <c r="E367" s="41"/>
      <c r="F367" s="41"/>
      <c r="G367" s="41"/>
      <c r="H367" s="41"/>
      <c r="J367" s="53"/>
      <c r="K367" s="53"/>
      <c r="L367" s="41"/>
      <c r="M367" s="41"/>
      <c r="N367" s="41"/>
      <c r="O367" s="41"/>
      <c r="P367" s="41"/>
      <c r="Q367" s="41"/>
    </row>
    <row r="368" spans="4:17" x14ac:dyDescent="0.45">
      <c r="D368" s="41"/>
      <c r="E368" s="41"/>
      <c r="F368" s="41"/>
      <c r="G368" s="41"/>
      <c r="H368" s="41"/>
      <c r="J368" s="53"/>
      <c r="K368" s="53"/>
      <c r="L368" s="41"/>
      <c r="M368" s="41"/>
      <c r="N368" s="41"/>
      <c r="O368" s="41"/>
      <c r="P368" s="41"/>
      <c r="Q368" s="41"/>
    </row>
    <row r="369" spans="4:17" x14ac:dyDescent="0.45">
      <c r="D369" s="41"/>
      <c r="E369" s="41"/>
      <c r="F369" s="41"/>
      <c r="G369" s="41"/>
      <c r="H369" s="41"/>
      <c r="J369" s="53"/>
      <c r="K369" s="53"/>
      <c r="L369" s="41"/>
      <c r="M369" s="41"/>
      <c r="N369" s="41"/>
      <c r="O369" s="41"/>
      <c r="P369" s="41"/>
      <c r="Q369" s="41"/>
    </row>
    <row r="370" spans="4:17" x14ac:dyDescent="0.45">
      <c r="D370" s="41"/>
      <c r="E370" s="41"/>
      <c r="F370" s="41"/>
      <c r="G370" s="41"/>
      <c r="H370" s="41"/>
      <c r="J370" s="53"/>
      <c r="K370" s="53"/>
      <c r="L370" s="41"/>
      <c r="M370" s="41"/>
      <c r="N370" s="41"/>
      <c r="O370" s="41"/>
      <c r="P370" s="41"/>
      <c r="Q370" s="41"/>
    </row>
    <row r="371" spans="4:17" x14ac:dyDescent="0.45">
      <c r="D371" s="41"/>
      <c r="E371" s="41"/>
      <c r="F371" s="41"/>
      <c r="G371" s="41"/>
      <c r="H371" s="41"/>
      <c r="J371" s="53"/>
      <c r="K371" s="53"/>
      <c r="L371" s="41"/>
      <c r="M371" s="41"/>
      <c r="N371" s="41"/>
      <c r="O371" s="41"/>
      <c r="P371" s="41"/>
      <c r="Q371" s="41"/>
    </row>
    <row r="372" spans="4:17" x14ac:dyDescent="0.45">
      <c r="D372" s="41"/>
      <c r="E372" s="41"/>
      <c r="F372" s="41"/>
      <c r="G372" s="41"/>
      <c r="H372" s="41"/>
      <c r="J372" s="53"/>
      <c r="K372" s="53"/>
      <c r="L372" s="41"/>
      <c r="M372" s="41"/>
      <c r="N372" s="41"/>
      <c r="O372" s="41"/>
      <c r="P372" s="41"/>
      <c r="Q372" s="41"/>
    </row>
    <row r="373" spans="4:17" x14ac:dyDescent="0.45">
      <c r="D373" s="41"/>
      <c r="E373" s="41"/>
      <c r="F373" s="41"/>
      <c r="G373" s="41"/>
      <c r="H373" s="41"/>
      <c r="J373" s="53"/>
      <c r="K373" s="53"/>
      <c r="L373" s="41"/>
      <c r="M373" s="41"/>
      <c r="N373" s="41"/>
      <c r="O373" s="41"/>
      <c r="P373" s="41"/>
      <c r="Q373" s="41"/>
    </row>
    <row r="374" spans="4:17" x14ac:dyDescent="0.45">
      <c r="D374" s="41"/>
      <c r="E374" s="41"/>
      <c r="F374" s="41"/>
      <c r="G374" s="41"/>
      <c r="H374" s="41"/>
      <c r="J374" s="53"/>
      <c r="K374" s="53"/>
      <c r="L374" s="41"/>
      <c r="M374" s="41"/>
      <c r="N374" s="41"/>
      <c r="O374" s="41"/>
      <c r="P374" s="41"/>
      <c r="Q374" s="41"/>
    </row>
    <row r="375" spans="4:17" x14ac:dyDescent="0.45">
      <c r="D375" s="41"/>
      <c r="E375" s="41"/>
      <c r="F375" s="41"/>
      <c r="G375" s="41"/>
      <c r="H375" s="41"/>
      <c r="J375" s="53"/>
      <c r="K375" s="53"/>
      <c r="L375" s="41"/>
      <c r="M375" s="41"/>
      <c r="N375" s="41"/>
      <c r="O375" s="41"/>
      <c r="P375" s="41"/>
      <c r="Q375" s="41"/>
    </row>
    <row r="376" spans="4:17" x14ac:dyDescent="0.45">
      <c r="D376" s="41"/>
      <c r="E376" s="41"/>
      <c r="F376" s="41"/>
      <c r="G376" s="41"/>
      <c r="H376" s="41"/>
      <c r="J376" s="53"/>
      <c r="K376" s="53"/>
      <c r="L376" s="41"/>
      <c r="M376" s="41"/>
      <c r="N376" s="41"/>
      <c r="O376" s="41"/>
      <c r="P376" s="41"/>
      <c r="Q376" s="41"/>
    </row>
    <row r="377" spans="4:17" x14ac:dyDescent="0.45">
      <c r="D377" s="41"/>
      <c r="E377" s="41"/>
      <c r="F377" s="41"/>
      <c r="G377" s="41"/>
      <c r="H377" s="41"/>
      <c r="J377" s="53"/>
      <c r="K377" s="53"/>
      <c r="L377" s="41"/>
      <c r="M377" s="41"/>
      <c r="N377" s="41"/>
      <c r="O377" s="41"/>
      <c r="P377" s="41"/>
      <c r="Q377" s="41"/>
    </row>
    <row r="378" spans="4:17" x14ac:dyDescent="0.45">
      <c r="D378" s="41"/>
      <c r="E378" s="41"/>
      <c r="F378" s="41"/>
      <c r="G378" s="41"/>
      <c r="H378" s="41"/>
      <c r="J378" s="53"/>
      <c r="K378" s="53"/>
      <c r="L378" s="41"/>
      <c r="M378" s="41"/>
      <c r="N378" s="41"/>
      <c r="O378" s="41"/>
      <c r="P378" s="41"/>
      <c r="Q378" s="41"/>
    </row>
    <row r="379" spans="4:17" x14ac:dyDescent="0.45">
      <c r="D379" s="41"/>
      <c r="E379" s="41"/>
      <c r="F379" s="41"/>
      <c r="G379" s="41"/>
      <c r="H379" s="41"/>
      <c r="J379" s="53"/>
      <c r="K379" s="53"/>
      <c r="L379" s="41"/>
      <c r="M379" s="41"/>
      <c r="N379" s="41"/>
      <c r="O379" s="41"/>
      <c r="P379" s="41"/>
      <c r="Q379" s="41"/>
    </row>
    <row r="380" spans="4:17" x14ac:dyDescent="0.45">
      <c r="D380" s="41"/>
      <c r="E380" s="41"/>
      <c r="F380" s="41"/>
      <c r="G380" s="41"/>
      <c r="H380" s="41"/>
      <c r="J380" s="53"/>
      <c r="K380" s="53"/>
      <c r="L380" s="41"/>
      <c r="M380" s="41"/>
      <c r="N380" s="41"/>
      <c r="O380" s="41"/>
      <c r="P380" s="41"/>
      <c r="Q380" s="41"/>
    </row>
    <row r="381" spans="4:17" x14ac:dyDescent="0.45">
      <c r="D381" s="41"/>
      <c r="E381" s="41"/>
      <c r="F381" s="41"/>
      <c r="G381" s="41"/>
      <c r="H381" s="41"/>
      <c r="J381" s="53"/>
      <c r="K381" s="53"/>
      <c r="L381" s="41"/>
      <c r="M381" s="41"/>
      <c r="N381" s="41"/>
      <c r="O381" s="41"/>
      <c r="P381" s="41"/>
      <c r="Q381" s="41"/>
    </row>
    <row r="382" spans="4:17" x14ac:dyDescent="0.45">
      <c r="D382" s="41"/>
      <c r="E382" s="41"/>
      <c r="F382" s="41"/>
      <c r="G382" s="41"/>
      <c r="H382" s="41"/>
      <c r="J382" s="53"/>
      <c r="K382" s="53"/>
      <c r="L382" s="41"/>
      <c r="M382" s="41"/>
      <c r="N382" s="41"/>
      <c r="O382" s="41"/>
      <c r="P382" s="41"/>
      <c r="Q382" s="41"/>
    </row>
    <row r="383" spans="4:17" x14ac:dyDescent="0.45">
      <c r="D383" s="41"/>
      <c r="E383" s="41"/>
      <c r="F383" s="41"/>
      <c r="G383" s="41"/>
      <c r="H383" s="41"/>
      <c r="J383" s="53"/>
      <c r="K383" s="53"/>
      <c r="L383" s="41"/>
      <c r="M383" s="41"/>
      <c r="N383" s="41"/>
      <c r="O383" s="41"/>
      <c r="P383" s="41"/>
      <c r="Q383" s="41"/>
    </row>
    <row r="384" spans="4:17" x14ac:dyDescent="0.45">
      <c r="D384" s="41"/>
      <c r="E384" s="41"/>
      <c r="F384" s="41"/>
      <c r="G384" s="41"/>
      <c r="H384" s="41"/>
      <c r="J384" s="53"/>
      <c r="K384" s="53"/>
      <c r="L384" s="41"/>
      <c r="M384" s="41"/>
      <c r="N384" s="41"/>
      <c r="O384" s="41"/>
      <c r="P384" s="41"/>
      <c r="Q384" s="41"/>
    </row>
    <row r="385" spans="4:17" x14ac:dyDescent="0.45">
      <c r="D385" s="41"/>
      <c r="E385" s="41"/>
      <c r="F385" s="41"/>
      <c r="G385" s="41"/>
      <c r="H385" s="41"/>
      <c r="J385" s="53"/>
      <c r="K385" s="53"/>
      <c r="L385" s="41"/>
      <c r="M385" s="41"/>
      <c r="N385" s="41"/>
      <c r="O385" s="41"/>
      <c r="P385" s="41"/>
      <c r="Q385" s="41"/>
    </row>
    <row r="386" spans="4:17" x14ac:dyDescent="0.45">
      <c r="D386" s="41"/>
      <c r="E386" s="41"/>
      <c r="F386" s="41"/>
      <c r="G386" s="41"/>
      <c r="H386" s="41"/>
      <c r="J386" s="53"/>
      <c r="K386" s="53"/>
      <c r="L386" s="41"/>
      <c r="M386" s="41"/>
      <c r="N386" s="41"/>
      <c r="O386" s="41"/>
      <c r="P386" s="41"/>
      <c r="Q386" s="41"/>
    </row>
  </sheetData>
  <mergeCells count="1">
    <mergeCell ref="G10:H10"/>
  </mergeCells>
  <printOptions headings="1" gridLines="1"/>
  <pageMargins left="0.25" right="0.25" top="0.25" bottom="0.25" header="0" footer="0"/>
  <pageSetup scale="77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3B9F-2222-417A-8169-D12157ACF113}">
  <sheetPr>
    <pageSetUpPr fitToPage="1"/>
  </sheetPr>
  <dimension ref="A1:AD407"/>
  <sheetViews>
    <sheetView zoomScale="75" zoomScaleNormal="75" workbookViewId="0">
      <selection activeCell="O54" sqref="O54:O61"/>
    </sheetView>
  </sheetViews>
  <sheetFormatPr defaultRowHeight="14.25" x14ac:dyDescent="0.45"/>
  <cols>
    <col min="1" max="1" width="9.265625" customWidth="1"/>
    <col min="2" max="2" width="31.265625" customWidth="1"/>
    <col min="3" max="3" width="11.3984375" customWidth="1"/>
    <col min="4" max="8" width="5.73046875" customWidth="1"/>
    <col min="9" max="9" width="7.3984375" customWidth="1"/>
    <col min="10" max="10" width="8" customWidth="1"/>
    <col min="11" max="11" width="12.1328125" customWidth="1"/>
    <col min="12" max="12" width="10.86328125" customWidth="1"/>
    <col min="13" max="13" width="9.265625" customWidth="1"/>
    <col min="14" max="14" width="8.1328125" customWidth="1"/>
    <col min="15" max="15" width="8.1328125" style="10" customWidth="1"/>
    <col min="16" max="16" width="8.1328125" customWidth="1"/>
    <col min="17" max="17" width="28.73046875" bestFit="1" customWidth="1"/>
    <col min="18" max="18" width="7" customWidth="1"/>
    <col min="19" max="19" width="5.73046875" hidden="1" customWidth="1"/>
    <col min="20" max="21" width="6.73046875" hidden="1" customWidth="1"/>
    <col min="22" max="22" width="9.86328125" hidden="1" customWidth="1"/>
    <col min="23" max="23" width="10.59765625" customWidth="1"/>
    <col min="24" max="24" width="12.1328125" customWidth="1"/>
    <col min="25" max="25" width="10.265625" customWidth="1"/>
    <col min="26" max="26" width="9.86328125" customWidth="1"/>
    <col min="29" max="29" width="76.1328125" style="3" customWidth="1"/>
  </cols>
  <sheetData>
    <row r="1" spans="1:30" x14ac:dyDescent="0.45">
      <c r="D1" s="36"/>
      <c r="E1" s="36"/>
      <c r="F1" s="36"/>
      <c r="G1" s="65" t="s">
        <v>273</v>
      </c>
      <c r="H1" s="65"/>
      <c r="I1" s="65" t="s">
        <v>274</v>
      </c>
      <c r="J1" s="65"/>
      <c r="K1" s="37" t="s">
        <v>276</v>
      </c>
      <c r="L1" s="37"/>
      <c r="M1" s="37"/>
      <c r="N1" s="37"/>
      <c r="O1" s="11"/>
      <c r="P1" s="37"/>
      <c r="Q1" s="37"/>
      <c r="R1" s="37"/>
      <c r="S1" s="36"/>
      <c r="T1" s="36" t="s">
        <v>16</v>
      </c>
      <c r="U1" s="36" t="s">
        <v>16</v>
      </c>
      <c r="V1" s="36" t="s">
        <v>16</v>
      </c>
      <c r="W1" s="36" t="s">
        <v>33</v>
      </c>
      <c r="X1" s="36" t="s">
        <v>34</v>
      </c>
      <c r="Y1" s="36" t="s">
        <v>35</v>
      </c>
      <c r="Z1" s="36" t="s">
        <v>36</v>
      </c>
      <c r="AA1" s="36" t="s">
        <v>37</v>
      </c>
      <c r="AB1" s="36" t="s">
        <v>38</v>
      </c>
    </row>
    <row r="2" spans="1:30" x14ac:dyDescent="0.45">
      <c r="B2" t="s">
        <v>14</v>
      </c>
      <c r="D2" s="36" t="s">
        <v>0</v>
      </c>
      <c r="E2" s="36" t="s">
        <v>2</v>
      </c>
      <c r="F2" s="36" t="s">
        <v>3</v>
      </c>
      <c r="G2" s="36" t="s">
        <v>12</v>
      </c>
      <c r="H2" s="36" t="s">
        <v>13</v>
      </c>
      <c r="I2" s="36" t="s">
        <v>12</v>
      </c>
      <c r="J2" s="36" t="s">
        <v>13</v>
      </c>
      <c r="K2" s="37" t="s">
        <v>16</v>
      </c>
      <c r="L2" s="37" t="s">
        <v>189</v>
      </c>
      <c r="M2" s="37" t="s">
        <v>277</v>
      </c>
      <c r="N2" s="37" t="s">
        <v>174</v>
      </c>
      <c r="O2" s="11" t="s">
        <v>285</v>
      </c>
      <c r="P2" s="37" t="s">
        <v>173</v>
      </c>
      <c r="Q2" s="37" t="s">
        <v>297</v>
      </c>
      <c r="R2" s="37" t="s">
        <v>302</v>
      </c>
      <c r="S2" s="36" t="s">
        <v>4</v>
      </c>
      <c r="T2" s="36" t="s">
        <v>17</v>
      </c>
      <c r="U2" s="36" t="s">
        <v>18</v>
      </c>
      <c r="V2" s="36" t="s">
        <v>19</v>
      </c>
      <c r="W2" s="36" t="s">
        <v>5</v>
      </c>
      <c r="X2" s="36" t="s">
        <v>6</v>
      </c>
      <c r="Y2" s="36" t="s">
        <v>7</v>
      </c>
      <c r="Z2" s="36" t="s">
        <v>8</v>
      </c>
      <c r="AA2" s="36" t="s">
        <v>9</v>
      </c>
      <c r="AB2" s="36" t="s">
        <v>10</v>
      </c>
      <c r="AC2" s="3" t="s">
        <v>11</v>
      </c>
    </row>
    <row r="3" spans="1:30" x14ac:dyDescent="0.45">
      <c r="B3" t="s">
        <v>15</v>
      </c>
      <c r="D3" s="36" t="s">
        <v>1</v>
      </c>
      <c r="E3" s="36" t="s">
        <v>1</v>
      </c>
      <c r="F3" s="36" t="s">
        <v>1</v>
      </c>
      <c r="G3" s="36" t="s">
        <v>1</v>
      </c>
      <c r="H3" s="36" t="s">
        <v>1</v>
      </c>
      <c r="I3" s="36"/>
      <c r="J3" s="36"/>
      <c r="K3" s="37"/>
      <c r="L3" s="37"/>
      <c r="M3" s="37"/>
      <c r="N3" s="36"/>
      <c r="O3" s="8"/>
      <c r="P3" s="36"/>
      <c r="Q3" s="36"/>
      <c r="R3" s="36"/>
      <c r="S3" s="36" t="s">
        <v>1</v>
      </c>
      <c r="T3" s="36" t="s">
        <v>1</v>
      </c>
      <c r="U3" s="36" t="s">
        <v>1</v>
      </c>
      <c r="V3" s="2" t="s">
        <v>22</v>
      </c>
      <c r="W3" s="36"/>
      <c r="X3" s="36"/>
      <c r="Y3" s="36"/>
      <c r="Z3" s="36"/>
      <c r="AA3" s="36"/>
      <c r="AB3" s="36"/>
    </row>
    <row r="4" spans="1:30" x14ac:dyDescent="0.45">
      <c r="A4" t="s">
        <v>122</v>
      </c>
      <c r="B4" t="s">
        <v>23</v>
      </c>
      <c r="D4" s="36">
        <v>1</v>
      </c>
      <c r="E4" s="36">
        <v>0</v>
      </c>
      <c r="F4" s="36">
        <v>0</v>
      </c>
      <c r="G4" s="36"/>
      <c r="H4" s="36"/>
      <c r="I4" s="36"/>
      <c r="J4" s="36"/>
      <c r="K4" s="36" t="s">
        <v>206</v>
      </c>
      <c r="L4" s="36" t="s">
        <v>197</v>
      </c>
      <c r="M4" s="36" t="s">
        <v>288</v>
      </c>
      <c r="N4" s="36">
        <v>250</v>
      </c>
      <c r="O4" s="8">
        <v>5</v>
      </c>
      <c r="P4" s="36">
        <v>300</v>
      </c>
      <c r="Q4" s="36" t="s">
        <v>289</v>
      </c>
      <c r="R4" s="36">
        <v>10</v>
      </c>
      <c r="S4" s="36"/>
      <c r="T4" s="36"/>
      <c r="U4" s="36"/>
      <c r="V4" s="36"/>
      <c r="W4" s="36" t="s">
        <v>290</v>
      </c>
      <c r="X4" s="36" t="s">
        <v>291</v>
      </c>
      <c r="Y4" s="36"/>
      <c r="Z4" s="36"/>
      <c r="AA4" s="36"/>
      <c r="AB4" s="36"/>
    </row>
    <row r="5" spans="1:30" x14ac:dyDescent="0.45">
      <c r="B5" t="s">
        <v>26</v>
      </c>
      <c r="D5" s="36">
        <f>D4+1</f>
        <v>2</v>
      </c>
      <c r="E5" s="36">
        <v>0</v>
      </c>
      <c r="F5" s="36">
        <v>0</v>
      </c>
      <c r="G5" s="36"/>
      <c r="H5" s="36"/>
      <c r="I5" s="36"/>
      <c r="J5" s="36"/>
      <c r="K5" s="36" t="s">
        <v>206</v>
      </c>
      <c r="L5" s="36" t="s">
        <v>197</v>
      </c>
      <c r="M5" s="36" t="s">
        <v>292</v>
      </c>
      <c r="N5" s="36">
        <v>650</v>
      </c>
      <c r="O5" s="8">
        <v>30</v>
      </c>
      <c r="P5" s="36">
        <v>200</v>
      </c>
      <c r="Q5" s="36" t="s">
        <v>293</v>
      </c>
      <c r="R5" s="36">
        <v>10</v>
      </c>
      <c r="S5" s="36"/>
      <c r="T5" s="36"/>
      <c r="U5" s="36"/>
      <c r="V5" s="36"/>
      <c r="W5" s="36" t="s">
        <v>287</v>
      </c>
      <c r="X5" s="36" t="s">
        <v>286</v>
      </c>
      <c r="Y5" s="36"/>
      <c r="Z5" s="36"/>
      <c r="AA5" s="36"/>
      <c r="AB5" s="36"/>
    </row>
    <row r="6" spans="1:30" x14ac:dyDescent="0.45">
      <c r="B6" t="s">
        <v>25</v>
      </c>
      <c r="D6" s="36">
        <f t="shared" ref="D6:D69" si="0">D5+1</f>
        <v>3</v>
      </c>
      <c r="E6" s="36">
        <v>0</v>
      </c>
      <c r="F6" s="36">
        <v>0</v>
      </c>
      <c r="G6" s="36"/>
      <c r="H6" s="36"/>
      <c r="I6" s="36"/>
      <c r="J6" s="36"/>
      <c r="K6" s="36" t="s">
        <v>206</v>
      </c>
      <c r="L6" s="36" t="s">
        <v>197</v>
      </c>
      <c r="M6" s="36" t="s">
        <v>147</v>
      </c>
      <c r="N6" s="36">
        <v>800</v>
      </c>
      <c r="O6" s="8">
        <v>60</v>
      </c>
      <c r="P6" s="36">
        <v>350</v>
      </c>
      <c r="Q6" s="36" t="s">
        <v>294</v>
      </c>
      <c r="R6" s="36">
        <v>20</v>
      </c>
      <c r="S6" s="36"/>
      <c r="T6" s="36"/>
      <c r="U6" s="36"/>
      <c r="V6" s="36"/>
      <c r="W6" s="36" t="s">
        <v>286</v>
      </c>
      <c r="X6" s="36" t="s">
        <v>280</v>
      </c>
      <c r="Y6" s="36"/>
      <c r="Z6" s="36"/>
      <c r="AA6" s="36"/>
      <c r="AB6" s="36"/>
    </row>
    <row r="7" spans="1:30" x14ac:dyDescent="0.45">
      <c r="B7" t="s">
        <v>516</v>
      </c>
      <c r="C7" t="s">
        <v>275</v>
      </c>
      <c r="D7" s="36">
        <f t="shared" si="0"/>
        <v>4</v>
      </c>
      <c r="E7" s="36">
        <v>0</v>
      </c>
      <c r="F7" s="36">
        <v>0</v>
      </c>
      <c r="G7" s="36"/>
      <c r="H7" s="36"/>
      <c r="I7" s="36"/>
      <c r="J7" s="36"/>
      <c r="K7" s="36" t="s">
        <v>206</v>
      </c>
      <c r="L7" s="36" t="s">
        <v>197</v>
      </c>
      <c r="M7" s="36" t="s">
        <v>295</v>
      </c>
      <c r="N7" s="36">
        <v>750</v>
      </c>
      <c r="O7" s="8">
        <v>95</v>
      </c>
      <c r="P7" s="36">
        <v>200</v>
      </c>
      <c r="Q7" s="36" t="s">
        <v>296</v>
      </c>
      <c r="R7" s="36">
        <v>12</v>
      </c>
      <c r="S7" s="36"/>
      <c r="T7" s="36"/>
      <c r="U7" s="36"/>
      <c r="V7" s="36"/>
      <c r="W7" s="36" t="s">
        <v>286</v>
      </c>
      <c r="X7" s="36" t="s">
        <v>287</v>
      </c>
      <c r="Y7" s="36"/>
      <c r="Z7" s="36"/>
      <c r="AA7" s="36"/>
      <c r="AB7" s="36"/>
    </row>
    <row r="8" spans="1:30" s="3" customFormat="1" x14ac:dyDescent="0.45">
      <c r="A8"/>
      <c r="B8" t="s">
        <v>27</v>
      </c>
      <c r="C8">
        <f>'Folger Line Count'!$N$13</f>
        <v>100</v>
      </c>
      <c r="D8" s="36">
        <f t="shared" si="0"/>
        <v>5</v>
      </c>
      <c r="E8" s="36">
        <v>1</v>
      </c>
      <c r="F8" s="36">
        <v>1</v>
      </c>
      <c r="G8" s="36">
        <v>36</v>
      </c>
      <c r="H8" s="36">
        <v>46</v>
      </c>
      <c r="I8" s="36">
        <f xml:space="preserve"> G8+$C$8</f>
        <v>136</v>
      </c>
      <c r="J8" s="36">
        <f xml:space="preserve"> H8+$C$8</f>
        <v>146</v>
      </c>
      <c r="K8" s="36" t="s">
        <v>298</v>
      </c>
      <c r="L8" s="36" t="s">
        <v>299</v>
      </c>
      <c r="M8" s="36" t="s">
        <v>300</v>
      </c>
      <c r="N8" s="36">
        <v>525</v>
      </c>
      <c r="O8" s="8">
        <f>(I8+J8)/2</f>
        <v>141</v>
      </c>
      <c r="P8" s="36">
        <v>725</v>
      </c>
      <c r="Q8" s="36" t="s">
        <v>301</v>
      </c>
      <c r="R8" s="36">
        <v>20</v>
      </c>
      <c r="S8" s="36"/>
      <c r="T8" s="36"/>
      <c r="U8" s="36"/>
      <c r="V8" s="36"/>
      <c r="W8" s="36" t="s">
        <v>28</v>
      </c>
      <c r="X8" s="36" t="s">
        <v>29</v>
      </c>
      <c r="Y8" s="36" t="s">
        <v>30</v>
      </c>
      <c r="Z8" s="36"/>
      <c r="AA8" s="36"/>
      <c r="AB8" s="36"/>
      <c r="AD8"/>
    </row>
    <row r="9" spans="1:30" s="3" customFormat="1" x14ac:dyDescent="0.45">
      <c r="A9"/>
      <c r="B9" t="s">
        <v>31</v>
      </c>
      <c r="C9"/>
      <c r="D9" s="36">
        <f t="shared" si="0"/>
        <v>6</v>
      </c>
      <c r="E9" s="36">
        <v>1</v>
      </c>
      <c r="F9" s="36">
        <v>1</v>
      </c>
      <c r="G9" s="36">
        <v>46</v>
      </c>
      <c r="H9" s="36">
        <v>61</v>
      </c>
      <c r="I9" s="36">
        <f t="shared" ref="I9:J12" si="1" xml:space="preserve"> G9+$C$8</f>
        <v>146</v>
      </c>
      <c r="J9" s="36">
        <f t="shared" si="1"/>
        <v>161</v>
      </c>
      <c r="K9" s="36" t="s">
        <v>206</v>
      </c>
      <c r="L9" s="36" t="s">
        <v>197</v>
      </c>
      <c r="M9" s="36" t="s">
        <v>150</v>
      </c>
      <c r="N9" s="36">
        <v>675</v>
      </c>
      <c r="O9" s="8">
        <f>(I9+J9)/2</f>
        <v>153.5</v>
      </c>
      <c r="P9" s="36">
        <v>550</v>
      </c>
      <c r="Q9" s="36" t="s">
        <v>303</v>
      </c>
      <c r="R9" s="36">
        <v>20</v>
      </c>
      <c r="S9" s="36"/>
      <c r="T9" s="36"/>
      <c r="U9" s="36"/>
      <c r="V9" s="36"/>
      <c r="W9" s="36" t="s">
        <v>32</v>
      </c>
      <c r="X9" s="36" t="s">
        <v>30</v>
      </c>
      <c r="Y9" s="36" t="s">
        <v>29</v>
      </c>
      <c r="Z9" s="36" t="s">
        <v>28</v>
      </c>
      <c r="AA9" s="36"/>
      <c r="AB9" s="36"/>
      <c r="AD9"/>
    </row>
    <row r="10" spans="1:30" s="3" customFormat="1" x14ac:dyDescent="0.45">
      <c r="A10"/>
      <c r="B10" t="s">
        <v>39</v>
      </c>
      <c r="C10"/>
      <c r="D10" s="36">
        <f t="shared" si="0"/>
        <v>7</v>
      </c>
      <c r="E10" s="36">
        <v>1</v>
      </c>
      <c r="F10" s="36">
        <v>1</v>
      </c>
      <c r="G10" s="36">
        <v>137</v>
      </c>
      <c r="H10" s="36">
        <v>156</v>
      </c>
      <c r="I10" s="36">
        <f t="shared" si="1"/>
        <v>237</v>
      </c>
      <c r="J10" s="36">
        <f t="shared" si="1"/>
        <v>256</v>
      </c>
      <c r="K10" s="36" t="s">
        <v>206</v>
      </c>
      <c r="L10" s="36" t="s">
        <v>197</v>
      </c>
      <c r="M10" s="36" t="s">
        <v>150</v>
      </c>
      <c r="N10" s="36">
        <v>675</v>
      </c>
      <c r="O10" s="8">
        <f>(I10+J10)/2</f>
        <v>246.5</v>
      </c>
      <c r="P10" s="36">
        <v>551</v>
      </c>
      <c r="Q10" s="36" t="s">
        <v>303</v>
      </c>
      <c r="R10" s="36">
        <v>20</v>
      </c>
      <c r="S10" s="36"/>
      <c r="T10" s="36"/>
      <c r="U10" s="36"/>
      <c r="V10" s="36"/>
      <c r="W10" s="36" t="s">
        <v>32</v>
      </c>
      <c r="X10" s="36" t="s">
        <v>30</v>
      </c>
      <c r="Y10" s="36" t="s">
        <v>29</v>
      </c>
      <c r="Z10" s="36" t="s">
        <v>28</v>
      </c>
      <c r="AA10" s="36"/>
      <c r="AB10" s="36"/>
      <c r="AD10"/>
    </row>
    <row r="11" spans="1:30" s="3" customFormat="1" x14ac:dyDescent="0.45">
      <c r="A11"/>
      <c r="B11" t="s">
        <v>40</v>
      </c>
      <c r="C11"/>
      <c r="D11" s="36">
        <f t="shared" si="0"/>
        <v>8</v>
      </c>
      <c r="E11" s="36">
        <v>1</v>
      </c>
      <c r="F11" s="36">
        <v>1</v>
      </c>
      <c r="G11" s="36">
        <v>150</v>
      </c>
      <c r="H11" s="36">
        <v>150</v>
      </c>
      <c r="I11" s="36">
        <f t="shared" si="1"/>
        <v>250</v>
      </c>
      <c r="J11" s="36">
        <f t="shared" si="1"/>
        <v>250</v>
      </c>
      <c r="K11" s="36" t="s">
        <v>207</v>
      </c>
      <c r="L11" s="36" t="s">
        <v>299</v>
      </c>
      <c r="M11" s="36" t="s">
        <v>150</v>
      </c>
      <c r="N11" s="36">
        <v>625</v>
      </c>
      <c r="O11" s="8">
        <f>(I11+J11)/2</f>
        <v>250</v>
      </c>
      <c r="P11" s="36">
        <v>475</v>
      </c>
      <c r="Q11" s="36" t="s">
        <v>304</v>
      </c>
      <c r="R11" s="36">
        <v>15</v>
      </c>
      <c r="S11" s="36"/>
      <c r="T11" s="36"/>
      <c r="U11" s="36"/>
      <c r="V11" s="36"/>
      <c r="W11" s="36" t="s">
        <v>32</v>
      </c>
      <c r="X11" s="36"/>
      <c r="Y11" s="36"/>
      <c r="Z11" s="36"/>
      <c r="AA11" s="36"/>
      <c r="AB11" s="36"/>
      <c r="AD11"/>
    </row>
    <row r="12" spans="1:30" s="3" customFormat="1" x14ac:dyDescent="0.45">
      <c r="A12"/>
      <c r="B12" t="s">
        <v>41</v>
      </c>
      <c r="C12"/>
      <c r="D12" s="36">
        <f t="shared" si="0"/>
        <v>9</v>
      </c>
      <c r="E12" s="36">
        <v>1</v>
      </c>
      <c r="F12" s="36">
        <v>1</v>
      </c>
      <c r="G12" s="36">
        <v>185</v>
      </c>
      <c r="H12" s="36">
        <v>190</v>
      </c>
      <c r="I12" s="36">
        <f t="shared" si="1"/>
        <v>285</v>
      </c>
      <c r="J12" s="36">
        <f t="shared" si="1"/>
        <v>290</v>
      </c>
      <c r="K12" s="36" t="s">
        <v>209</v>
      </c>
      <c r="L12" s="36" t="s">
        <v>305</v>
      </c>
      <c r="M12" s="36" t="s">
        <v>145</v>
      </c>
      <c r="N12" s="36">
        <v>625</v>
      </c>
      <c r="O12" s="8">
        <f>(I12+J12)/2</f>
        <v>287.5</v>
      </c>
      <c r="P12" s="36">
        <v>600</v>
      </c>
      <c r="Q12" s="36" t="s">
        <v>306</v>
      </c>
      <c r="R12" s="36">
        <v>18</v>
      </c>
      <c r="S12" s="36"/>
      <c r="T12" s="36"/>
      <c r="U12" s="36"/>
      <c r="V12" s="36"/>
      <c r="W12" s="36" t="s">
        <v>30</v>
      </c>
      <c r="X12" s="36"/>
      <c r="Y12" s="36"/>
      <c r="Z12" s="36"/>
      <c r="AA12" s="36"/>
      <c r="AB12" s="36"/>
      <c r="AD12"/>
    </row>
    <row r="13" spans="1:30" s="3" customFormat="1" x14ac:dyDescent="0.45">
      <c r="A13"/>
      <c r="B13"/>
      <c r="C13"/>
      <c r="D13" s="36">
        <f t="shared" si="0"/>
        <v>10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8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D13"/>
    </row>
    <row r="14" spans="1:30" s="3" customFormat="1" x14ac:dyDescent="0.45">
      <c r="A14"/>
      <c r="B14" t="s">
        <v>42</v>
      </c>
      <c r="C14">
        <f>'Folger Line Count'!$N$14</f>
        <v>290</v>
      </c>
      <c r="D14" s="36">
        <f t="shared" si="0"/>
        <v>11</v>
      </c>
      <c r="E14" s="36">
        <v>1</v>
      </c>
      <c r="F14" s="36">
        <v>2</v>
      </c>
      <c r="G14" s="36">
        <v>34</v>
      </c>
      <c r="H14" s="36">
        <v>41</v>
      </c>
      <c r="I14" s="36">
        <f xml:space="preserve"> G14+$C$14</f>
        <v>324</v>
      </c>
      <c r="J14" s="36">
        <f xml:space="preserve"> H14+$C$14</f>
        <v>331</v>
      </c>
      <c r="K14" s="36" t="s">
        <v>208</v>
      </c>
      <c r="L14" s="36" t="s">
        <v>307</v>
      </c>
      <c r="M14" s="36" t="s">
        <v>308</v>
      </c>
      <c r="N14" s="36">
        <v>625</v>
      </c>
      <c r="O14" s="8">
        <f>(I14+J14)/2</f>
        <v>327.5</v>
      </c>
      <c r="P14" s="36">
        <v>300</v>
      </c>
      <c r="Q14" s="36" t="s">
        <v>309</v>
      </c>
      <c r="R14" s="36" t="s">
        <v>310</v>
      </c>
      <c r="S14" s="36"/>
      <c r="T14" s="36"/>
      <c r="U14" s="36"/>
      <c r="V14" s="36"/>
      <c r="W14" s="36" t="s">
        <v>43</v>
      </c>
      <c r="X14" s="36" t="s">
        <v>44</v>
      </c>
      <c r="Y14" s="36" t="s">
        <v>45</v>
      </c>
      <c r="Z14" s="36"/>
      <c r="AA14" s="36"/>
      <c r="AB14" s="36"/>
      <c r="AD14"/>
    </row>
    <row r="15" spans="1:30" s="3" customFormat="1" x14ac:dyDescent="0.45">
      <c r="A15"/>
      <c r="B15" t="s">
        <v>46</v>
      </c>
      <c r="C15"/>
      <c r="D15" s="36">
        <f t="shared" si="0"/>
        <v>12</v>
      </c>
      <c r="E15" s="36">
        <v>1</v>
      </c>
      <c r="F15" s="36">
        <v>2</v>
      </c>
      <c r="G15" s="36">
        <v>51</v>
      </c>
      <c r="H15" s="36">
        <v>64</v>
      </c>
      <c r="I15" s="36">
        <f t="shared" ref="I15:J18" si="2" xml:space="preserve"> G15+$C$14</f>
        <v>341</v>
      </c>
      <c r="J15" s="36">
        <f t="shared" si="2"/>
        <v>354</v>
      </c>
      <c r="K15" s="36" t="s">
        <v>208</v>
      </c>
      <c r="L15" s="36" t="s">
        <v>307</v>
      </c>
      <c r="M15" s="36" t="s">
        <v>308</v>
      </c>
      <c r="N15" s="36">
        <v>575</v>
      </c>
      <c r="O15" s="8">
        <f>(I15+J15)/2</f>
        <v>347.5</v>
      </c>
      <c r="P15" s="36">
        <v>400</v>
      </c>
      <c r="Q15" s="36" t="s">
        <v>312</v>
      </c>
      <c r="R15" s="36" t="s">
        <v>311</v>
      </c>
      <c r="S15" s="36"/>
      <c r="T15" s="36"/>
      <c r="U15" s="36"/>
      <c r="V15" s="36"/>
      <c r="W15" s="36" t="s">
        <v>43</v>
      </c>
      <c r="X15" s="36" t="s">
        <v>47</v>
      </c>
      <c r="Y15" s="36"/>
      <c r="Z15" s="36"/>
      <c r="AA15" s="36"/>
      <c r="AB15" s="36"/>
      <c r="AD15"/>
    </row>
    <row r="16" spans="1:30" s="3" customFormat="1" x14ac:dyDescent="0.45">
      <c r="A16"/>
      <c r="B16" t="s">
        <v>48</v>
      </c>
      <c r="C16"/>
      <c r="D16" s="36">
        <f t="shared" si="0"/>
        <v>13</v>
      </c>
      <c r="E16" s="36">
        <v>1</v>
      </c>
      <c r="F16" s="36">
        <v>2</v>
      </c>
      <c r="G16" s="36">
        <v>115</v>
      </c>
      <c r="H16" s="36">
        <v>127</v>
      </c>
      <c r="I16" s="36">
        <f t="shared" si="2"/>
        <v>405</v>
      </c>
      <c r="J16" s="36">
        <f t="shared" si="2"/>
        <v>417</v>
      </c>
      <c r="K16" s="36" t="s">
        <v>208</v>
      </c>
      <c r="L16" s="36" t="s">
        <v>307</v>
      </c>
      <c r="M16" s="36" t="s">
        <v>308</v>
      </c>
      <c r="N16" s="36">
        <v>775</v>
      </c>
      <c r="O16" s="8">
        <f>(I16+J16)/2</f>
        <v>411</v>
      </c>
      <c r="P16" s="36">
        <v>500</v>
      </c>
      <c r="Q16" s="36" t="s">
        <v>313</v>
      </c>
      <c r="R16" s="36" t="s">
        <v>310</v>
      </c>
      <c r="S16" s="36"/>
      <c r="T16" s="36"/>
      <c r="U16" s="36"/>
      <c r="V16" s="36"/>
      <c r="W16" s="36" t="s">
        <v>43</v>
      </c>
      <c r="X16" s="36" t="s">
        <v>49</v>
      </c>
      <c r="Y16" s="36" t="s">
        <v>50</v>
      </c>
      <c r="Z16" s="36"/>
      <c r="AA16" s="36"/>
      <c r="AB16" s="36"/>
      <c r="AD16"/>
    </row>
    <row r="17" spans="1:30" s="3" customFormat="1" x14ac:dyDescent="0.45">
      <c r="A17"/>
      <c r="B17" t="s">
        <v>51</v>
      </c>
      <c r="C17"/>
      <c r="D17" s="36">
        <f t="shared" si="0"/>
        <v>14</v>
      </c>
      <c r="E17" s="36">
        <v>1</v>
      </c>
      <c r="F17" s="36">
        <v>2</v>
      </c>
      <c r="G17" s="36">
        <v>197</v>
      </c>
      <c r="H17" s="36">
        <v>260</v>
      </c>
      <c r="I17" s="36">
        <f t="shared" si="2"/>
        <v>487</v>
      </c>
      <c r="J17" s="36">
        <f t="shared" si="2"/>
        <v>550</v>
      </c>
      <c r="K17" s="36" t="s">
        <v>207</v>
      </c>
      <c r="L17" s="36" t="s">
        <v>299</v>
      </c>
      <c r="M17" s="36" t="s">
        <v>314</v>
      </c>
      <c r="N17" s="36">
        <v>650</v>
      </c>
      <c r="O17" s="8">
        <f>(I17+J17)/2</f>
        <v>518.5</v>
      </c>
      <c r="P17" s="36">
        <v>700</v>
      </c>
      <c r="Q17" s="36" t="s">
        <v>315</v>
      </c>
      <c r="R17" s="15"/>
      <c r="S17" s="36"/>
      <c r="T17" s="36"/>
      <c r="U17" s="36"/>
      <c r="V17" s="36"/>
      <c r="W17" s="36" t="s">
        <v>30</v>
      </c>
      <c r="X17" s="36" t="s">
        <v>49</v>
      </c>
      <c r="Y17" s="36"/>
      <c r="Z17" s="36"/>
      <c r="AA17" s="36"/>
      <c r="AB17" s="36"/>
      <c r="AD17"/>
    </row>
    <row r="18" spans="1:30" s="3" customFormat="1" x14ac:dyDescent="0.45">
      <c r="A18"/>
      <c r="B18" t="s">
        <v>52</v>
      </c>
      <c r="C18"/>
      <c r="D18" s="36">
        <f t="shared" si="0"/>
        <v>15</v>
      </c>
      <c r="E18" s="36">
        <v>1</v>
      </c>
      <c r="F18" s="36">
        <v>2</v>
      </c>
      <c r="G18" s="36">
        <v>262</v>
      </c>
      <c r="H18" s="36">
        <v>274</v>
      </c>
      <c r="I18" s="36">
        <f t="shared" si="2"/>
        <v>552</v>
      </c>
      <c r="J18" s="36">
        <f t="shared" si="2"/>
        <v>564</v>
      </c>
      <c r="K18" s="16" t="s">
        <v>209</v>
      </c>
      <c r="L18" s="16" t="s">
        <v>305</v>
      </c>
      <c r="M18" s="16" t="s">
        <v>316</v>
      </c>
      <c r="N18" s="16">
        <v>675</v>
      </c>
      <c r="O18" s="26">
        <f>(I18+J18)/2</f>
        <v>558</v>
      </c>
      <c r="P18" s="16">
        <v>725</v>
      </c>
      <c r="Q18" s="16" t="s">
        <v>317</v>
      </c>
      <c r="R18" s="16"/>
      <c r="S18" s="36"/>
      <c r="T18" s="36"/>
      <c r="U18" s="36"/>
      <c r="V18" s="36"/>
      <c r="W18" s="36" t="s">
        <v>49</v>
      </c>
      <c r="X18" s="36"/>
      <c r="Y18" s="36"/>
      <c r="Z18" s="36"/>
      <c r="AA18" s="36"/>
      <c r="AB18" s="36"/>
      <c r="AD18"/>
    </row>
    <row r="19" spans="1:30" s="3" customFormat="1" x14ac:dyDescent="0.45">
      <c r="A19"/>
      <c r="B19"/>
      <c r="C19"/>
      <c r="D19" s="36">
        <f t="shared" si="0"/>
        <v>16</v>
      </c>
      <c r="E19" s="36"/>
      <c r="F19" s="36"/>
      <c r="G19" s="36"/>
      <c r="H19" s="36"/>
      <c r="I19" s="36"/>
      <c r="J19" s="36"/>
      <c r="K19" s="16"/>
      <c r="L19" s="16"/>
      <c r="M19" s="16"/>
      <c r="N19" s="16"/>
      <c r="O19" s="26"/>
      <c r="P19" s="16"/>
      <c r="Q19" s="16"/>
      <c r="R19" s="1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D19"/>
    </row>
    <row r="20" spans="1:30" s="3" customFormat="1" x14ac:dyDescent="0.45">
      <c r="A20"/>
      <c r="B20" t="s">
        <v>53</v>
      </c>
      <c r="C20">
        <f>'Folger Line Count'!$N$15</f>
        <v>570</v>
      </c>
      <c r="D20" s="36">
        <f t="shared" si="0"/>
        <v>17</v>
      </c>
      <c r="E20" s="36">
        <v>1</v>
      </c>
      <c r="F20" s="36">
        <v>3</v>
      </c>
      <c r="G20" s="36">
        <v>6</v>
      </c>
      <c r="H20" s="36">
        <v>144</v>
      </c>
      <c r="I20" s="36">
        <f xml:space="preserve"> G20+$C$20</f>
        <v>576</v>
      </c>
      <c r="J20" s="36">
        <f xml:space="preserve"> H20+$C$20</f>
        <v>714</v>
      </c>
      <c r="K20" s="16" t="s">
        <v>207</v>
      </c>
      <c r="L20" s="16" t="s">
        <v>299</v>
      </c>
      <c r="M20" s="16" t="s">
        <v>318</v>
      </c>
      <c r="N20" s="16">
        <v>300</v>
      </c>
      <c r="O20" s="26">
        <f>(I20+J20)/2</f>
        <v>645</v>
      </c>
      <c r="P20" s="16">
        <v>650</v>
      </c>
      <c r="Q20" s="16" t="s">
        <v>319</v>
      </c>
      <c r="R20" s="16"/>
      <c r="S20" s="36"/>
      <c r="T20" s="36"/>
      <c r="U20" s="36"/>
      <c r="V20" s="36"/>
      <c r="W20" s="36" t="s">
        <v>55</v>
      </c>
      <c r="X20" s="36" t="s">
        <v>47</v>
      </c>
      <c r="Y20" s="36" t="s">
        <v>56</v>
      </c>
      <c r="Z20" s="36"/>
      <c r="AA20" s="36"/>
      <c r="AB20" s="36"/>
      <c r="AD20"/>
    </row>
    <row r="21" spans="1:30" s="3" customFormat="1" x14ac:dyDescent="0.45">
      <c r="A21"/>
      <c r="B21" t="s">
        <v>54</v>
      </c>
      <c r="C21"/>
      <c r="D21" s="36">
        <f t="shared" si="0"/>
        <v>18</v>
      </c>
      <c r="E21" s="36"/>
      <c r="F21" s="36"/>
      <c r="G21" s="36">
        <v>145</v>
      </c>
      <c r="H21" s="36">
        <v>145</v>
      </c>
      <c r="I21" s="36">
        <f t="shared" ref="I21:J21" si="3" xml:space="preserve"> G21+$C$20</f>
        <v>715</v>
      </c>
      <c r="J21" s="36">
        <f t="shared" si="3"/>
        <v>715</v>
      </c>
      <c r="K21" s="16" t="s">
        <v>209</v>
      </c>
      <c r="L21" s="16" t="s">
        <v>305</v>
      </c>
      <c r="M21" s="16" t="s">
        <v>318</v>
      </c>
      <c r="N21" s="16">
        <v>325</v>
      </c>
      <c r="O21" s="26">
        <f>(I21+J21)/2</f>
        <v>715</v>
      </c>
      <c r="P21" s="16">
        <v>675</v>
      </c>
      <c r="Q21" s="16" t="s">
        <v>320</v>
      </c>
      <c r="R21" s="16"/>
      <c r="S21" s="36"/>
      <c r="T21" s="36"/>
      <c r="U21" s="36"/>
      <c r="V21" s="36"/>
      <c r="W21" s="36" t="s">
        <v>55</v>
      </c>
      <c r="X21" s="36" t="s">
        <v>56</v>
      </c>
      <c r="Y21" s="36"/>
      <c r="Z21" s="36"/>
      <c r="AA21" s="36"/>
      <c r="AB21" s="36"/>
      <c r="AD21"/>
    </row>
    <row r="22" spans="1:30" s="3" customFormat="1" x14ac:dyDescent="0.45">
      <c r="A22"/>
      <c r="B22"/>
      <c r="C22"/>
      <c r="D22" s="36">
        <f t="shared" si="0"/>
        <v>19</v>
      </c>
      <c r="E22" s="36"/>
      <c r="F22" s="36"/>
      <c r="G22" s="36"/>
      <c r="H22" s="36"/>
      <c r="I22" s="36"/>
      <c r="J22" s="36"/>
      <c r="K22" s="16"/>
      <c r="L22" s="16"/>
      <c r="M22" s="16"/>
      <c r="N22" s="16"/>
      <c r="O22" s="26"/>
      <c r="P22" s="16"/>
      <c r="Q22" s="16"/>
      <c r="R22" s="1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D22"/>
    </row>
    <row r="23" spans="1:30" s="3" customFormat="1" x14ac:dyDescent="0.45">
      <c r="A23"/>
      <c r="B23" t="s">
        <v>57</v>
      </c>
      <c r="C23">
        <f>'Folger Line Count'!$N$16</f>
        <v>715</v>
      </c>
      <c r="D23" s="36">
        <f t="shared" si="0"/>
        <v>20</v>
      </c>
      <c r="E23" s="36">
        <v>1</v>
      </c>
      <c r="F23" s="36">
        <v>4</v>
      </c>
      <c r="G23" s="36">
        <v>62</v>
      </c>
      <c r="H23" s="36">
        <v>95</v>
      </c>
      <c r="I23" s="36">
        <f xml:space="preserve"> G23+$C$23</f>
        <v>777</v>
      </c>
      <c r="J23" s="36">
        <f xml:space="preserve"> H23+$C$23</f>
        <v>810</v>
      </c>
      <c r="K23" s="16" t="s">
        <v>206</v>
      </c>
      <c r="L23" s="16" t="s">
        <v>321</v>
      </c>
      <c r="M23" s="16" t="s">
        <v>150</v>
      </c>
      <c r="N23" s="16">
        <v>675</v>
      </c>
      <c r="O23" s="26">
        <f>(I23+J23)/2</f>
        <v>793.5</v>
      </c>
      <c r="P23" s="16">
        <v>600</v>
      </c>
      <c r="Q23" s="16" t="s">
        <v>322</v>
      </c>
      <c r="R23" s="16"/>
      <c r="S23" s="36"/>
      <c r="T23" s="36"/>
      <c r="U23" s="36"/>
      <c r="V23" s="36"/>
      <c r="W23" s="36" t="s">
        <v>32</v>
      </c>
      <c r="X23" s="36" t="s">
        <v>49</v>
      </c>
      <c r="Y23" s="36"/>
      <c r="Z23" s="36"/>
      <c r="AA23" s="36"/>
      <c r="AB23" s="36"/>
      <c r="AD23"/>
    </row>
    <row r="24" spans="1:30" x14ac:dyDescent="0.45">
      <c r="B24" t="s">
        <v>58</v>
      </c>
      <c r="D24" s="36">
        <f t="shared" si="0"/>
        <v>21</v>
      </c>
      <c r="E24" s="36">
        <v>1</v>
      </c>
      <c r="F24" s="36">
        <v>4</v>
      </c>
      <c r="G24" s="36">
        <v>96</v>
      </c>
      <c r="H24" s="36">
        <v>96</v>
      </c>
      <c r="I24" s="36">
        <f t="shared" ref="I24:J25" si="4" xml:space="preserve"> G24+$C$23</f>
        <v>811</v>
      </c>
      <c r="J24" s="36">
        <f t="shared" si="4"/>
        <v>811</v>
      </c>
      <c r="K24" s="16" t="s">
        <v>206</v>
      </c>
      <c r="L24" s="16" t="s">
        <v>321</v>
      </c>
      <c r="M24" s="16" t="s">
        <v>323</v>
      </c>
      <c r="N24" s="16">
        <v>690</v>
      </c>
      <c r="O24" s="26">
        <f>(I24+J24)/2</f>
        <v>811</v>
      </c>
      <c r="P24" s="16">
        <v>550</v>
      </c>
      <c r="Q24" s="16" t="s">
        <v>324</v>
      </c>
      <c r="R24" s="16"/>
      <c r="S24" s="36"/>
      <c r="T24" s="36"/>
      <c r="U24" s="36"/>
      <c r="V24" s="36"/>
      <c r="W24" s="36" t="s">
        <v>32</v>
      </c>
      <c r="X24" s="36" t="s">
        <v>49</v>
      </c>
      <c r="Y24" s="36"/>
      <c r="Z24" s="36"/>
      <c r="AA24" s="36"/>
      <c r="AB24" s="36"/>
    </row>
    <row r="25" spans="1:30" x14ac:dyDescent="0.45">
      <c r="B25" t="s">
        <v>325</v>
      </c>
      <c r="D25" s="36">
        <f t="shared" si="0"/>
        <v>22</v>
      </c>
      <c r="E25" s="36">
        <v>1</v>
      </c>
      <c r="F25" s="36">
        <v>4</v>
      </c>
      <c r="G25" s="36">
        <v>100</v>
      </c>
      <c r="H25" s="36">
        <v>102</v>
      </c>
      <c r="I25" s="36">
        <f t="shared" si="4"/>
        <v>815</v>
      </c>
      <c r="J25" s="36">
        <f t="shared" si="4"/>
        <v>817</v>
      </c>
      <c r="K25" s="16" t="s">
        <v>206</v>
      </c>
      <c r="L25" s="16" t="s">
        <v>321</v>
      </c>
      <c r="M25" s="16" t="s">
        <v>145</v>
      </c>
      <c r="N25" s="16">
        <v>550</v>
      </c>
      <c r="O25" s="26">
        <f>(I25+J25)/2</f>
        <v>816</v>
      </c>
      <c r="P25" s="16">
        <v>700</v>
      </c>
      <c r="Q25" s="16" t="s">
        <v>326</v>
      </c>
      <c r="R25" s="16"/>
      <c r="S25" s="36"/>
      <c r="T25" s="36"/>
      <c r="U25" s="36"/>
      <c r="V25" s="36"/>
      <c r="W25" s="36" t="s">
        <v>30</v>
      </c>
      <c r="X25" s="36" t="s">
        <v>29</v>
      </c>
      <c r="Y25" s="36"/>
      <c r="Z25" s="36"/>
      <c r="AA25" s="36"/>
      <c r="AB25" s="36"/>
    </row>
    <row r="26" spans="1:30" x14ac:dyDescent="0.45">
      <c r="D26" s="36">
        <f t="shared" si="0"/>
        <v>23</v>
      </c>
      <c r="E26" s="36"/>
      <c r="F26" s="36"/>
      <c r="G26" s="36"/>
      <c r="H26" s="36"/>
      <c r="I26" s="36"/>
      <c r="J26" s="36"/>
      <c r="K26" s="16"/>
      <c r="L26" s="16"/>
      <c r="M26" s="16"/>
      <c r="N26" s="16"/>
      <c r="O26" s="26"/>
      <c r="P26" s="16"/>
      <c r="Q26" s="16"/>
      <c r="R26" s="1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30" x14ac:dyDescent="0.45">
      <c r="B27" t="s">
        <v>60</v>
      </c>
      <c r="C27">
        <f>'Folger Line Count'!$N$17</f>
        <v>817</v>
      </c>
      <c r="D27" s="36">
        <f t="shared" si="0"/>
        <v>24</v>
      </c>
      <c r="E27" s="36">
        <v>1</v>
      </c>
      <c r="F27" s="36">
        <v>5</v>
      </c>
      <c r="G27" s="36">
        <v>3</v>
      </c>
      <c r="H27" s="36">
        <v>98</v>
      </c>
      <c r="I27" s="36">
        <f xml:space="preserve"> G27+$C$27</f>
        <v>820</v>
      </c>
      <c r="J27" s="36">
        <f xml:space="preserve"> H27+$C$27</f>
        <v>915</v>
      </c>
      <c r="K27" s="16" t="s">
        <v>298</v>
      </c>
      <c r="L27" s="16" t="s">
        <v>327</v>
      </c>
      <c r="M27" s="16" t="s">
        <v>328</v>
      </c>
      <c r="N27" s="16">
        <v>650</v>
      </c>
      <c r="O27" s="26">
        <f>(I27+J27)/2</f>
        <v>867.5</v>
      </c>
      <c r="P27" s="16">
        <v>675</v>
      </c>
      <c r="Q27" s="16" t="s">
        <v>329</v>
      </c>
      <c r="R27" s="16"/>
      <c r="S27" s="36"/>
      <c r="T27" s="36"/>
      <c r="U27" s="36"/>
      <c r="V27" s="36"/>
      <c r="W27" s="36" t="s">
        <v>32</v>
      </c>
      <c r="X27" s="36" t="s">
        <v>49</v>
      </c>
      <c r="Y27" s="36"/>
      <c r="Z27" s="36"/>
      <c r="AA27" s="36"/>
      <c r="AB27" s="36"/>
    </row>
    <row r="28" spans="1:30" x14ac:dyDescent="0.45">
      <c r="B28" t="s">
        <v>61</v>
      </c>
      <c r="D28" s="36">
        <f t="shared" si="0"/>
        <v>25</v>
      </c>
      <c r="E28" s="36">
        <v>1</v>
      </c>
      <c r="F28" s="36">
        <v>5</v>
      </c>
      <c r="G28" s="36">
        <v>92</v>
      </c>
      <c r="H28" s="36">
        <v>119</v>
      </c>
      <c r="I28" s="36">
        <f t="shared" ref="I28:J30" si="5" xml:space="preserve"> G28+$C$27</f>
        <v>909</v>
      </c>
      <c r="J28" s="36">
        <f t="shared" si="5"/>
        <v>936</v>
      </c>
      <c r="K28" s="16" t="s">
        <v>209</v>
      </c>
      <c r="L28" s="16" t="s">
        <v>305</v>
      </c>
      <c r="M28" s="16" t="s">
        <v>323</v>
      </c>
      <c r="N28" s="16">
        <v>690</v>
      </c>
      <c r="O28" s="26">
        <f>(I28+J28)/2</f>
        <v>922.5</v>
      </c>
      <c r="P28" s="16">
        <v>550</v>
      </c>
      <c r="Q28" s="16" t="s">
        <v>330</v>
      </c>
      <c r="R28" s="16"/>
      <c r="S28" s="36"/>
      <c r="T28" s="36"/>
      <c r="U28" s="36"/>
      <c r="V28" s="36"/>
      <c r="W28" s="36" t="s">
        <v>49</v>
      </c>
      <c r="X28" s="36" t="s">
        <v>32</v>
      </c>
      <c r="Y28" s="36"/>
      <c r="Z28" s="36"/>
      <c r="AA28" s="36"/>
      <c r="AB28" s="36"/>
    </row>
    <row r="29" spans="1:30" x14ac:dyDescent="0.45">
      <c r="B29" t="s">
        <v>62</v>
      </c>
      <c r="D29" s="36">
        <f t="shared" si="0"/>
        <v>26</v>
      </c>
      <c r="E29" s="36">
        <v>1</v>
      </c>
      <c r="F29" s="36">
        <v>5</v>
      </c>
      <c r="G29" s="36">
        <v>135</v>
      </c>
      <c r="H29" s="36">
        <v>209</v>
      </c>
      <c r="I29" s="36">
        <f t="shared" si="5"/>
        <v>952</v>
      </c>
      <c r="J29" s="36">
        <f t="shared" si="5"/>
        <v>1026</v>
      </c>
      <c r="K29" s="16" t="s">
        <v>331</v>
      </c>
      <c r="L29" s="16" t="s">
        <v>307</v>
      </c>
      <c r="M29" s="16" t="s">
        <v>323</v>
      </c>
      <c r="N29" s="16">
        <v>690</v>
      </c>
      <c r="O29" s="26">
        <f>(I29+J29)/2</f>
        <v>989</v>
      </c>
      <c r="P29" s="16">
        <v>550</v>
      </c>
      <c r="Q29" s="16" t="s">
        <v>332</v>
      </c>
      <c r="R29" s="16"/>
      <c r="S29" s="36"/>
      <c r="T29" s="36"/>
      <c r="U29" s="36"/>
      <c r="V29" s="36"/>
      <c r="W29" s="36" t="s">
        <v>49</v>
      </c>
      <c r="X29" s="36" t="s">
        <v>30</v>
      </c>
      <c r="Y29" s="36" t="s">
        <v>29</v>
      </c>
      <c r="Z29" s="36"/>
      <c r="AA29" s="36"/>
      <c r="AB29" s="36"/>
    </row>
    <row r="30" spans="1:30" s="21" customFormat="1" x14ac:dyDescent="0.45">
      <c r="B30" s="21" t="s">
        <v>594</v>
      </c>
      <c r="D30" s="16">
        <f t="shared" si="0"/>
        <v>27</v>
      </c>
      <c r="E30" s="16">
        <v>1</v>
      </c>
      <c r="F30" s="16">
        <v>5</v>
      </c>
      <c r="G30" s="16">
        <v>186</v>
      </c>
      <c r="H30" s="16">
        <v>193</v>
      </c>
      <c r="I30" s="16">
        <f t="shared" si="5"/>
        <v>1003</v>
      </c>
      <c r="J30" s="16">
        <f t="shared" si="5"/>
        <v>1010</v>
      </c>
      <c r="K30" s="16" t="s">
        <v>209</v>
      </c>
      <c r="L30" s="16" t="s">
        <v>305</v>
      </c>
      <c r="M30" s="16" t="s">
        <v>323</v>
      </c>
      <c r="N30" s="16">
        <v>720</v>
      </c>
      <c r="O30" s="26">
        <f>(I30+J30)/2</f>
        <v>1006.5</v>
      </c>
      <c r="P30" s="16">
        <v>480</v>
      </c>
      <c r="Q30" s="16" t="s">
        <v>595</v>
      </c>
      <c r="R30" s="16"/>
      <c r="S30" s="16"/>
      <c r="T30" s="16"/>
      <c r="U30" s="16"/>
      <c r="V30" s="16"/>
      <c r="W30" s="16" t="s">
        <v>49</v>
      </c>
      <c r="X30" s="16"/>
      <c r="Y30" s="16"/>
      <c r="Z30" s="16"/>
      <c r="AA30" s="16"/>
      <c r="AB30" s="16"/>
      <c r="AC30" s="24"/>
    </row>
    <row r="31" spans="1:30" x14ac:dyDescent="0.45">
      <c r="D31" s="36">
        <f t="shared" si="0"/>
        <v>28</v>
      </c>
      <c r="E31" s="36"/>
      <c r="F31" s="36"/>
      <c r="G31" s="36"/>
      <c r="H31" s="36"/>
      <c r="I31" s="36"/>
      <c r="J31" s="36"/>
      <c r="K31" s="16"/>
      <c r="L31" s="16"/>
      <c r="M31" s="16"/>
      <c r="N31" s="16"/>
      <c r="O31" s="26"/>
      <c r="P31" s="16"/>
      <c r="Q31" s="16"/>
      <c r="R31" s="1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30" x14ac:dyDescent="0.45">
      <c r="A32" t="s">
        <v>121</v>
      </c>
      <c r="B32" t="s">
        <v>63</v>
      </c>
      <c r="C32">
        <f>'Folger Line Count'!$N$18</f>
        <v>1129</v>
      </c>
      <c r="D32" s="36">
        <f t="shared" si="0"/>
        <v>29</v>
      </c>
      <c r="E32" s="36">
        <v>2</v>
      </c>
      <c r="F32" s="36">
        <v>1</v>
      </c>
      <c r="G32" s="36">
        <v>1</v>
      </c>
      <c r="H32" s="36">
        <v>84</v>
      </c>
      <c r="I32" s="36">
        <f xml:space="preserve"> G32+$C$32</f>
        <v>1130</v>
      </c>
      <c r="J32" s="36">
        <f xml:space="preserve"> H32+$C$32</f>
        <v>1213</v>
      </c>
      <c r="K32" s="16" t="s">
        <v>331</v>
      </c>
      <c r="L32" s="16" t="s">
        <v>199</v>
      </c>
      <c r="M32" s="16" t="s">
        <v>152</v>
      </c>
      <c r="N32" s="16">
        <v>350</v>
      </c>
      <c r="O32" s="26">
        <f>(I32+J32)/2</f>
        <v>1171.5</v>
      </c>
      <c r="P32" s="16">
        <v>600</v>
      </c>
      <c r="Q32" s="16" t="s">
        <v>333</v>
      </c>
      <c r="R32" s="16"/>
      <c r="S32" s="36"/>
      <c r="T32" s="36"/>
      <c r="U32" s="36"/>
      <c r="V32" s="36"/>
      <c r="W32" s="36" t="s">
        <v>56</v>
      </c>
      <c r="X32" s="36" t="s">
        <v>64</v>
      </c>
      <c r="Y32" s="36"/>
      <c r="Z32" s="36"/>
      <c r="AA32" s="36"/>
      <c r="AB32" s="36"/>
      <c r="AC32" s="3" t="s">
        <v>65</v>
      </c>
    </row>
    <row r="33" spans="1:29" x14ac:dyDescent="0.45">
      <c r="B33" t="s">
        <v>66</v>
      </c>
      <c r="D33" s="36">
        <f t="shared" si="0"/>
        <v>30</v>
      </c>
      <c r="E33" s="36">
        <v>2</v>
      </c>
      <c r="F33" s="36">
        <v>1</v>
      </c>
      <c r="G33" s="36">
        <v>84</v>
      </c>
      <c r="H33" s="36">
        <v>112</v>
      </c>
      <c r="I33" s="36">
        <f t="shared" ref="I33:J36" si="6" xml:space="preserve"> G33+$C$32</f>
        <v>1213</v>
      </c>
      <c r="J33" s="36">
        <f t="shared" si="6"/>
        <v>1241</v>
      </c>
      <c r="K33" s="16" t="s">
        <v>207</v>
      </c>
      <c r="L33" s="16" t="s">
        <v>299</v>
      </c>
      <c r="M33" s="16" t="s">
        <v>318</v>
      </c>
      <c r="N33" s="16">
        <v>300</v>
      </c>
      <c r="O33" s="26">
        <f>(I33+J33)/2</f>
        <v>1227</v>
      </c>
      <c r="P33" s="16">
        <v>500</v>
      </c>
      <c r="Q33" s="16" t="s">
        <v>334</v>
      </c>
      <c r="R33" s="16"/>
      <c r="S33" s="36"/>
      <c r="T33" s="36"/>
      <c r="U33" s="36"/>
      <c r="V33" s="36"/>
      <c r="W33" s="36" t="s">
        <v>67</v>
      </c>
      <c r="X33" s="36" t="s">
        <v>56</v>
      </c>
      <c r="Y33" s="36"/>
      <c r="Z33" s="36"/>
      <c r="AA33" s="36"/>
      <c r="AB33" s="36"/>
      <c r="AC33" s="3" t="s">
        <v>68</v>
      </c>
    </row>
    <row r="34" spans="1:29" x14ac:dyDescent="0.45">
      <c r="B34" t="s">
        <v>69</v>
      </c>
      <c r="D34" s="36">
        <f t="shared" si="0"/>
        <v>31</v>
      </c>
      <c r="E34" s="36">
        <v>2</v>
      </c>
      <c r="F34" s="36">
        <v>1</v>
      </c>
      <c r="G34" s="36">
        <v>113</v>
      </c>
      <c r="H34" s="36">
        <v>134</v>
      </c>
      <c r="I34" s="36">
        <f t="shared" si="6"/>
        <v>1242</v>
      </c>
      <c r="J34" s="36">
        <f t="shared" si="6"/>
        <v>1263</v>
      </c>
      <c r="K34" s="16" t="s">
        <v>209</v>
      </c>
      <c r="L34" s="16" t="s">
        <v>305</v>
      </c>
      <c r="M34" s="16" t="s">
        <v>152</v>
      </c>
      <c r="N34" s="16">
        <v>250</v>
      </c>
      <c r="O34" s="26">
        <f t="shared" ref="O34:O36" si="7">(I34+J34)/2</f>
        <v>1252.5</v>
      </c>
      <c r="P34" s="16">
        <v>550</v>
      </c>
      <c r="Q34" s="16" t="s">
        <v>350</v>
      </c>
      <c r="R34" s="16"/>
      <c r="S34" s="36"/>
      <c r="T34" s="36"/>
      <c r="U34" s="36"/>
      <c r="V34" s="36"/>
      <c r="W34" s="36" t="s">
        <v>56</v>
      </c>
      <c r="X34" s="36" t="s">
        <v>67</v>
      </c>
      <c r="Y34" s="36"/>
      <c r="Z34" s="36"/>
      <c r="AA34" s="36"/>
      <c r="AB34" s="36"/>
      <c r="AC34" s="3" t="s">
        <v>70</v>
      </c>
    </row>
    <row r="35" spans="1:29" x14ac:dyDescent="0.45">
      <c r="B35" t="s">
        <v>71</v>
      </c>
      <c r="D35" s="36">
        <f t="shared" si="0"/>
        <v>32</v>
      </c>
      <c r="E35" s="36">
        <v>2</v>
      </c>
      <c r="F35" s="36"/>
      <c r="G35" s="36">
        <v>-80</v>
      </c>
      <c r="H35" s="36">
        <v>-60</v>
      </c>
      <c r="I35" s="36">
        <f t="shared" si="6"/>
        <v>1049</v>
      </c>
      <c r="J35" s="36">
        <f t="shared" si="6"/>
        <v>1069</v>
      </c>
      <c r="K35" s="16" t="s">
        <v>206</v>
      </c>
      <c r="L35" s="16" t="s">
        <v>197</v>
      </c>
      <c r="M35" s="16" t="s">
        <v>323</v>
      </c>
      <c r="N35" s="16">
        <v>500</v>
      </c>
      <c r="O35" s="26">
        <f t="shared" si="7"/>
        <v>1059</v>
      </c>
      <c r="P35" s="16">
        <v>650</v>
      </c>
      <c r="Q35" s="16" t="s">
        <v>71</v>
      </c>
      <c r="R35" s="16"/>
      <c r="S35" s="36"/>
      <c r="T35" s="36"/>
      <c r="U35" s="36"/>
      <c r="V35" s="36"/>
      <c r="W35" s="36" t="s">
        <v>49</v>
      </c>
      <c r="X35" s="36" t="s">
        <v>67</v>
      </c>
      <c r="Y35" s="36"/>
      <c r="Z35" s="36"/>
      <c r="AA35" s="36"/>
      <c r="AB35" s="36"/>
      <c r="AC35" s="3" t="s">
        <v>72</v>
      </c>
    </row>
    <row r="36" spans="1:29" x14ac:dyDescent="0.45">
      <c r="B36" t="s">
        <v>73</v>
      </c>
      <c r="D36" s="36">
        <f t="shared" si="0"/>
        <v>33</v>
      </c>
      <c r="E36" s="36">
        <v>2</v>
      </c>
      <c r="F36" s="36"/>
      <c r="G36" s="36">
        <v>-20</v>
      </c>
      <c r="H36" s="36">
        <v>-20</v>
      </c>
      <c r="I36" s="36">
        <f t="shared" si="6"/>
        <v>1109</v>
      </c>
      <c r="J36" s="36">
        <f t="shared" si="6"/>
        <v>1109</v>
      </c>
      <c r="K36" s="16" t="s">
        <v>206</v>
      </c>
      <c r="L36" s="16" t="s">
        <v>197</v>
      </c>
      <c r="M36" s="16" t="s">
        <v>323</v>
      </c>
      <c r="N36" s="16">
        <v>500</v>
      </c>
      <c r="O36" s="26">
        <f t="shared" si="7"/>
        <v>1109</v>
      </c>
      <c r="P36" s="16">
        <v>570</v>
      </c>
      <c r="Q36" s="16" t="s">
        <v>73</v>
      </c>
      <c r="R36" s="16"/>
      <c r="S36" s="36"/>
      <c r="T36" s="36"/>
      <c r="U36" s="36"/>
      <c r="V36" s="36"/>
      <c r="W36" s="36" t="s">
        <v>49</v>
      </c>
      <c r="X36" s="36" t="s">
        <v>67</v>
      </c>
      <c r="Y36" s="36"/>
      <c r="Z36" s="36"/>
      <c r="AA36" s="36"/>
      <c r="AB36" s="36"/>
      <c r="AC36" s="3" t="s">
        <v>74</v>
      </c>
    </row>
    <row r="37" spans="1:29" x14ac:dyDescent="0.45">
      <c r="D37" s="36">
        <f t="shared" si="0"/>
        <v>34</v>
      </c>
      <c r="E37" s="36"/>
      <c r="F37" s="36"/>
      <c r="G37" s="36"/>
      <c r="H37" s="36"/>
      <c r="I37" s="36"/>
      <c r="J37" s="36"/>
      <c r="K37" s="16"/>
      <c r="L37" s="16"/>
      <c r="M37" s="16"/>
      <c r="N37" s="16"/>
      <c r="O37" s="26"/>
      <c r="P37" s="16"/>
      <c r="Q37" s="16"/>
      <c r="R37" s="1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x14ac:dyDescent="0.45">
      <c r="B38" t="s">
        <v>75</v>
      </c>
      <c r="C38">
        <f>'Folger Line Count'!$N$19</f>
        <v>1262</v>
      </c>
      <c r="D38" s="36">
        <f t="shared" si="0"/>
        <v>35</v>
      </c>
      <c r="E38" s="36">
        <v>2</v>
      </c>
      <c r="F38" s="36">
        <v>2</v>
      </c>
      <c r="G38" s="36">
        <v>1</v>
      </c>
      <c r="H38" s="36">
        <v>26</v>
      </c>
      <c r="I38" s="36">
        <f xml:space="preserve"> G38+$C$38</f>
        <v>1263</v>
      </c>
      <c r="J38" s="36">
        <f xml:space="preserve"> H38+$C$38</f>
        <v>1288</v>
      </c>
      <c r="K38" s="16" t="s">
        <v>208</v>
      </c>
      <c r="L38" s="16" t="s">
        <v>307</v>
      </c>
      <c r="M38" s="16" t="s">
        <v>147</v>
      </c>
      <c r="N38" s="16">
        <v>500</v>
      </c>
      <c r="O38" s="26">
        <f>(I38+J38)/2</f>
        <v>1275.5</v>
      </c>
      <c r="P38" s="16">
        <v>250</v>
      </c>
      <c r="Q38" s="16" t="s">
        <v>351</v>
      </c>
      <c r="R38" s="16"/>
      <c r="S38" s="36"/>
      <c r="T38" s="36"/>
      <c r="U38" s="36"/>
      <c r="V38" s="36"/>
      <c r="W38" s="36" t="s">
        <v>43</v>
      </c>
      <c r="X38" s="36" t="s">
        <v>50</v>
      </c>
      <c r="Y38" s="36" t="s">
        <v>76</v>
      </c>
      <c r="Z38" s="36" t="s">
        <v>77</v>
      </c>
      <c r="AA38" s="36"/>
      <c r="AB38" s="36"/>
      <c r="AC38" s="3" t="s">
        <v>78</v>
      </c>
    </row>
    <row r="39" spans="1:29" x14ac:dyDescent="0.45">
      <c r="B39" s="13" t="s">
        <v>79</v>
      </c>
      <c r="C39" s="13"/>
      <c r="D39" s="36">
        <f t="shared" si="0"/>
        <v>36</v>
      </c>
      <c r="E39" s="14">
        <v>2</v>
      </c>
      <c r="F39" s="14">
        <v>2</v>
      </c>
      <c r="G39" s="14">
        <v>27</v>
      </c>
      <c r="H39" s="14">
        <v>42</v>
      </c>
      <c r="I39" s="14">
        <f t="shared" ref="I39:J41" si="8" xml:space="preserve"> G39+$C$38</f>
        <v>1289</v>
      </c>
      <c r="J39" s="14">
        <f t="shared" si="8"/>
        <v>1304</v>
      </c>
      <c r="K39" s="27"/>
      <c r="L39" s="27"/>
      <c r="M39" s="27"/>
      <c r="N39" s="27"/>
      <c r="O39" s="26"/>
      <c r="P39" s="27"/>
      <c r="Q39" s="27"/>
      <c r="R39" s="16"/>
      <c r="S39" s="36"/>
      <c r="T39" s="36"/>
      <c r="U39" s="36"/>
      <c r="V39" s="36"/>
      <c r="W39" s="36" t="s">
        <v>43</v>
      </c>
      <c r="X39" s="36" t="s">
        <v>50</v>
      </c>
      <c r="Y39" s="36" t="s">
        <v>76</v>
      </c>
      <c r="Z39" s="36" t="s">
        <v>77</v>
      </c>
      <c r="AA39" s="36"/>
      <c r="AB39" s="36"/>
      <c r="AC39" s="3" t="s">
        <v>80</v>
      </c>
    </row>
    <row r="40" spans="1:29" s="22" customFormat="1" x14ac:dyDescent="0.45">
      <c r="A40" s="21"/>
      <c r="B40" s="21" t="s">
        <v>81</v>
      </c>
      <c r="C40" s="21"/>
      <c r="D40" s="36">
        <f t="shared" si="0"/>
        <v>37</v>
      </c>
      <c r="E40" s="16">
        <v>2</v>
      </c>
      <c r="F40" s="16">
        <v>2</v>
      </c>
      <c r="G40" s="16">
        <v>43</v>
      </c>
      <c r="H40" s="16">
        <v>56</v>
      </c>
      <c r="I40" s="16">
        <f t="shared" si="8"/>
        <v>1305</v>
      </c>
      <c r="J40" s="16">
        <f t="shared" si="8"/>
        <v>1318</v>
      </c>
      <c r="K40" s="16"/>
      <c r="L40" s="16" t="s">
        <v>352</v>
      </c>
      <c r="M40" s="16" t="s">
        <v>152</v>
      </c>
      <c r="N40" s="16">
        <v>500</v>
      </c>
      <c r="O40" s="26">
        <f t="shared" ref="O40:O45" si="9">(I40+J40)/2</f>
        <v>1311.5</v>
      </c>
      <c r="P40" s="16">
        <v>300</v>
      </c>
      <c r="Q40" s="16" t="s">
        <v>354</v>
      </c>
      <c r="R40" s="16"/>
      <c r="S40" s="16"/>
      <c r="T40" s="16"/>
      <c r="U40" s="16"/>
      <c r="V40" s="16"/>
      <c r="W40" s="16" t="s">
        <v>43</v>
      </c>
      <c r="X40" s="16" t="s">
        <v>50</v>
      </c>
      <c r="Y40" s="16" t="s">
        <v>56</v>
      </c>
      <c r="Z40" s="16"/>
      <c r="AA40" s="16"/>
      <c r="AB40" s="16"/>
      <c r="AC40" s="24" t="s">
        <v>82</v>
      </c>
    </row>
    <row r="41" spans="1:29" s="22" customFormat="1" x14ac:dyDescent="0.45">
      <c r="A41" s="21"/>
      <c r="B41" s="21" t="s">
        <v>83</v>
      </c>
      <c r="C41" s="21"/>
      <c r="D41" s="36">
        <f t="shared" si="0"/>
        <v>38</v>
      </c>
      <c r="E41" s="16">
        <v>2</v>
      </c>
      <c r="F41" s="16">
        <v>2</v>
      </c>
      <c r="G41" s="16">
        <v>61</v>
      </c>
      <c r="H41" s="16">
        <v>91</v>
      </c>
      <c r="I41" s="16">
        <f t="shared" si="8"/>
        <v>1323</v>
      </c>
      <c r="J41" s="16">
        <f t="shared" si="8"/>
        <v>1353</v>
      </c>
      <c r="K41" s="16"/>
      <c r="L41" s="16" t="s">
        <v>352</v>
      </c>
      <c r="M41" s="16" t="s">
        <v>353</v>
      </c>
      <c r="N41" s="16">
        <v>600</v>
      </c>
      <c r="O41" s="26">
        <f t="shared" si="9"/>
        <v>1338</v>
      </c>
      <c r="P41" s="16">
        <v>200</v>
      </c>
      <c r="Q41" s="16" t="s">
        <v>355</v>
      </c>
      <c r="R41" s="16"/>
      <c r="S41" s="16"/>
      <c r="T41" s="16"/>
      <c r="U41" s="16"/>
      <c r="V41" s="16"/>
      <c r="W41" s="16" t="s">
        <v>43</v>
      </c>
      <c r="X41" s="16" t="s">
        <v>50</v>
      </c>
      <c r="Y41" s="16" t="s">
        <v>56</v>
      </c>
      <c r="Z41" s="16" t="s">
        <v>84</v>
      </c>
      <c r="AA41" s="16" t="s">
        <v>45</v>
      </c>
      <c r="AB41" s="16"/>
      <c r="AC41" s="24" t="s">
        <v>85</v>
      </c>
    </row>
    <row r="42" spans="1:29" x14ac:dyDescent="0.45">
      <c r="A42" s="21"/>
      <c r="B42" s="21"/>
      <c r="C42" s="21"/>
      <c r="D42" s="36">
        <f t="shared" si="0"/>
        <v>39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24"/>
    </row>
    <row r="43" spans="1:29" s="22" customFormat="1" x14ac:dyDescent="0.45">
      <c r="A43" s="21"/>
      <c r="B43" s="21" t="s">
        <v>86</v>
      </c>
      <c r="C43" s="21"/>
      <c r="D43" s="36">
        <f t="shared" si="0"/>
        <v>40</v>
      </c>
      <c r="E43" s="16">
        <v>2</v>
      </c>
      <c r="F43" s="16"/>
      <c r="G43" s="16">
        <v>-30</v>
      </c>
      <c r="H43" s="16">
        <v>-20</v>
      </c>
      <c r="I43" s="16">
        <f t="shared" ref="I43:J43" si="10" xml:space="preserve"> G43+$C$38</f>
        <v>1232</v>
      </c>
      <c r="J43" s="16">
        <f t="shared" si="10"/>
        <v>1242</v>
      </c>
      <c r="K43" s="16"/>
      <c r="L43" s="16" t="s">
        <v>321</v>
      </c>
      <c r="M43" s="16" t="s">
        <v>356</v>
      </c>
      <c r="N43" s="16">
        <v>300</v>
      </c>
      <c r="O43" s="26">
        <f t="shared" si="9"/>
        <v>1237</v>
      </c>
      <c r="P43" s="16">
        <v>300</v>
      </c>
      <c r="Q43" s="16" t="s">
        <v>357</v>
      </c>
      <c r="R43" s="16"/>
      <c r="S43" s="16"/>
      <c r="T43" s="16"/>
      <c r="U43" s="16"/>
      <c r="V43" s="16"/>
      <c r="W43" s="16" t="s">
        <v>84</v>
      </c>
      <c r="X43" s="16" t="s">
        <v>45</v>
      </c>
      <c r="Y43" s="16" t="s">
        <v>87</v>
      </c>
      <c r="Z43" s="16" t="s">
        <v>88</v>
      </c>
      <c r="AA43" s="16"/>
      <c r="AB43" s="16"/>
      <c r="AC43" s="24" t="s">
        <v>89</v>
      </c>
    </row>
    <row r="44" spans="1:29" x14ac:dyDescent="0.45">
      <c r="B44" t="s">
        <v>90</v>
      </c>
      <c r="D44" s="36">
        <f t="shared" si="0"/>
        <v>41</v>
      </c>
      <c r="E44" s="36">
        <v>2</v>
      </c>
      <c r="F44" s="36"/>
      <c r="G44" s="36">
        <v>-19</v>
      </c>
      <c r="H44" s="36">
        <v>-10</v>
      </c>
      <c r="I44" s="16">
        <f t="shared" ref="I44:I45" si="11" xml:space="preserve"> G44+$C$38</f>
        <v>1243</v>
      </c>
      <c r="J44" s="16">
        <f t="shared" ref="J44:J45" si="12" xml:space="preserve"> H44+$C$38</f>
        <v>1252</v>
      </c>
      <c r="K44" s="16"/>
      <c r="L44" s="16"/>
      <c r="M44" s="16"/>
      <c r="N44" s="16"/>
      <c r="O44" s="26">
        <f t="shared" si="9"/>
        <v>1247.5</v>
      </c>
      <c r="P44" s="16"/>
      <c r="Q44" s="16"/>
      <c r="R44" s="16"/>
      <c r="S44" s="16"/>
      <c r="T44" s="16"/>
      <c r="U44" s="16"/>
      <c r="V44" s="16"/>
      <c r="W44" s="16"/>
      <c r="X44" s="16"/>
      <c r="Y44" s="16" t="s">
        <v>87</v>
      </c>
      <c r="Z44" s="16" t="s">
        <v>88</v>
      </c>
      <c r="AA44" s="16"/>
      <c r="AB44" s="16"/>
      <c r="AC44" s="24" t="s">
        <v>91</v>
      </c>
    </row>
    <row r="45" spans="1:29" x14ac:dyDescent="0.45">
      <c r="B45" t="s">
        <v>92</v>
      </c>
      <c r="D45" s="36">
        <f t="shared" si="0"/>
        <v>42</v>
      </c>
      <c r="E45" s="36">
        <v>2</v>
      </c>
      <c r="F45" s="36"/>
      <c r="G45" s="36">
        <v>-9</v>
      </c>
      <c r="H45" s="36">
        <v>0</v>
      </c>
      <c r="I45" s="16">
        <f t="shared" si="11"/>
        <v>1253</v>
      </c>
      <c r="J45" s="16">
        <f t="shared" si="12"/>
        <v>1262</v>
      </c>
      <c r="K45" s="16"/>
      <c r="L45" s="16"/>
      <c r="M45" s="16"/>
      <c r="N45" s="16"/>
      <c r="O45" s="26">
        <f t="shared" si="9"/>
        <v>1257.5</v>
      </c>
      <c r="P45" s="16"/>
      <c r="Q45" s="16"/>
      <c r="R45" s="16"/>
      <c r="S45" s="16"/>
      <c r="T45" s="16"/>
      <c r="U45" s="16"/>
      <c r="V45" s="16"/>
      <c r="W45" s="16" t="s">
        <v>84</v>
      </c>
      <c r="X45" s="16" t="s">
        <v>45</v>
      </c>
      <c r="Y45" s="16" t="s">
        <v>87</v>
      </c>
      <c r="Z45" s="16" t="s">
        <v>88</v>
      </c>
      <c r="AA45" s="16"/>
      <c r="AB45" s="16"/>
      <c r="AC45" s="24" t="s">
        <v>93</v>
      </c>
    </row>
    <row r="46" spans="1:29" x14ac:dyDescent="0.45">
      <c r="D46" s="36">
        <f t="shared" si="0"/>
        <v>43</v>
      </c>
      <c r="E46" s="36"/>
      <c r="F46" s="36"/>
      <c r="G46" s="36"/>
      <c r="H46" s="36"/>
      <c r="I46" s="36"/>
      <c r="J46" s="36"/>
      <c r="K46" s="16"/>
      <c r="L46" s="16"/>
      <c r="M46" s="16"/>
      <c r="N46" s="16"/>
      <c r="O46" s="2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24"/>
    </row>
    <row r="47" spans="1:29" x14ac:dyDescent="0.45">
      <c r="B47" s="18" t="s">
        <v>94</v>
      </c>
      <c r="D47" s="36">
        <f t="shared" si="0"/>
        <v>44</v>
      </c>
      <c r="E47" s="36">
        <v>2</v>
      </c>
      <c r="F47" s="36">
        <v>2</v>
      </c>
      <c r="G47" s="36">
        <v>92</v>
      </c>
      <c r="H47" s="36">
        <v>136</v>
      </c>
      <c r="I47" s="36">
        <f xml:space="preserve"> G47+$C$38</f>
        <v>1354</v>
      </c>
      <c r="J47" s="36">
        <f t="shared" ref="J47:J61" si="13" xml:space="preserve"> H47+$C$38</f>
        <v>1398</v>
      </c>
      <c r="K47" s="16"/>
      <c r="L47" s="16" t="s">
        <v>299</v>
      </c>
      <c r="M47" s="16" t="s">
        <v>358</v>
      </c>
      <c r="N47" s="16">
        <v>400</v>
      </c>
      <c r="O47" s="26">
        <f t="shared" ref="O47:O61" si="14">(I47+J47)/2</f>
        <v>1376</v>
      </c>
      <c r="P47" s="16">
        <v>400</v>
      </c>
      <c r="Q47" s="16" t="s">
        <v>94</v>
      </c>
      <c r="R47" s="16"/>
      <c r="S47" s="16"/>
      <c r="T47" s="16"/>
      <c r="U47" s="16"/>
      <c r="V47" s="16"/>
      <c r="W47" s="16" t="s">
        <v>43</v>
      </c>
      <c r="X47" s="16" t="s">
        <v>50</v>
      </c>
      <c r="Y47" s="16" t="s">
        <v>56</v>
      </c>
      <c r="Z47" s="16"/>
      <c r="AA47" s="16"/>
      <c r="AB47" s="16"/>
      <c r="AC47" s="24" t="s">
        <v>95</v>
      </c>
    </row>
    <row r="48" spans="1:29" s="22" customFormat="1" x14ac:dyDescent="0.45">
      <c r="A48" s="21"/>
      <c r="B48" s="21" t="s">
        <v>96</v>
      </c>
      <c r="C48" s="21"/>
      <c r="D48" s="36">
        <f t="shared" si="0"/>
        <v>45</v>
      </c>
      <c r="E48" s="16">
        <v>2</v>
      </c>
      <c r="F48" s="16">
        <v>2</v>
      </c>
      <c r="G48" s="16">
        <v>140</v>
      </c>
      <c r="H48" s="16">
        <v>181</v>
      </c>
      <c r="I48" s="16">
        <f t="shared" ref="I48:I61" si="15" xml:space="preserve"> G48+$C$38</f>
        <v>1402</v>
      </c>
      <c r="J48" s="16">
        <f t="shared" si="13"/>
        <v>1443</v>
      </c>
      <c r="K48" s="16"/>
      <c r="L48" s="28" t="s">
        <v>299</v>
      </c>
      <c r="M48" s="29" t="s">
        <v>358</v>
      </c>
      <c r="N48" s="29">
        <v>450</v>
      </c>
      <c r="O48" s="30">
        <f t="shared" si="14"/>
        <v>1422.5</v>
      </c>
      <c r="P48" s="31">
        <v>350</v>
      </c>
      <c r="Q48" s="16" t="s">
        <v>96</v>
      </c>
      <c r="R48" s="16"/>
      <c r="S48" s="16"/>
      <c r="T48" s="16"/>
      <c r="U48" s="16"/>
      <c r="V48" s="16"/>
      <c r="W48" s="16" t="s">
        <v>43</v>
      </c>
      <c r="X48" s="16" t="s">
        <v>50</v>
      </c>
      <c r="Y48" s="16" t="s">
        <v>56</v>
      </c>
      <c r="Z48" s="16"/>
      <c r="AA48" s="16"/>
      <c r="AB48" s="16"/>
      <c r="AC48" s="24" t="s">
        <v>97</v>
      </c>
    </row>
    <row r="49" spans="1:29" x14ac:dyDescent="0.45">
      <c r="B49" s="18" t="s">
        <v>98</v>
      </c>
      <c r="D49" s="36">
        <f t="shared" si="0"/>
        <v>46</v>
      </c>
      <c r="E49" s="36">
        <v>2</v>
      </c>
      <c r="F49" s="36">
        <v>2</v>
      </c>
      <c r="G49" s="36">
        <v>182</v>
      </c>
      <c r="H49" s="36">
        <v>182</v>
      </c>
      <c r="I49" s="36">
        <f t="shared" si="15"/>
        <v>1444</v>
      </c>
      <c r="J49" s="36">
        <f t="shared" si="13"/>
        <v>1444</v>
      </c>
      <c r="K49" s="16"/>
      <c r="L49" s="16" t="s">
        <v>305</v>
      </c>
      <c r="M49" s="16" t="s">
        <v>308</v>
      </c>
      <c r="N49" s="16">
        <v>600</v>
      </c>
      <c r="O49" s="26">
        <f t="shared" si="14"/>
        <v>1444</v>
      </c>
      <c r="P49" s="16">
        <v>350</v>
      </c>
      <c r="Q49" s="16" t="s">
        <v>359</v>
      </c>
      <c r="R49" s="16"/>
      <c r="S49" s="16"/>
      <c r="T49" s="16"/>
      <c r="U49" s="16"/>
      <c r="V49" s="16"/>
      <c r="W49" s="16" t="s">
        <v>43</v>
      </c>
      <c r="X49" s="16" t="s">
        <v>50</v>
      </c>
      <c r="Y49" s="16" t="s">
        <v>56</v>
      </c>
      <c r="Z49" s="16"/>
      <c r="AA49" s="16"/>
      <c r="AB49" s="16"/>
      <c r="AC49" s="24" t="s">
        <v>99</v>
      </c>
    </row>
    <row r="50" spans="1:29" x14ac:dyDescent="0.45">
      <c r="D50" s="36">
        <f t="shared" si="0"/>
        <v>47</v>
      </c>
      <c r="E50" s="36"/>
      <c r="F50" s="36"/>
      <c r="G50" s="36"/>
      <c r="H50" s="36"/>
      <c r="I50" s="36"/>
      <c r="J50" s="36"/>
      <c r="K50" s="16"/>
      <c r="L50" s="16"/>
      <c r="M50" s="16"/>
      <c r="N50" s="16"/>
      <c r="O50" s="2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24"/>
    </row>
    <row r="51" spans="1:29" s="22" customFormat="1" x14ac:dyDescent="0.45">
      <c r="A51" s="21"/>
      <c r="B51" s="21" t="s">
        <v>100</v>
      </c>
      <c r="C51" s="21"/>
      <c r="D51" s="36">
        <f t="shared" si="0"/>
        <v>48</v>
      </c>
      <c r="E51" s="16">
        <v>2</v>
      </c>
      <c r="F51" s="16">
        <v>2</v>
      </c>
      <c r="G51" s="16">
        <v>-9</v>
      </c>
      <c r="H51" s="16">
        <v>0</v>
      </c>
      <c r="I51" s="16">
        <f t="shared" ref="I51:J51" si="16" xml:space="preserve"> G51+$C$38</f>
        <v>1253</v>
      </c>
      <c r="J51" s="16">
        <f t="shared" si="16"/>
        <v>1262</v>
      </c>
      <c r="K51" s="16" t="s">
        <v>206</v>
      </c>
      <c r="L51" s="16" t="s">
        <v>321</v>
      </c>
      <c r="M51" s="16" t="s">
        <v>521</v>
      </c>
      <c r="N51" s="16">
        <v>300</v>
      </c>
      <c r="O51" s="26">
        <f t="shared" si="14"/>
        <v>1257.5</v>
      </c>
      <c r="P51" s="16">
        <v>650</v>
      </c>
      <c r="Q51" s="16" t="s">
        <v>522</v>
      </c>
      <c r="R51" s="16"/>
      <c r="S51" s="16"/>
      <c r="T51" s="16"/>
      <c r="U51" s="16"/>
      <c r="V51" s="16"/>
      <c r="W51" s="16" t="s">
        <v>67</v>
      </c>
      <c r="X51" s="16" t="s">
        <v>56</v>
      </c>
      <c r="Y51" s="16"/>
      <c r="Z51" s="16"/>
      <c r="AA51" s="16"/>
      <c r="AB51" s="16"/>
      <c r="AC51" s="24" t="s">
        <v>101</v>
      </c>
    </row>
    <row r="52" spans="1:29" x14ac:dyDescent="0.45">
      <c r="A52" s="21"/>
      <c r="B52" s="21"/>
      <c r="C52" s="21"/>
      <c r="D52" s="36">
        <f t="shared" si="0"/>
        <v>49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24"/>
    </row>
    <row r="53" spans="1:29" s="22" customFormat="1" x14ac:dyDescent="0.45">
      <c r="A53" s="21"/>
      <c r="B53" s="21" t="s">
        <v>102</v>
      </c>
      <c r="C53" s="21"/>
      <c r="D53" s="36">
        <f t="shared" si="0"/>
        <v>50</v>
      </c>
      <c r="E53" s="16">
        <v>2</v>
      </c>
      <c r="F53" s="16">
        <v>2</v>
      </c>
      <c r="G53" s="16">
        <v>183</v>
      </c>
      <c r="H53" s="16">
        <v>236</v>
      </c>
      <c r="I53" s="16">
        <f t="shared" si="15"/>
        <v>1445</v>
      </c>
      <c r="J53" s="16">
        <f t="shared" si="13"/>
        <v>1498</v>
      </c>
      <c r="K53" s="16" t="s">
        <v>207</v>
      </c>
      <c r="L53" s="16" t="s">
        <v>299</v>
      </c>
      <c r="M53" s="16" t="s">
        <v>152</v>
      </c>
      <c r="N53" s="16">
        <v>500</v>
      </c>
      <c r="O53" s="26">
        <f t="shared" si="14"/>
        <v>1471.5</v>
      </c>
      <c r="P53" s="16">
        <v>650</v>
      </c>
      <c r="Q53" s="16" t="s">
        <v>523</v>
      </c>
      <c r="R53" s="16"/>
      <c r="S53" s="16"/>
      <c r="T53" s="16"/>
      <c r="U53" s="16"/>
      <c r="V53" s="16"/>
      <c r="W53" s="16" t="s">
        <v>56</v>
      </c>
      <c r="X53" s="16" t="s">
        <v>49</v>
      </c>
      <c r="Y53" s="16"/>
      <c r="Z53" s="16"/>
      <c r="AA53" s="16"/>
      <c r="AB53" s="16"/>
      <c r="AC53" s="24" t="s">
        <v>103</v>
      </c>
    </row>
    <row r="54" spans="1:29" s="22" customFormat="1" x14ac:dyDescent="0.45">
      <c r="A54" s="21"/>
      <c r="B54" s="23" t="s">
        <v>104</v>
      </c>
      <c r="C54" s="21"/>
      <c r="D54" s="36">
        <f t="shared" si="0"/>
        <v>51</v>
      </c>
      <c r="E54" s="16">
        <v>2</v>
      </c>
      <c r="F54" s="16">
        <v>2</v>
      </c>
      <c r="G54" s="16">
        <v>240</v>
      </c>
      <c r="H54" s="16">
        <v>339</v>
      </c>
      <c r="I54" s="16">
        <f t="shared" si="15"/>
        <v>1502</v>
      </c>
      <c r="J54" s="16">
        <f t="shared" si="13"/>
        <v>1601</v>
      </c>
      <c r="K54" s="16" t="s">
        <v>209</v>
      </c>
      <c r="L54" s="16" t="s">
        <v>305</v>
      </c>
      <c r="M54" s="16" t="s">
        <v>323</v>
      </c>
      <c r="N54" s="16">
        <v>500</v>
      </c>
      <c r="O54" s="26">
        <f t="shared" si="14"/>
        <v>1551.5</v>
      </c>
      <c r="P54" s="16">
        <v>350</v>
      </c>
      <c r="Q54" s="16" t="s">
        <v>524</v>
      </c>
      <c r="R54" s="16"/>
      <c r="S54" s="16"/>
      <c r="T54" s="16"/>
      <c r="U54" s="16"/>
      <c r="V54" s="16"/>
      <c r="W54" s="16" t="s">
        <v>49</v>
      </c>
      <c r="X54" s="16" t="s">
        <v>76</v>
      </c>
      <c r="Y54" s="16" t="s">
        <v>77</v>
      </c>
      <c r="Z54" s="16"/>
      <c r="AA54" s="16"/>
      <c r="AB54" s="16"/>
      <c r="AC54" s="24" t="s">
        <v>105</v>
      </c>
    </row>
    <row r="55" spans="1:29" x14ac:dyDescent="0.45">
      <c r="B55" s="13" t="s">
        <v>106</v>
      </c>
      <c r="D55" s="36">
        <f t="shared" si="0"/>
        <v>52</v>
      </c>
      <c r="E55" s="36">
        <v>2</v>
      </c>
      <c r="F55" s="36">
        <v>2</v>
      </c>
      <c r="G55" s="36">
        <v>340</v>
      </c>
      <c r="H55" s="36">
        <v>391</v>
      </c>
      <c r="I55" s="36">
        <f t="shared" si="15"/>
        <v>1602</v>
      </c>
      <c r="J55" s="36">
        <f t="shared" si="13"/>
        <v>1653</v>
      </c>
      <c r="K55" s="16"/>
      <c r="L55" s="16"/>
      <c r="M55" s="16"/>
      <c r="N55" s="16"/>
      <c r="O55" s="26">
        <f t="shared" si="14"/>
        <v>1627.5</v>
      </c>
      <c r="P55" s="16"/>
      <c r="Q55" s="16"/>
      <c r="R55" s="16"/>
      <c r="S55" s="36"/>
      <c r="T55" s="36"/>
      <c r="U55" s="36"/>
      <c r="V55" s="36"/>
      <c r="W55" s="36" t="s">
        <v>49</v>
      </c>
      <c r="X55" s="36" t="s">
        <v>76</v>
      </c>
      <c r="Y55" s="36" t="s">
        <v>77</v>
      </c>
      <c r="Z55" s="36"/>
      <c r="AA55" s="36"/>
      <c r="AB55" s="36"/>
      <c r="AC55" s="3" t="s">
        <v>107</v>
      </c>
    </row>
    <row r="56" spans="1:29" x14ac:dyDescent="0.45">
      <c r="B56" s="13" t="s">
        <v>108</v>
      </c>
      <c r="D56" s="36">
        <f t="shared" si="0"/>
        <v>53</v>
      </c>
      <c r="E56" s="36">
        <v>2</v>
      </c>
      <c r="F56" s="36">
        <v>2</v>
      </c>
      <c r="G56" s="36">
        <v>405</v>
      </c>
      <c r="H56" s="36">
        <v>444</v>
      </c>
      <c r="I56" s="36">
        <f t="shared" si="15"/>
        <v>1667</v>
      </c>
      <c r="J56" s="36">
        <f t="shared" si="13"/>
        <v>1706</v>
      </c>
      <c r="K56" s="16"/>
      <c r="L56" s="16"/>
      <c r="M56" s="16"/>
      <c r="N56" s="16"/>
      <c r="O56" s="26">
        <f t="shared" si="14"/>
        <v>1686.5</v>
      </c>
      <c r="P56" s="16"/>
      <c r="Q56" s="16"/>
      <c r="R56" s="16"/>
      <c r="S56" s="36"/>
      <c r="T56" s="36"/>
      <c r="U56" s="36"/>
      <c r="V56" s="36"/>
      <c r="W56" s="36" t="s">
        <v>49</v>
      </c>
      <c r="X56" s="36" t="s">
        <v>76</v>
      </c>
      <c r="Y56" s="36" t="s">
        <v>77</v>
      </c>
      <c r="Z56" s="36" t="s">
        <v>56</v>
      </c>
      <c r="AA56" s="36"/>
      <c r="AB56" s="36"/>
      <c r="AC56" s="3" t="s">
        <v>109</v>
      </c>
    </row>
    <row r="57" spans="1:29" x14ac:dyDescent="0.45">
      <c r="B57" t="s">
        <v>110</v>
      </c>
      <c r="D57" s="36">
        <f t="shared" si="0"/>
        <v>54</v>
      </c>
      <c r="E57" s="36">
        <v>2</v>
      </c>
      <c r="F57" s="36">
        <v>2</v>
      </c>
      <c r="G57" s="36">
        <v>444</v>
      </c>
      <c r="H57" s="36">
        <v>444</v>
      </c>
      <c r="I57" s="36">
        <f t="shared" si="15"/>
        <v>1706</v>
      </c>
      <c r="J57" s="36">
        <f t="shared" si="13"/>
        <v>1706</v>
      </c>
      <c r="K57" s="16" t="s">
        <v>206</v>
      </c>
      <c r="L57" s="16" t="s">
        <v>321</v>
      </c>
      <c r="M57" s="16" t="s">
        <v>159</v>
      </c>
      <c r="N57" s="16">
        <v>400</v>
      </c>
      <c r="O57" s="26">
        <f t="shared" si="14"/>
        <v>1706</v>
      </c>
      <c r="P57" s="16">
        <v>800</v>
      </c>
      <c r="Q57" s="16" t="s">
        <v>584</v>
      </c>
      <c r="R57" s="16"/>
      <c r="S57" s="36"/>
      <c r="T57" s="36"/>
      <c r="U57" s="36"/>
      <c r="V57" s="36"/>
      <c r="W57" s="36" t="s">
        <v>111</v>
      </c>
      <c r="X57" s="36" t="s">
        <v>112</v>
      </c>
      <c r="Y57" s="36"/>
      <c r="Z57" s="36"/>
      <c r="AA57" s="36"/>
      <c r="AB57" s="36"/>
    </row>
    <row r="58" spans="1:29" x14ac:dyDescent="0.45">
      <c r="B58" s="13" t="s">
        <v>113</v>
      </c>
      <c r="D58" s="36">
        <f t="shared" si="0"/>
        <v>55</v>
      </c>
      <c r="E58" s="36">
        <v>2</v>
      </c>
      <c r="F58" s="36">
        <v>2</v>
      </c>
      <c r="G58" s="36">
        <v>445</v>
      </c>
      <c r="H58" s="36">
        <v>560</v>
      </c>
      <c r="I58" s="36">
        <f t="shared" si="15"/>
        <v>1707</v>
      </c>
      <c r="J58" s="36">
        <f t="shared" si="13"/>
        <v>1822</v>
      </c>
      <c r="K58" s="16"/>
      <c r="L58" s="16"/>
      <c r="M58" s="16"/>
      <c r="N58" s="16"/>
      <c r="O58" s="26">
        <f t="shared" si="14"/>
        <v>1764.5</v>
      </c>
      <c r="P58" s="16"/>
      <c r="Q58" s="16"/>
      <c r="R58" s="16"/>
      <c r="S58" s="36"/>
      <c r="T58" s="36"/>
      <c r="U58" s="36"/>
      <c r="V58" s="36"/>
      <c r="W58" s="36" t="s">
        <v>49</v>
      </c>
      <c r="X58" s="36" t="s">
        <v>56</v>
      </c>
      <c r="Y58" s="36" t="s">
        <v>112</v>
      </c>
      <c r="AB58" s="36"/>
      <c r="AC58" s="3" t="s">
        <v>114</v>
      </c>
    </row>
    <row r="59" spans="1:29" x14ac:dyDescent="0.45">
      <c r="B59" t="s">
        <v>115</v>
      </c>
      <c r="D59" s="36">
        <f t="shared" si="0"/>
        <v>56</v>
      </c>
      <c r="E59" s="36">
        <v>2</v>
      </c>
      <c r="F59" s="36">
        <v>2</v>
      </c>
      <c r="G59" s="36">
        <v>563</v>
      </c>
      <c r="H59" s="36">
        <v>572</v>
      </c>
      <c r="I59" s="36">
        <f t="shared" si="15"/>
        <v>1825</v>
      </c>
      <c r="J59" s="36">
        <f t="shared" si="13"/>
        <v>1834</v>
      </c>
      <c r="K59" s="16" t="s">
        <v>208</v>
      </c>
      <c r="L59" s="16" t="s">
        <v>307</v>
      </c>
      <c r="M59" s="16" t="s">
        <v>323</v>
      </c>
      <c r="N59" s="16">
        <v>650</v>
      </c>
      <c r="O59" s="26">
        <f t="shared" si="14"/>
        <v>1829.5</v>
      </c>
      <c r="P59" s="16">
        <v>800</v>
      </c>
      <c r="Q59" s="16" t="s">
        <v>525</v>
      </c>
      <c r="R59" s="16"/>
      <c r="S59" s="36"/>
      <c r="T59" s="36"/>
      <c r="U59" s="36"/>
      <c r="V59" s="36"/>
      <c r="W59" s="36" t="s">
        <v>49</v>
      </c>
      <c r="X59" s="36" t="s">
        <v>112</v>
      </c>
      <c r="Y59" s="36"/>
      <c r="Z59" s="36"/>
      <c r="AA59" s="36"/>
      <c r="AB59" s="36"/>
      <c r="AC59" s="3" t="s">
        <v>116</v>
      </c>
    </row>
    <row r="60" spans="1:29" x14ac:dyDescent="0.45">
      <c r="B60" s="18" t="s">
        <v>117</v>
      </c>
      <c r="D60" s="36">
        <f t="shared" si="0"/>
        <v>57</v>
      </c>
      <c r="E60" s="36">
        <v>2</v>
      </c>
      <c r="F60" s="36">
        <v>2</v>
      </c>
      <c r="G60" s="36">
        <v>576</v>
      </c>
      <c r="H60" s="36">
        <v>616</v>
      </c>
      <c r="I60" s="36">
        <f t="shared" si="15"/>
        <v>1838</v>
      </c>
      <c r="J60" s="36">
        <f t="shared" si="13"/>
        <v>1878</v>
      </c>
      <c r="K60" s="16"/>
      <c r="L60" s="16"/>
      <c r="M60" s="16"/>
      <c r="N60" s="16"/>
      <c r="O60" s="26">
        <f t="shared" si="14"/>
        <v>1858</v>
      </c>
      <c r="P60" s="16"/>
      <c r="Q60" s="16"/>
      <c r="R60" s="16"/>
      <c r="S60" s="36"/>
      <c r="T60" s="36"/>
      <c r="U60" s="36"/>
      <c r="V60" s="36"/>
      <c r="W60" s="36" t="s">
        <v>49</v>
      </c>
      <c r="X60" s="36"/>
      <c r="Y60" s="36"/>
      <c r="Z60" s="36"/>
      <c r="AA60" s="36"/>
      <c r="AB60" s="36"/>
      <c r="AC60" s="3" t="s">
        <v>118</v>
      </c>
    </row>
    <row r="61" spans="1:29" x14ac:dyDescent="0.45">
      <c r="B61" s="18" t="s">
        <v>119</v>
      </c>
      <c r="D61" s="36">
        <f t="shared" si="0"/>
        <v>58</v>
      </c>
      <c r="E61" s="36">
        <v>2</v>
      </c>
      <c r="F61" s="36">
        <v>2</v>
      </c>
      <c r="G61" s="36">
        <v>617</v>
      </c>
      <c r="H61" s="36">
        <v>634</v>
      </c>
      <c r="I61" s="36">
        <f t="shared" si="15"/>
        <v>1879</v>
      </c>
      <c r="J61" s="36">
        <f t="shared" si="13"/>
        <v>1896</v>
      </c>
      <c r="K61" s="16" t="s">
        <v>209</v>
      </c>
      <c r="L61" s="16" t="s">
        <v>305</v>
      </c>
      <c r="M61" s="16" t="s">
        <v>323</v>
      </c>
      <c r="N61" s="16">
        <v>700</v>
      </c>
      <c r="O61" s="26">
        <f t="shared" si="14"/>
        <v>1887.5</v>
      </c>
      <c r="P61" s="16">
        <v>650</v>
      </c>
      <c r="Q61" s="16" t="s">
        <v>526</v>
      </c>
      <c r="R61" s="16"/>
      <c r="S61" s="36"/>
      <c r="T61" s="36"/>
      <c r="U61" s="36"/>
      <c r="V61" s="36"/>
      <c r="W61" s="36" t="s">
        <v>49</v>
      </c>
      <c r="X61" s="36"/>
      <c r="Y61" s="36"/>
      <c r="Z61" s="36"/>
      <c r="AA61" s="36"/>
      <c r="AB61" s="36"/>
      <c r="AC61" s="3" t="s">
        <v>120</v>
      </c>
    </row>
    <row r="62" spans="1:29" x14ac:dyDescent="0.45">
      <c r="D62" s="36">
        <f t="shared" si="0"/>
        <v>59</v>
      </c>
      <c r="E62" s="36"/>
      <c r="F62" s="36"/>
      <c r="G62" s="36"/>
      <c r="H62" s="36"/>
      <c r="I62" s="36"/>
      <c r="J62" s="36"/>
      <c r="K62" s="16"/>
      <c r="L62" s="16"/>
      <c r="M62" s="16"/>
      <c r="N62" s="16"/>
      <c r="O62" s="26"/>
      <c r="P62" s="16"/>
      <c r="Q62" s="16"/>
      <c r="R62" s="1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9" x14ac:dyDescent="0.45">
      <c r="D63" s="36">
        <f t="shared" si="0"/>
        <v>60</v>
      </c>
      <c r="E63" s="36"/>
      <c r="F63" s="36"/>
      <c r="G63" s="36"/>
      <c r="H63" s="36"/>
      <c r="I63" s="36"/>
      <c r="J63" s="36"/>
      <c r="K63" s="16"/>
      <c r="L63" s="16"/>
      <c r="M63" s="16"/>
      <c r="N63" s="16"/>
      <c r="O63" s="26"/>
      <c r="P63" s="16"/>
      <c r="Q63" s="16"/>
      <c r="R63" s="1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9" x14ac:dyDescent="0.45">
      <c r="A64" t="s">
        <v>123</v>
      </c>
      <c r="B64" t="s">
        <v>212</v>
      </c>
      <c r="C64">
        <f>'Folger Line Count'!$N$20</f>
        <v>1896</v>
      </c>
      <c r="D64" s="36">
        <f t="shared" si="0"/>
        <v>61</v>
      </c>
      <c r="E64" s="36">
        <v>3</v>
      </c>
      <c r="F64" s="36">
        <v>1</v>
      </c>
      <c r="G64" s="36">
        <v>1</v>
      </c>
      <c r="H64" s="36">
        <v>30</v>
      </c>
      <c r="I64" s="36">
        <f xml:space="preserve"> G64+$C$64</f>
        <v>1897</v>
      </c>
      <c r="J64" s="36">
        <f xml:space="preserve"> H64+$C$64</f>
        <v>1926</v>
      </c>
      <c r="K64" s="16" t="s">
        <v>207</v>
      </c>
      <c r="L64" s="16" t="s">
        <v>299</v>
      </c>
      <c r="M64" s="16" t="s">
        <v>157</v>
      </c>
      <c r="N64" s="16">
        <v>700</v>
      </c>
      <c r="O64" s="26">
        <f t="shared" ref="O64:O69" si="17">(I64+J64)/2</f>
        <v>1911.5</v>
      </c>
      <c r="P64" s="16">
        <v>300</v>
      </c>
      <c r="Q64" s="16" t="s">
        <v>527</v>
      </c>
      <c r="R64" s="16"/>
      <c r="S64" s="36"/>
      <c r="T64" s="36"/>
      <c r="U64" s="36"/>
      <c r="V64" s="36"/>
      <c r="W64" s="36" t="s">
        <v>43</v>
      </c>
      <c r="X64" s="36" t="s">
        <v>50</v>
      </c>
      <c r="Y64" s="36" t="s">
        <v>76</v>
      </c>
      <c r="Z64" s="36" t="s">
        <v>77</v>
      </c>
      <c r="AA64" s="36" t="s">
        <v>56</v>
      </c>
      <c r="AB64" s="36"/>
      <c r="AC64" s="36" t="s">
        <v>213</v>
      </c>
    </row>
    <row r="65" spans="2:29" x14ac:dyDescent="0.45">
      <c r="B65" s="18" t="s">
        <v>214</v>
      </c>
      <c r="D65" s="36">
        <f t="shared" si="0"/>
        <v>62</v>
      </c>
      <c r="E65" s="36">
        <v>3</v>
      </c>
      <c r="F65" s="36">
        <v>1</v>
      </c>
      <c r="G65" s="36">
        <v>31</v>
      </c>
      <c r="H65" s="36">
        <v>47</v>
      </c>
      <c r="I65" s="36">
        <f t="shared" ref="I65:J70" si="18" xml:space="preserve"> G65+$C$64</f>
        <v>1927</v>
      </c>
      <c r="J65" s="36">
        <f t="shared" si="18"/>
        <v>1943</v>
      </c>
      <c r="K65" s="16"/>
      <c r="L65" s="16"/>
      <c r="M65" s="16"/>
      <c r="N65" s="16"/>
      <c r="O65" s="26"/>
      <c r="P65" s="16"/>
      <c r="Q65" s="16"/>
      <c r="R65" s="16"/>
      <c r="S65" s="36"/>
      <c r="T65" s="36"/>
      <c r="U65" s="36"/>
      <c r="V65" s="36"/>
      <c r="W65" s="36" t="s">
        <v>43</v>
      </c>
      <c r="X65" s="36" t="s">
        <v>50</v>
      </c>
      <c r="Y65" s="36" t="s">
        <v>67</v>
      </c>
      <c r="Z65" s="36"/>
      <c r="AA65" s="36"/>
      <c r="AB65" s="36"/>
      <c r="AC65" s="36" t="s">
        <v>215</v>
      </c>
    </row>
    <row r="66" spans="2:29" x14ac:dyDescent="0.45">
      <c r="B66" s="18" t="s">
        <v>216</v>
      </c>
      <c r="D66" s="36">
        <f t="shared" si="0"/>
        <v>63</v>
      </c>
      <c r="E66" s="36">
        <v>3</v>
      </c>
      <c r="F66" s="36">
        <v>1</v>
      </c>
      <c r="G66" s="36">
        <v>48</v>
      </c>
      <c r="H66" s="36">
        <v>63</v>
      </c>
      <c r="I66" s="36">
        <f t="shared" si="18"/>
        <v>1944</v>
      </c>
      <c r="J66" s="36">
        <f t="shared" si="18"/>
        <v>1959</v>
      </c>
      <c r="K66" s="16" t="s">
        <v>206</v>
      </c>
      <c r="L66" s="16" t="s">
        <v>321</v>
      </c>
      <c r="M66" s="16" t="s">
        <v>528</v>
      </c>
      <c r="N66" s="16">
        <v>400</v>
      </c>
      <c r="O66" s="26">
        <f t="shared" si="17"/>
        <v>1951.5</v>
      </c>
      <c r="P66" s="16">
        <v>580</v>
      </c>
      <c r="Q66" s="16" t="s">
        <v>529</v>
      </c>
      <c r="R66" s="16"/>
      <c r="S66" s="36"/>
      <c r="T66" s="36"/>
      <c r="U66" s="36"/>
      <c r="V66" s="36"/>
      <c r="W66" s="36" t="s">
        <v>43</v>
      </c>
      <c r="X66" s="36" t="s">
        <v>56</v>
      </c>
      <c r="Y66" s="36" t="s">
        <v>67</v>
      </c>
      <c r="Z66" s="36"/>
      <c r="AA66" s="36"/>
      <c r="AB66" s="36"/>
      <c r="AC66" s="36" t="s">
        <v>217</v>
      </c>
    </row>
    <row r="67" spans="2:29" x14ac:dyDescent="0.45">
      <c r="B67" s="20" t="s">
        <v>218</v>
      </c>
      <c r="D67" s="36">
        <f t="shared" si="0"/>
        <v>64</v>
      </c>
      <c r="E67" s="36">
        <v>3</v>
      </c>
      <c r="F67" s="36">
        <v>1</v>
      </c>
      <c r="G67" s="36">
        <v>64</v>
      </c>
      <c r="H67" s="36">
        <v>162</v>
      </c>
      <c r="I67" s="36">
        <f t="shared" si="18"/>
        <v>1960</v>
      </c>
      <c r="J67" s="36">
        <f t="shared" si="18"/>
        <v>2058</v>
      </c>
      <c r="K67" s="16"/>
      <c r="L67" s="16"/>
      <c r="M67" s="16"/>
      <c r="N67" s="16"/>
      <c r="O67" s="26"/>
      <c r="P67" s="16"/>
      <c r="Q67" s="16"/>
      <c r="R67" s="16"/>
      <c r="S67" s="36"/>
      <c r="T67" s="36"/>
      <c r="U67" s="36"/>
      <c r="V67" s="36"/>
      <c r="W67" s="36" t="s">
        <v>49</v>
      </c>
      <c r="X67" s="36" t="s">
        <v>67</v>
      </c>
      <c r="Y67" s="36" t="s">
        <v>43</v>
      </c>
      <c r="Z67" s="36" t="s">
        <v>56</v>
      </c>
      <c r="AA67" s="36"/>
      <c r="AB67" s="36"/>
      <c r="AC67" s="36" t="s">
        <v>219</v>
      </c>
    </row>
    <row r="68" spans="2:29" x14ac:dyDescent="0.45">
      <c r="B68" s="20" t="s">
        <v>220</v>
      </c>
      <c r="D68" s="36">
        <f t="shared" si="0"/>
        <v>65</v>
      </c>
      <c r="E68" s="36">
        <v>3</v>
      </c>
      <c r="F68" s="36">
        <v>1</v>
      </c>
      <c r="G68" s="36">
        <v>163</v>
      </c>
      <c r="H68" s="36">
        <v>175</v>
      </c>
      <c r="I68" s="36">
        <f t="shared" si="18"/>
        <v>2059</v>
      </c>
      <c r="J68" s="36">
        <f t="shared" si="18"/>
        <v>2071</v>
      </c>
      <c r="K68" s="16" t="s">
        <v>207</v>
      </c>
      <c r="L68" s="16" t="s">
        <v>299</v>
      </c>
      <c r="M68" s="16" t="s">
        <v>323</v>
      </c>
      <c r="N68" s="16">
        <v>400</v>
      </c>
      <c r="O68" s="26">
        <f t="shared" si="17"/>
        <v>2065</v>
      </c>
      <c r="P68" s="16">
        <v>700</v>
      </c>
      <c r="Q68" s="16" t="s">
        <v>218</v>
      </c>
      <c r="R68" s="16"/>
      <c r="S68" s="36"/>
      <c r="T68" s="36"/>
      <c r="U68" s="36"/>
      <c r="V68" s="36"/>
      <c r="W68" s="36" t="s">
        <v>67</v>
      </c>
      <c r="X68" s="36"/>
      <c r="Y68" s="36"/>
      <c r="Z68" s="36"/>
      <c r="AA68" s="36"/>
      <c r="AB68" s="36"/>
      <c r="AC68" s="36"/>
    </row>
    <row r="69" spans="2:29" x14ac:dyDescent="0.45">
      <c r="B69" t="s">
        <v>221</v>
      </c>
      <c r="D69" s="36">
        <f t="shared" si="0"/>
        <v>66</v>
      </c>
      <c r="E69" s="36">
        <v>3</v>
      </c>
      <c r="F69" s="36">
        <v>1</v>
      </c>
      <c r="G69" s="36">
        <v>176</v>
      </c>
      <c r="H69" s="36">
        <v>189</v>
      </c>
      <c r="I69" s="36">
        <f t="shared" si="18"/>
        <v>2072</v>
      </c>
      <c r="J69" s="36">
        <f t="shared" si="18"/>
        <v>2085</v>
      </c>
      <c r="K69" s="16" t="s">
        <v>209</v>
      </c>
      <c r="L69" s="16" t="s">
        <v>305</v>
      </c>
      <c r="M69" s="16" t="s">
        <v>308</v>
      </c>
      <c r="N69" s="16">
        <v>600</v>
      </c>
      <c r="O69" s="26">
        <f t="shared" si="17"/>
        <v>2078.5</v>
      </c>
      <c r="P69" s="16">
        <v>400</v>
      </c>
      <c r="Q69" s="16" t="s">
        <v>530</v>
      </c>
      <c r="R69" s="16"/>
      <c r="S69" s="36"/>
      <c r="T69" s="36"/>
      <c r="U69" s="36"/>
      <c r="V69" s="36"/>
      <c r="W69" s="36" t="s">
        <v>43</v>
      </c>
      <c r="X69" s="36" t="s">
        <v>56</v>
      </c>
      <c r="Y69" s="36"/>
      <c r="Z69" s="36"/>
      <c r="AA69" s="36"/>
      <c r="AB69" s="36"/>
      <c r="AC69" s="36" t="s">
        <v>222</v>
      </c>
    </row>
    <row r="70" spans="2:29" x14ac:dyDescent="0.45">
      <c r="B70" s="13" t="s">
        <v>517</v>
      </c>
      <c r="D70" s="36">
        <f t="shared" ref="D70:D133" si="19">D69+1</f>
        <v>67</v>
      </c>
      <c r="E70" s="36">
        <v>3</v>
      </c>
      <c r="F70" s="36">
        <v>1</v>
      </c>
      <c r="G70" s="36">
        <v>190</v>
      </c>
      <c r="H70" s="36">
        <v>203</v>
      </c>
      <c r="I70" s="36">
        <f t="shared" si="18"/>
        <v>2086</v>
      </c>
      <c r="J70" s="36">
        <f t="shared" si="18"/>
        <v>2099</v>
      </c>
      <c r="K70" s="16"/>
      <c r="L70" s="16"/>
      <c r="M70" s="16"/>
      <c r="N70" s="16"/>
      <c r="O70" s="26"/>
      <c r="P70" s="16"/>
      <c r="Q70" s="16"/>
      <c r="R70" s="16"/>
      <c r="S70" s="36"/>
      <c r="T70" s="36"/>
      <c r="U70" s="36"/>
      <c r="V70" s="36"/>
      <c r="W70" s="36" t="s">
        <v>43</v>
      </c>
      <c r="X70" s="36" t="s">
        <v>56</v>
      </c>
      <c r="Y70" s="36" t="s">
        <v>67</v>
      </c>
      <c r="Z70" s="36"/>
      <c r="AA70" s="36"/>
      <c r="AB70" s="36"/>
      <c r="AC70" s="36" t="s">
        <v>224</v>
      </c>
    </row>
    <row r="71" spans="2:29" x14ac:dyDescent="0.45">
      <c r="D71" s="36">
        <f t="shared" si="19"/>
        <v>68</v>
      </c>
      <c r="E71" s="36"/>
      <c r="F71" s="36"/>
      <c r="G71" s="36"/>
      <c r="H71" s="36"/>
      <c r="I71" s="36"/>
      <c r="J71" s="36"/>
      <c r="K71" s="16"/>
      <c r="L71" s="16"/>
      <c r="M71" s="16"/>
      <c r="N71" s="16"/>
      <c r="O71" s="26"/>
      <c r="P71" s="16"/>
      <c r="Q71" s="16"/>
      <c r="R71" s="1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2:29" x14ac:dyDescent="0.45">
      <c r="B72" t="s">
        <v>225</v>
      </c>
      <c r="C72">
        <f>'Folger Line Count'!$N$21</f>
        <v>2099</v>
      </c>
      <c r="D72" s="36">
        <f t="shared" si="19"/>
        <v>69</v>
      </c>
      <c r="E72" s="36">
        <v>3</v>
      </c>
      <c r="F72" s="36">
        <v>2</v>
      </c>
      <c r="G72" s="36">
        <v>1</v>
      </c>
      <c r="H72" s="36">
        <v>47</v>
      </c>
      <c r="I72" s="36">
        <f xml:space="preserve"> G72+$C$72</f>
        <v>2100</v>
      </c>
      <c r="J72" s="36">
        <f xml:space="preserve"> H72+$C$72</f>
        <v>2146</v>
      </c>
      <c r="K72" s="16" t="s">
        <v>208</v>
      </c>
      <c r="L72" s="16" t="s">
        <v>307</v>
      </c>
      <c r="M72" s="16" t="s">
        <v>323</v>
      </c>
      <c r="N72" s="16">
        <v>650</v>
      </c>
      <c r="O72" s="26">
        <f t="shared" ref="O72:O74" si="20">(I72+J72)/2</f>
        <v>2123</v>
      </c>
      <c r="P72" s="16">
        <v>800</v>
      </c>
      <c r="Q72" s="16" t="s">
        <v>531</v>
      </c>
      <c r="R72" s="16"/>
      <c r="S72" s="36"/>
      <c r="T72" s="36"/>
      <c r="U72" s="36"/>
      <c r="V72" s="36"/>
      <c r="W72" s="36" t="s">
        <v>49</v>
      </c>
      <c r="X72" s="36" t="s">
        <v>226</v>
      </c>
      <c r="Y72" s="36"/>
      <c r="Z72" s="36"/>
      <c r="AA72" s="36"/>
      <c r="AB72" s="36"/>
      <c r="AC72" s="36" t="s">
        <v>227</v>
      </c>
    </row>
    <row r="73" spans="2:29" x14ac:dyDescent="0.45">
      <c r="B73" s="13" t="s">
        <v>228</v>
      </c>
      <c r="D73" s="36">
        <f t="shared" si="19"/>
        <v>70</v>
      </c>
      <c r="E73" s="36">
        <v>3</v>
      </c>
      <c r="F73" s="36">
        <v>2</v>
      </c>
      <c r="G73" s="36">
        <v>48</v>
      </c>
      <c r="H73" s="36">
        <v>53</v>
      </c>
      <c r="I73" s="36">
        <f t="shared" ref="I73:J84" si="21" xml:space="preserve"> G73+$C$72</f>
        <v>2147</v>
      </c>
      <c r="J73" s="36">
        <f t="shared" si="21"/>
        <v>2152</v>
      </c>
      <c r="K73" s="16"/>
      <c r="L73" s="16"/>
      <c r="M73" s="16"/>
      <c r="N73" s="16"/>
      <c r="O73" s="26"/>
      <c r="P73" s="16"/>
      <c r="Q73" s="16"/>
      <c r="R73" s="16"/>
      <c r="S73" s="36"/>
      <c r="T73" s="36"/>
      <c r="U73" s="36"/>
      <c r="V73" s="36"/>
      <c r="W73" s="36" t="s">
        <v>49</v>
      </c>
      <c r="X73" s="36" t="s">
        <v>56</v>
      </c>
      <c r="Y73" s="36" t="s">
        <v>76</v>
      </c>
      <c r="Z73" s="36" t="s">
        <v>77</v>
      </c>
      <c r="AA73" s="36"/>
      <c r="AB73" s="36"/>
      <c r="AC73" s="36" t="s">
        <v>229</v>
      </c>
    </row>
    <row r="74" spans="2:29" x14ac:dyDescent="0.45">
      <c r="B74" t="s">
        <v>230</v>
      </c>
      <c r="D74" s="36">
        <f t="shared" si="19"/>
        <v>71</v>
      </c>
      <c r="E74" s="36">
        <v>3</v>
      </c>
      <c r="F74" s="36">
        <v>2</v>
      </c>
      <c r="G74" s="36">
        <v>55</v>
      </c>
      <c r="H74" s="36">
        <v>95</v>
      </c>
      <c r="I74" s="36">
        <f t="shared" si="21"/>
        <v>2154</v>
      </c>
      <c r="J74" s="36">
        <f t="shared" si="21"/>
        <v>2194</v>
      </c>
      <c r="K74" s="16" t="s">
        <v>208</v>
      </c>
      <c r="L74" s="16" t="s">
        <v>307</v>
      </c>
      <c r="M74" s="16" t="s">
        <v>323</v>
      </c>
      <c r="N74" s="16">
        <v>650</v>
      </c>
      <c r="O74" s="26">
        <f t="shared" si="20"/>
        <v>2174</v>
      </c>
      <c r="P74" s="16">
        <v>650</v>
      </c>
      <c r="Q74" s="16" t="s">
        <v>587</v>
      </c>
      <c r="R74" s="16"/>
      <c r="S74" s="36"/>
      <c r="T74" s="36"/>
      <c r="U74" s="36"/>
      <c r="V74" s="36"/>
      <c r="W74" s="36" t="s">
        <v>49</v>
      </c>
      <c r="X74" s="36" t="s">
        <v>30</v>
      </c>
      <c r="Y74" s="36"/>
      <c r="Z74" s="36"/>
      <c r="AA74" s="36"/>
      <c r="AB74" s="36"/>
      <c r="AC74" s="36" t="s">
        <v>231</v>
      </c>
    </row>
    <row r="75" spans="2:29" x14ac:dyDescent="0.45">
      <c r="B75" s="20" t="s">
        <v>232</v>
      </c>
      <c r="D75" s="36">
        <f t="shared" si="19"/>
        <v>72</v>
      </c>
      <c r="E75" s="36">
        <v>3</v>
      </c>
      <c r="F75" s="36">
        <v>2</v>
      </c>
      <c r="G75" s="36">
        <v>105</v>
      </c>
      <c r="H75" s="36">
        <v>144</v>
      </c>
      <c r="I75" s="36">
        <f t="shared" si="21"/>
        <v>2204</v>
      </c>
      <c r="J75" s="36">
        <f t="shared" si="21"/>
        <v>2243</v>
      </c>
      <c r="K75" s="16"/>
      <c r="L75" s="16"/>
      <c r="M75" s="16"/>
      <c r="N75" s="16"/>
      <c r="O75" s="26"/>
      <c r="P75" s="16"/>
      <c r="Q75" s="16"/>
      <c r="R75" s="16"/>
      <c r="S75" s="36"/>
      <c r="T75" s="36"/>
      <c r="U75" s="36"/>
      <c r="V75" s="36"/>
      <c r="W75" s="36" t="s">
        <v>49</v>
      </c>
      <c r="X75" s="36" t="s">
        <v>43</v>
      </c>
      <c r="Y75" s="36" t="s">
        <v>67</v>
      </c>
      <c r="Z75" s="36" t="s">
        <v>56</v>
      </c>
      <c r="AA75" s="36" t="s">
        <v>50</v>
      </c>
      <c r="AB75" s="36"/>
      <c r="AC75" s="36" t="s">
        <v>233</v>
      </c>
    </row>
    <row r="76" spans="2:29" x14ac:dyDescent="0.45">
      <c r="B76" s="20" t="s">
        <v>234</v>
      </c>
      <c r="D76" s="36">
        <f t="shared" si="19"/>
        <v>73</v>
      </c>
      <c r="E76" s="36">
        <v>3</v>
      </c>
      <c r="F76" s="36">
        <v>2</v>
      </c>
      <c r="G76" s="36">
        <v>145</v>
      </c>
      <c r="H76" s="36">
        <v>156</v>
      </c>
      <c r="I76" s="36">
        <f t="shared" si="21"/>
        <v>2244</v>
      </c>
      <c r="J76" s="36">
        <f t="shared" si="21"/>
        <v>2255</v>
      </c>
      <c r="K76" s="16"/>
      <c r="L76" s="16"/>
      <c r="M76" s="16"/>
      <c r="N76" s="16"/>
      <c r="O76" s="26"/>
      <c r="P76" s="16"/>
      <c r="Q76" s="16"/>
      <c r="R76" s="16"/>
      <c r="S76" s="36"/>
      <c r="T76" s="36"/>
      <c r="U76" s="36"/>
      <c r="V76" s="36"/>
      <c r="W76" s="36" t="s">
        <v>235</v>
      </c>
      <c r="X76" s="36" t="s">
        <v>49</v>
      </c>
      <c r="Y76" s="36" t="s">
        <v>67</v>
      </c>
      <c r="Z76" s="36"/>
      <c r="AA76" s="36"/>
      <c r="AB76" s="36"/>
      <c r="AC76" s="36" t="s">
        <v>236</v>
      </c>
    </row>
    <row r="77" spans="2:29" x14ac:dyDescent="0.45">
      <c r="B77" s="20" t="s">
        <v>237</v>
      </c>
      <c r="D77" s="36">
        <f t="shared" si="19"/>
        <v>74</v>
      </c>
      <c r="E77" s="36">
        <v>3</v>
      </c>
      <c r="F77" s="36">
        <v>2</v>
      </c>
      <c r="G77" s="36">
        <v>176</v>
      </c>
      <c r="H77" s="36">
        <v>259</v>
      </c>
      <c r="I77" s="36">
        <f t="shared" si="21"/>
        <v>2275</v>
      </c>
      <c r="J77" s="36">
        <f t="shared" si="21"/>
        <v>2358</v>
      </c>
      <c r="K77" s="16" t="s">
        <v>206</v>
      </c>
      <c r="L77" s="16" t="s">
        <v>197</v>
      </c>
      <c r="M77" s="16" t="s">
        <v>159</v>
      </c>
      <c r="N77" s="16">
        <v>450</v>
      </c>
      <c r="O77" s="26">
        <f t="shared" ref="O77" si="22">(I77+J77)/2</f>
        <v>2316.5</v>
      </c>
      <c r="P77" s="16">
        <v>650</v>
      </c>
      <c r="Q77" s="16" t="s">
        <v>532</v>
      </c>
      <c r="R77" s="16"/>
      <c r="S77" s="36"/>
      <c r="T77" s="36"/>
      <c r="U77" s="36"/>
      <c r="V77" s="36"/>
      <c r="W77" s="36" t="s">
        <v>235</v>
      </c>
      <c r="X77" s="36" t="s">
        <v>49</v>
      </c>
      <c r="Y77" s="36" t="s">
        <v>43</v>
      </c>
      <c r="Z77" s="36" t="s">
        <v>50</v>
      </c>
      <c r="AA77" s="36" t="s">
        <v>67</v>
      </c>
      <c r="AB77" s="36"/>
      <c r="AC77" s="36" t="s">
        <v>238</v>
      </c>
    </row>
    <row r="78" spans="2:29" x14ac:dyDescent="0.45">
      <c r="B78" s="20" t="s">
        <v>239</v>
      </c>
      <c r="D78" s="36">
        <f t="shared" si="19"/>
        <v>75</v>
      </c>
      <c r="E78" s="36">
        <v>3</v>
      </c>
      <c r="F78" s="36">
        <v>2</v>
      </c>
      <c r="G78" s="36">
        <v>260</v>
      </c>
      <c r="H78" s="36">
        <v>290</v>
      </c>
      <c r="I78" s="36">
        <f t="shared" si="21"/>
        <v>2359</v>
      </c>
      <c r="J78" s="36">
        <f t="shared" si="21"/>
        <v>2389</v>
      </c>
      <c r="K78" s="16"/>
      <c r="L78" s="16"/>
      <c r="M78" s="16"/>
      <c r="N78" s="16"/>
      <c r="O78" s="26"/>
      <c r="P78" s="16"/>
      <c r="Q78" s="16"/>
      <c r="R78" s="16"/>
      <c r="S78" s="36"/>
      <c r="T78" s="36"/>
      <c r="U78" s="36"/>
      <c r="V78" s="36"/>
      <c r="W78" s="36" t="s">
        <v>235</v>
      </c>
      <c r="X78" s="36" t="s">
        <v>49</v>
      </c>
      <c r="Y78" s="36" t="s">
        <v>43</v>
      </c>
      <c r="Z78" s="36" t="s">
        <v>50</v>
      </c>
      <c r="AA78" s="36" t="s">
        <v>67</v>
      </c>
      <c r="AB78" s="36"/>
      <c r="AC78" s="36" t="s">
        <v>240</v>
      </c>
    </row>
    <row r="79" spans="2:29" x14ac:dyDescent="0.45">
      <c r="B79" t="s">
        <v>241</v>
      </c>
      <c r="D79" s="36">
        <f t="shared" si="19"/>
        <v>76</v>
      </c>
      <c r="E79" s="36">
        <v>3</v>
      </c>
      <c r="F79" s="36">
        <v>2</v>
      </c>
      <c r="G79" s="36">
        <v>291</v>
      </c>
      <c r="H79" s="36">
        <v>296</v>
      </c>
      <c r="I79" s="36">
        <f t="shared" si="21"/>
        <v>2390</v>
      </c>
      <c r="J79" s="36">
        <f t="shared" si="21"/>
        <v>2395</v>
      </c>
      <c r="K79" s="16" t="s">
        <v>206</v>
      </c>
      <c r="L79" s="16" t="s">
        <v>197</v>
      </c>
      <c r="M79" s="16" t="s">
        <v>147</v>
      </c>
      <c r="N79" s="16">
        <v>650</v>
      </c>
      <c r="O79" s="26">
        <f t="shared" ref="O79:O80" si="23">(I79+J79)/2</f>
        <v>2392.5</v>
      </c>
      <c r="P79" s="16">
        <v>400</v>
      </c>
      <c r="Q79" s="16" t="s">
        <v>533</v>
      </c>
      <c r="R79" s="16"/>
      <c r="S79" s="36"/>
      <c r="T79" s="36"/>
      <c r="U79" s="36"/>
      <c r="V79" s="36"/>
      <c r="W79" s="36" t="s">
        <v>43</v>
      </c>
      <c r="X79" s="36" t="s">
        <v>50</v>
      </c>
      <c r="Y79" s="36" t="s">
        <v>56</v>
      </c>
      <c r="Z79" s="36" t="s">
        <v>67</v>
      </c>
      <c r="AA79" s="36" t="s">
        <v>49</v>
      </c>
      <c r="AB79" s="36" t="s">
        <v>30</v>
      </c>
      <c r="AC79" s="36" t="s">
        <v>242</v>
      </c>
    </row>
    <row r="80" spans="2:29" x14ac:dyDescent="0.45">
      <c r="B80" t="s">
        <v>243</v>
      </c>
      <c r="D80" s="36">
        <f t="shared" si="19"/>
        <v>77</v>
      </c>
      <c r="E80" s="36">
        <v>3</v>
      </c>
      <c r="F80" s="36">
        <v>2</v>
      </c>
      <c r="G80" s="36">
        <v>297</v>
      </c>
      <c r="H80" s="36">
        <v>320</v>
      </c>
      <c r="I80" s="36">
        <f t="shared" si="21"/>
        <v>2396</v>
      </c>
      <c r="J80" s="36">
        <f t="shared" si="21"/>
        <v>2419</v>
      </c>
      <c r="K80" s="16" t="s">
        <v>298</v>
      </c>
      <c r="L80" s="16" t="s">
        <v>327</v>
      </c>
      <c r="M80" s="16" t="s">
        <v>145</v>
      </c>
      <c r="N80" s="16">
        <v>700</v>
      </c>
      <c r="O80" s="26">
        <f t="shared" si="23"/>
        <v>2407.5</v>
      </c>
      <c r="P80" s="16">
        <v>600</v>
      </c>
      <c r="Q80" s="16" t="s">
        <v>243</v>
      </c>
      <c r="R80" s="16"/>
      <c r="S80" s="36"/>
      <c r="T80" s="36"/>
      <c r="U80" s="36"/>
      <c r="V80" s="36"/>
      <c r="W80" s="36" t="s">
        <v>49</v>
      </c>
      <c r="X80" s="36" t="s">
        <v>30</v>
      </c>
      <c r="Y80" s="36"/>
      <c r="Z80" s="36"/>
      <c r="AA80" s="36"/>
      <c r="AB80" s="36"/>
      <c r="AC80" s="36" t="s">
        <v>244</v>
      </c>
    </row>
    <row r="81" spans="2:29" x14ac:dyDescent="0.45">
      <c r="B81" s="18" t="s">
        <v>245</v>
      </c>
      <c r="D81" s="36">
        <f t="shared" si="19"/>
        <v>78</v>
      </c>
      <c r="E81" s="36">
        <v>3</v>
      </c>
      <c r="F81" s="36">
        <v>2</v>
      </c>
      <c r="G81" s="36">
        <v>322</v>
      </c>
      <c r="H81" s="36">
        <v>373</v>
      </c>
      <c r="I81" s="36">
        <f t="shared" si="21"/>
        <v>2421</v>
      </c>
      <c r="J81" s="36">
        <f t="shared" si="21"/>
        <v>2472</v>
      </c>
      <c r="K81" s="16"/>
      <c r="L81" s="16"/>
      <c r="M81" s="16"/>
      <c r="N81" s="16"/>
      <c r="O81" s="26"/>
      <c r="P81" s="16"/>
      <c r="Q81" s="16"/>
      <c r="R81" s="16"/>
      <c r="S81" s="36"/>
      <c r="T81" s="36"/>
      <c r="U81" s="36"/>
      <c r="V81" s="36"/>
      <c r="W81" s="36" t="s">
        <v>49</v>
      </c>
      <c r="X81" s="36" t="s">
        <v>76</v>
      </c>
      <c r="Y81" s="36" t="s">
        <v>77</v>
      </c>
      <c r="Z81" s="36"/>
      <c r="AA81" s="36"/>
      <c r="AB81" s="36"/>
      <c r="AC81" s="36" t="s">
        <v>246</v>
      </c>
    </row>
    <row r="82" spans="2:29" x14ac:dyDescent="0.45">
      <c r="B82" s="18" t="s">
        <v>247</v>
      </c>
      <c r="D82" s="36">
        <f t="shared" si="19"/>
        <v>79</v>
      </c>
      <c r="E82" s="36">
        <v>3</v>
      </c>
      <c r="F82" s="36">
        <v>2</v>
      </c>
      <c r="G82" s="36">
        <v>374</v>
      </c>
      <c r="H82" s="36">
        <v>402</v>
      </c>
      <c r="I82" s="36">
        <f t="shared" si="21"/>
        <v>2473</v>
      </c>
      <c r="J82" s="36">
        <f t="shared" si="21"/>
        <v>2501</v>
      </c>
      <c r="K82" s="16"/>
      <c r="L82" s="16"/>
      <c r="M82" s="16"/>
      <c r="N82" s="16"/>
      <c r="O82" s="26"/>
      <c r="P82" s="16"/>
      <c r="Q82" s="16"/>
      <c r="R82" s="16"/>
      <c r="S82" s="36"/>
      <c r="T82" s="36"/>
      <c r="U82" s="36"/>
      <c r="V82" s="36"/>
      <c r="W82" s="36" t="s">
        <v>49</v>
      </c>
      <c r="X82" s="36" t="s">
        <v>77</v>
      </c>
      <c r="Y82" s="36" t="s">
        <v>235</v>
      </c>
      <c r="Z82" s="36"/>
      <c r="AA82" s="36"/>
      <c r="AB82" s="36"/>
      <c r="AC82" s="36" t="s">
        <v>248</v>
      </c>
    </row>
    <row r="83" spans="2:29" x14ac:dyDescent="0.45">
      <c r="B83" s="18" t="s">
        <v>249</v>
      </c>
      <c r="D83" s="36">
        <f t="shared" si="19"/>
        <v>80</v>
      </c>
      <c r="E83" s="36">
        <v>3</v>
      </c>
      <c r="F83" s="36">
        <v>2</v>
      </c>
      <c r="G83" s="36">
        <v>403</v>
      </c>
      <c r="H83" s="36">
        <v>418</v>
      </c>
      <c r="I83" s="36">
        <f t="shared" si="21"/>
        <v>2502</v>
      </c>
      <c r="J83" s="36">
        <f t="shared" si="21"/>
        <v>2517</v>
      </c>
      <c r="K83" s="16"/>
      <c r="L83" s="16"/>
      <c r="M83" s="16"/>
      <c r="N83" s="16"/>
      <c r="O83" s="26"/>
      <c r="P83" s="16"/>
      <c r="Q83" s="16"/>
      <c r="R83" s="16"/>
      <c r="S83" s="36"/>
      <c r="T83" s="36"/>
      <c r="U83" s="36"/>
      <c r="V83" s="36"/>
      <c r="W83" s="36" t="s">
        <v>49</v>
      </c>
      <c r="X83" s="36" t="s">
        <v>56</v>
      </c>
      <c r="Y83" s="36"/>
      <c r="Z83" s="36"/>
      <c r="AA83" s="36"/>
      <c r="AB83" s="36"/>
      <c r="AC83" s="36" t="s">
        <v>250</v>
      </c>
    </row>
    <row r="84" spans="2:29" x14ac:dyDescent="0.45">
      <c r="B84" s="18" t="s">
        <v>251</v>
      </c>
      <c r="D84" s="36">
        <f t="shared" si="19"/>
        <v>81</v>
      </c>
      <c r="E84" s="36">
        <v>3</v>
      </c>
      <c r="F84" s="36">
        <v>2</v>
      </c>
      <c r="G84" s="36">
        <v>419</v>
      </c>
      <c r="H84" s="36">
        <v>432</v>
      </c>
      <c r="I84" s="36">
        <f t="shared" si="21"/>
        <v>2518</v>
      </c>
      <c r="J84" s="36">
        <f t="shared" si="21"/>
        <v>2531</v>
      </c>
      <c r="K84" s="16" t="s">
        <v>209</v>
      </c>
      <c r="L84" s="16" t="s">
        <v>305</v>
      </c>
      <c r="M84" s="16" t="s">
        <v>323</v>
      </c>
      <c r="N84" s="16">
        <v>700</v>
      </c>
      <c r="O84" s="26">
        <f t="shared" ref="O84" si="24">(I84+J84)/2</f>
        <v>2524.5</v>
      </c>
      <c r="P84" s="16">
        <v>750</v>
      </c>
      <c r="Q84" s="16" t="s">
        <v>534</v>
      </c>
      <c r="R84" s="16"/>
      <c r="S84" s="36"/>
      <c r="T84" s="36"/>
      <c r="U84" s="36"/>
      <c r="V84" s="36"/>
      <c r="W84" s="36" t="s">
        <v>49</v>
      </c>
      <c r="X84" s="36"/>
      <c r="Y84" s="36"/>
      <c r="Z84" s="36"/>
      <c r="AA84" s="36"/>
      <c r="AB84" s="36"/>
      <c r="AC84" s="36"/>
    </row>
    <row r="85" spans="2:29" x14ac:dyDescent="0.45">
      <c r="D85" s="36">
        <f t="shared" si="19"/>
        <v>82</v>
      </c>
      <c r="E85" s="36"/>
      <c r="F85" s="36"/>
      <c r="G85" s="36"/>
      <c r="H85" s="36"/>
      <c r="I85" s="36"/>
      <c r="J85" s="36"/>
      <c r="K85" s="16"/>
      <c r="L85" s="16"/>
      <c r="M85" s="16"/>
      <c r="N85" s="16"/>
      <c r="O85" s="26"/>
      <c r="P85" s="16"/>
      <c r="Q85" s="16"/>
      <c r="R85" s="1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2:29" x14ac:dyDescent="0.45">
      <c r="B86" t="s">
        <v>252</v>
      </c>
      <c r="C86">
        <f>'Folger Line Count'!$N$22</f>
        <v>2531</v>
      </c>
      <c r="D86" s="36">
        <f t="shared" si="19"/>
        <v>83</v>
      </c>
      <c r="E86" s="36">
        <v>3</v>
      </c>
      <c r="F86" s="36">
        <v>3</v>
      </c>
      <c r="G86" s="36">
        <v>1</v>
      </c>
      <c r="H86" s="36">
        <v>28</v>
      </c>
      <c r="I86" s="36">
        <f xml:space="preserve"> G86+$C$86</f>
        <v>2532</v>
      </c>
      <c r="J86" s="36">
        <f xml:space="preserve"> H86+$C$86</f>
        <v>2559</v>
      </c>
      <c r="K86" s="16" t="s">
        <v>208</v>
      </c>
      <c r="L86" s="16" t="s">
        <v>307</v>
      </c>
      <c r="M86" s="16" t="s">
        <v>147</v>
      </c>
      <c r="N86" s="16">
        <v>625</v>
      </c>
      <c r="O86" s="26">
        <f t="shared" ref="O86:O98" si="25">(I86+J86)/2</f>
        <v>2545.5</v>
      </c>
      <c r="P86" s="16">
        <v>275</v>
      </c>
      <c r="Q86" s="16" t="s">
        <v>535</v>
      </c>
      <c r="R86" s="16"/>
      <c r="S86" s="36"/>
      <c r="T86" s="36"/>
      <c r="U86" s="36"/>
      <c r="V86" s="36"/>
      <c r="W86" s="36" t="s">
        <v>43</v>
      </c>
      <c r="X86" s="36" t="s">
        <v>76</v>
      </c>
      <c r="Y86" s="36" t="s">
        <v>77</v>
      </c>
      <c r="Z86" s="36"/>
      <c r="AA86" s="36"/>
      <c r="AB86" s="36"/>
      <c r="AC86" s="36" t="s">
        <v>253</v>
      </c>
    </row>
    <row r="87" spans="2:29" x14ac:dyDescent="0.45">
      <c r="B87" t="s">
        <v>254</v>
      </c>
      <c r="D87" s="36">
        <f t="shared" si="19"/>
        <v>84</v>
      </c>
      <c r="E87" s="36">
        <v>3</v>
      </c>
      <c r="F87" s="36">
        <v>3</v>
      </c>
      <c r="G87" s="36">
        <v>29</v>
      </c>
      <c r="H87" s="36">
        <v>39</v>
      </c>
      <c r="I87" s="36">
        <f t="shared" ref="I87:J90" si="26" xml:space="preserve"> G87+$C$86</f>
        <v>2560</v>
      </c>
      <c r="J87" s="36">
        <f t="shared" si="26"/>
        <v>2570</v>
      </c>
      <c r="K87" s="16" t="s">
        <v>207</v>
      </c>
      <c r="L87" s="16" t="s">
        <v>299</v>
      </c>
      <c r="M87" s="16" t="s">
        <v>536</v>
      </c>
      <c r="N87" s="16">
        <v>400</v>
      </c>
      <c r="O87" s="26">
        <f t="shared" si="25"/>
        <v>2565</v>
      </c>
      <c r="P87" s="16">
        <v>400</v>
      </c>
      <c r="Q87" s="16" t="s">
        <v>537</v>
      </c>
      <c r="R87" s="16"/>
      <c r="S87" s="36"/>
      <c r="T87" s="36"/>
      <c r="U87" s="36"/>
      <c r="V87" s="36"/>
      <c r="W87" s="36" t="s">
        <v>43</v>
      </c>
      <c r="X87" s="36" t="s">
        <v>56</v>
      </c>
      <c r="Y87" s="36"/>
      <c r="Z87" s="36"/>
      <c r="AA87" s="36"/>
      <c r="AB87" s="36"/>
      <c r="AC87" s="36" t="s">
        <v>255</v>
      </c>
    </row>
    <row r="88" spans="2:29" x14ac:dyDescent="0.45">
      <c r="B88" t="s">
        <v>256</v>
      </c>
      <c r="D88" s="36">
        <f t="shared" si="19"/>
        <v>85</v>
      </c>
      <c r="E88" s="36">
        <v>3</v>
      </c>
      <c r="F88" s="36">
        <v>3</v>
      </c>
      <c r="G88" s="36">
        <v>40</v>
      </c>
      <c r="H88" s="36">
        <v>76</v>
      </c>
      <c r="I88" s="36">
        <f t="shared" si="26"/>
        <v>2571</v>
      </c>
      <c r="J88" s="36">
        <f t="shared" si="26"/>
        <v>2607</v>
      </c>
      <c r="K88" s="16" t="s">
        <v>206</v>
      </c>
      <c r="L88" s="16" t="s">
        <v>197</v>
      </c>
      <c r="M88" s="16" t="s">
        <v>308</v>
      </c>
      <c r="N88" s="16">
        <v>700</v>
      </c>
      <c r="O88" s="26">
        <f t="shared" si="25"/>
        <v>2589</v>
      </c>
      <c r="P88" s="16">
        <v>300</v>
      </c>
      <c r="Q88" s="16" t="s">
        <v>538</v>
      </c>
      <c r="R88" s="16"/>
      <c r="S88" s="36"/>
      <c r="T88" s="36"/>
      <c r="U88" s="36"/>
      <c r="V88" s="36"/>
      <c r="W88" s="36" t="s">
        <v>43</v>
      </c>
      <c r="X88" s="36"/>
      <c r="Y88" s="36"/>
      <c r="Z88" s="36"/>
      <c r="AA88" s="36"/>
      <c r="AB88" s="36"/>
      <c r="AC88" s="36"/>
    </row>
    <row r="89" spans="2:29" x14ac:dyDescent="0.45">
      <c r="B89" t="s">
        <v>257</v>
      </c>
      <c r="D89" s="36">
        <f t="shared" si="19"/>
        <v>86</v>
      </c>
      <c r="E89" s="36">
        <v>3</v>
      </c>
      <c r="F89" s="36">
        <v>3</v>
      </c>
      <c r="G89" s="36">
        <v>77</v>
      </c>
      <c r="H89" s="36">
        <v>101</v>
      </c>
      <c r="I89" s="36">
        <f t="shared" si="26"/>
        <v>2608</v>
      </c>
      <c r="J89" s="36">
        <f t="shared" si="26"/>
        <v>2632</v>
      </c>
      <c r="K89" s="16" t="s">
        <v>209</v>
      </c>
      <c r="L89" s="16" t="s">
        <v>305</v>
      </c>
      <c r="M89" s="16" t="s">
        <v>323</v>
      </c>
      <c r="N89" s="16">
        <v>700</v>
      </c>
      <c r="O89" s="26">
        <f t="shared" si="25"/>
        <v>2620</v>
      </c>
      <c r="P89" s="16">
        <v>700</v>
      </c>
      <c r="Q89" s="16" t="s">
        <v>539</v>
      </c>
      <c r="R89" s="16"/>
      <c r="S89" s="36"/>
      <c r="T89" s="36"/>
      <c r="U89" s="36"/>
      <c r="V89" s="36"/>
      <c r="W89" s="36" t="s">
        <v>43</v>
      </c>
      <c r="X89" s="36" t="s">
        <v>49</v>
      </c>
      <c r="Y89" s="36"/>
      <c r="Z89" s="36"/>
      <c r="AA89" s="36"/>
      <c r="AB89" s="36"/>
      <c r="AC89" s="36" t="s">
        <v>258</v>
      </c>
    </row>
    <row r="90" spans="2:29" x14ac:dyDescent="0.45">
      <c r="B90" s="13" t="s">
        <v>259</v>
      </c>
      <c r="D90" s="36">
        <f t="shared" si="19"/>
        <v>87</v>
      </c>
      <c r="E90" s="36">
        <v>3</v>
      </c>
      <c r="F90" s="36">
        <v>3</v>
      </c>
      <c r="G90" s="36">
        <v>102</v>
      </c>
      <c r="H90" s="36">
        <v>103</v>
      </c>
      <c r="I90" s="36">
        <f t="shared" si="26"/>
        <v>2633</v>
      </c>
      <c r="J90" s="36">
        <f t="shared" si="26"/>
        <v>2634</v>
      </c>
      <c r="K90" s="16"/>
      <c r="L90" s="16"/>
      <c r="M90" s="16"/>
      <c r="N90" s="16"/>
      <c r="O90" s="26"/>
      <c r="P90" s="16"/>
      <c r="Q90" s="16"/>
      <c r="R90" s="16"/>
      <c r="S90" s="36"/>
      <c r="T90" s="36"/>
      <c r="U90" s="36"/>
      <c r="V90" s="36"/>
      <c r="W90" s="36" t="s">
        <v>43</v>
      </c>
      <c r="X90" s="36"/>
      <c r="Y90" s="36"/>
      <c r="AB90" s="36"/>
      <c r="AC90" s="36" t="s">
        <v>260</v>
      </c>
    </row>
    <row r="91" spans="2:29" x14ac:dyDescent="0.45">
      <c r="D91" s="36">
        <f t="shared" si="19"/>
        <v>88</v>
      </c>
      <c r="E91" s="36"/>
      <c r="F91" s="36"/>
      <c r="G91" s="36"/>
      <c r="H91" s="36"/>
      <c r="I91" s="36"/>
      <c r="J91" s="36"/>
      <c r="K91" s="16"/>
      <c r="L91" s="16"/>
      <c r="M91" s="16"/>
      <c r="N91" s="16"/>
      <c r="O91" s="26"/>
      <c r="P91" s="16"/>
      <c r="Q91" s="16"/>
      <c r="R91" s="1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2:29" x14ac:dyDescent="0.45">
      <c r="B92" t="s">
        <v>261</v>
      </c>
      <c r="C92">
        <f>'Folger Line Count'!$N$23</f>
        <v>2634</v>
      </c>
      <c r="D92" s="36">
        <f t="shared" si="19"/>
        <v>89</v>
      </c>
      <c r="E92" s="36">
        <v>3</v>
      </c>
      <c r="F92" s="36">
        <v>4</v>
      </c>
      <c r="G92" s="36">
        <v>1</v>
      </c>
      <c r="H92" s="36">
        <v>10</v>
      </c>
      <c r="I92" s="36">
        <f xml:space="preserve"> G92+$C$92</f>
        <v>2635</v>
      </c>
      <c r="J92" s="36">
        <f xml:space="preserve"> H92+$C$92</f>
        <v>2644</v>
      </c>
      <c r="K92" s="16" t="s">
        <v>206</v>
      </c>
      <c r="L92" s="16" t="s">
        <v>321</v>
      </c>
      <c r="M92" s="16" t="s">
        <v>528</v>
      </c>
      <c r="N92" s="16">
        <v>400</v>
      </c>
      <c r="O92" s="26">
        <f t="shared" si="25"/>
        <v>2639.5</v>
      </c>
      <c r="P92" s="16">
        <v>400</v>
      </c>
      <c r="Q92" s="16" t="s">
        <v>540</v>
      </c>
      <c r="R92" s="16"/>
      <c r="S92" s="36"/>
      <c r="T92" s="36"/>
      <c r="U92" s="36"/>
      <c r="V92" s="36"/>
      <c r="W92" s="36" t="s">
        <v>50</v>
      </c>
      <c r="X92" s="36" t="s">
        <v>56</v>
      </c>
      <c r="Y92" s="36"/>
      <c r="Z92" s="36"/>
      <c r="AA92" s="36"/>
      <c r="AB92" s="36"/>
      <c r="AC92" s="36"/>
    </row>
    <row r="93" spans="2:29" x14ac:dyDescent="0.45">
      <c r="B93" t="s">
        <v>262</v>
      </c>
      <c r="D93" s="36">
        <f t="shared" si="19"/>
        <v>90</v>
      </c>
      <c r="E93" s="36">
        <v>3</v>
      </c>
      <c r="F93" s="36">
        <v>4</v>
      </c>
      <c r="G93" s="36">
        <v>11</v>
      </c>
      <c r="H93" s="36">
        <v>27</v>
      </c>
      <c r="I93" s="36">
        <f t="shared" ref="I93:J98" si="27" xml:space="preserve"> G93+$C$92</f>
        <v>2645</v>
      </c>
      <c r="J93" s="36">
        <f t="shared" si="27"/>
        <v>2661</v>
      </c>
      <c r="K93" s="16" t="s">
        <v>207</v>
      </c>
      <c r="L93" s="16" t="s">
        <v>299</v>
      </c>
      <c r="M93" s="16" t="s">
        <v>323</v>
      </c>
      <c r="N93" s="16">
        <v>625</v>
      </c>
      <c r="O93" s="26">
        <f t="shared" si="25"/>
        <v>2653</v>
      </c>
      <c r="P93" s="16">
        <v>400</v>
      </c>
      <c r="Q93" s="16" t="s">
        <v>541</v>
      </c>
      <c r="R93" s="16"/>
      <c r="S93" s="36"/>
      <c r="T93" s="36"/>
      <c r="U93" s="36"/>
      <c r="V93" s="36"/>
      <c r="W93" s="36" t="s">
        <v>50</v>
      </c>
      <c r="X93" s="36" t="s">
        <v>49</v>
      </c>
      <c r="Y93" s="36"/>
      <c r="Z93" s="36"/>
      <c r="AA93" s="36"/>
      <c r="AB93" s="36"/>
      <c r="AC93" s="36" t="s">
        <v>263</v>
      </c>
    </row>
    <row r="94" spans="2:29" x14ac:dyDescent="0.45">
      <c r="B94" s="18" t="s">
        <v>264</v>
      </c>
      <c r="D94" s="36">
        <f t="shared" si="19"/>
        <v>91</v>
      </c>
      <c r="E94" s="36">
        <v>3</v>
      </c>
      <c r="F94" s="36">
        <v>4</v>
      </c>
      <c r="G94" s="36">
        <v>28</v>
      </c>
      <c r="H94" s="36">
        <v>28</v>
      </c>
      <c r="I94" s="36">
        <f t="shared" si="27"/>
        <v>2662</v>
      </c>
      <c r="J94" s="36">
        <f t="shared" si="27"/>
        <v>2662</v>
      </c>
      <c r="K94" s="16"/>
      <c r="L94" s="16"/>
      <c r="M94" s="16"/>
      <c r="N94" s="16"/>
      <c r="O94" s="26"/>
      <c r="P94" s="16"/>
      <c r="Q94" s="16"/>
      <c r="R94" s="16"/>
      <c r="S94" s="36"/>
      <c r="T94" s="36"/>
      <c r="U94" s="36"/>
      <c r="V94" s="36"/>
      <c r="W94" s="36" t="s">
        <v>56</v>
      </c>
      <c r="X94" s="36"/>
      <c r="Y94" s="36"/>
      <c r="Z94" s="36"/>
      <c r="AA94" s="36"/>
      <c r="AB94" s="36"/>
      <c r="AC94" s="36"/>
    </row>
    <row r="95" spans="2:29" x14ac:dyDescent="0.45">
      <c r="B95" s="18" t="s">
        <v>265</v>
      </c>
      <c r="D95" s="36">
        <f t="shared" si="19"/>
        <v>92</v>
      </c>
      <c r="E95" s="36">
        <v>3</v>
      </c>
      <c r="F95" s="36">
        <v>4</v>
      </c>
      <c r="G95" s="36">
        <v>29</v>
      </c>
      <c r="H95" s="36">
        <v>30</v>
      </c>
      <c r="I95" s="36">
        <f t="shared" si="27"/>
        <v>2663</v>
      </c>
      <c r="J95" s="36">
        <f t="shared" si="27"/>
        <v>2664</v>
      </c>
      <c r="K95" s="16" t="s">
        <v>206</v>
      </c>
      <c r="L95" s="16" t="s">
        <v>321</v>
      </c>
      <c r="M95" s="16" t="s">
        <v>323</v>
      </c>
      <c r="N95" s="16">
        <v>575</v>
      </c>
      <c r="O95" s="26">
        <f t="shared" si="25"/>
        <v>2663.5</v>
      </c>
      <c r="P95" s="16">
        <v>600</v>
      </c>
      <c r="Q95" s="16" t="s">
        <v>542</v>
      </c>
      <c r="R95" s="16"/>
      <c r="S95" s="36"/>
      <c r="T95" s="36"/>
      <c r="U95" s="36"/>
      <c r="V95" s="36"/>
      <c r="W95" s="36" t="s">
        <v>49</v>
      </c>
      <c r="X95" s="36" t="s">
        <v>56</v>
      </c>
      <c r="Y95" s="36"/>
      <c r="Z95" s="36"/>
      <c r="AA95" s="36"/>
      <c r="AB95" s="36"/>
      <c r="AC95" s="36"/>
    </row>
    <row r="96" spans="2:29" x14ac:dyDescent="0.45">
      <c r="B96" s="19" t="s">
        <v>266</v>
      </c>
      <c r="D96" s="36">
        <f t="shared" si="19"/>
        <v>93</v>
      </c>
      <c r="E96" s="36">
        <v>3</v>
      </c>
      <c r="F96" s="36">
        <v>4</v>
      </c>
      <c r="G96" s="36">
        <v>31</v>
      </c>
      <c r="H96" s="36">
        <v>117</v>
      </c>
      <c r="I96" s="36">
        <f t="shared" si="27"/>
        <v>2665</v>
      </c>
      <c r="J96" s="36">
        <f t="shared" si="27"/>
        <v>2751</v>
      </c>
      <c r="K96" s="16" t="s">
        <v>207</v>
      </c>
      <c r="L96" s="16" t="s">
        <v>299</v>
      </c>
      <c r="M96" s="16" t="s">
        <v>323</v>
      </c>
      <c r="N96" s="16">
        <v>625</v>
      </c>
      <c r="O96" s="26">
        <f t="shared" si="25"/>
        <v>2708</v>
      </c>
      <c r="P96" s="16">
        <v>400</v>
      </c>
      <c r="Q96" s="16"/>
      <c r="R96" s="16"/>
      <c r="S96" s="36"/>
      <c r="T96" s="36"/>
      <c r="U96" s="36"/>
      <c r="V96" s="36"/>
      <c r="W96" s="36" t="s">
        <v>49</v>
      </c>
      <c r="X96" s="36" t="s">
        <v>50</v>
      </c>
      <c r="Y96" s="36"/>
      <c r="Z96" s="36"/>
      <c r="AA96" s="36"/>
      <c r="AB96" s="36"/>
      <c r="AC96" s="36" t="s">
        <v>267</v>
      </c>
    </row>
    <row r="97" spans="1:30" x14ac:dyDescent="0.45">
      <c r="B97" s="19" t="s">
        <v>268</v>
      </c>
      <c r="D97" s="36">
        <f t="shared" si="19"/>
        <v>94</v>
      </c>
      <c r="E97" s="36">
        <v>3</v>
      </c>
      <c r="F97" s="36">
        <v>4</v>
      </c>
      <c r="G97" s="36">
        <v>118</v>
      </c>
      <c r="H97" s="36">
        <v>156</v>
      </c>
      <c r="I97" s="36">
        <f t="shared" si="27"/>
        <v>2752</v>
      </c>
      <c r="J97" s="36">
        <f t="shared" si="27"/>
        <v>2790</v>
      </c>
      <c r="K97" s="16" t="s">
        <v>206</v>
      </c>
      <c r="L97" s="16" t="s">
        <v>321</v>
      </c>
      <c r="M97" s="16" t="s">
        <v>150</v>
      </c>
      <c r="N97" s="16">
        <v>650</v>
      </c>
      <c r="O97" s="26">
        <f t="shared" si="25"/>
        <v>2771</v>
      </c>
      <c r="P97" s="16">
        <v>500</v>
      </c>
      <c r="Q97" s="16" t="s">
        <v>303</v>
      </c>
      <c r="R97" s="16"/>
      <c r="S97" s="36"/>
      <c r="T97" s="36"/>
      <c r="U97" s="36"/>
      <c r="V97" s="36"/>
      <c r="W97" s="36" t="s">
        <v>49</v>
      </c>
      <c r="X97" s="36" t="s">
        <v>50</v>
      </c>
      <c r="Y97" s="36" t="s">
        <v>32</v>
      </c>
      <c r="Z97" s="36"/>
      <c r="AA97" s="36"/>
      <c r="AB97" s="36"/>
      <c r="AC97" s="36" t="s">
        <v>269</v>
      </c>
    </row>
    <row r="98" spans="1:30" x14ac:dyDescent="0.45">
      <c r="B98" s="19" t="s">
        <v>270</v>
      </c>
      <c r="D98" s="36">
        <f t="shared" si="19"/>
        <v>95</v>
      </c>
      <c r="E98" s="36">
        <v>3</v>
      </c>
      <c r="F98" s="36">
        <v>4</v>
      </c>
      <c r="G98" s="36">
        <v>157</v>
      </c>
      <c r="H98" s="36">
        <v>240</v>
      </c>
      <c r="I98" s="36">
        <f t="shared" si="27"/>
        <v>2791</v>
      </c>
      <c r="J98" s="36">
        <f t="shared" si="27"/>
        <v>2874</v>
      </c>
      <c r="K98" s="16" t="s">
        <v>207</v>
      </c>
      <c r="L98" s="16" t="s">
        <v>299</v>
      </c>
      <c r="M98" s="16" t="s">
        <v>323</v>
      </c>
      <c r="N98" s="16">
        <v>600</v>
      </c>
      <c r="O98" s="26">
        <f t="shared" si="25"/>
        <v>2832.5</v>
      </c>
      <c r="P98" s="16">
        <v>375</v>
      </c>
      <c r="Q98" s="16"/>
      <c r="R98" s="16"/>
      <c r="S98" s="36"/>
      <c r="T98" s="36"/>
      <c r="U98" s="36"/>
      <c r="V98" s="36"/>
      <c r="W98" s="36" t="s">
        <v>49</v>
      </c>
      <c r="X98" s="36" t="s">
        <v>50</v>
      </c>
      <c r="Y98" s="36"/>
      <c r="Z98" s="36"/>
      <c r="AA98" s="36"/>
      <c r="AB98" s="36"/>
      <c r="AC98" s="36" t="s">
        <v>271</v>
      </c>
    </row>
    <row r="99" spans="1:30" x14ac:dyDescent="0.45">
      <c r="D99" s="36">
        <f t="shared" si="19"/>
        <v>96</v>
      </c>
      <c r="E99" s="36"/>
      <c r="F99" s="36"/>
      <c r="G99" s="36"/>
      <c r="H99" s="36"/>
      <c r="I99" s="36"/>
      <c r="J99" s="36"/>
      <c r="K99" s="16"/>
      <c r="L99" s="16"/>
      <c r="M99" s="16"/>
      <c r="N99" s="16"/>
      <c r="O99" s="26"/>
      <c r="P99" s="16"/>
      <c r="Q99" s="16"/>
      <c r="R99" s="1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spans="1:30" x14ac:dyDescent="0.45">
      <c r="D100" s="36">
        <f t="shared" si="19"/>
        <v>97</v>
      </c>
      <c r="E100" s="36"/>
      <c r="F100" s="36"/>
      <c r="G100" s="36"/>
      <c r="H100" s="36"/>
      <c r="I100" s="36"/>
      <c r="J100" s="36"/>
      <c r="K100" s="16"/>
      <c r="L100" s="16"/>
      <c r="M100" s="16"/>
      <c r="N100" s="16"/>
      <c r="O100" s="26"/>
      <c r="P100" s="16"/>
      <c r="Q100" s="16"/>
      <c r="R100" s="1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spans="1:30" x14ac:dyDescent="0.45">
      <c r="A101" t="s">
        <v>124</v>
      </c>
      <c r="B101" s="18" t="s">
        <v>360</v>
      </c>
      <c r="C101">
        <f>'Folger Line Count'!$N$24</f>
        <v>2974</v>
      </c>
      <c r="D101" s="36">
        <f t="shared" si="19"/>
        <v>98</v>
      </c>
      <c r="E101" s="36">
        <v>4</v>
      </c>
      <c r="F101" s="36">
        <v>1</v>
      </c>
      <c r="G101" s="36">
        <v>5</v>
      </c>
      <c r="H101" s="36">
        <v>12</v>
      </c>
      <c r="I101" s="36">
        <f xml:space="preserve"> G101+$C$101</f>
        <v>2979</v>
      </c>
      <c r="J101" s="36">
        <f xml:space="preserve"> H101+$C$101</f>
        <v>2986</v>
      </c>
      <c r="K101" s="16" t="s">
        <v>298</v>
      </c>
      <c r="L101" s="16" t="s">
        <v>299</v>
      </c>
      <c r="M101" s="16" t="s">
        <v>292</v>
      </c>
      <c r="N101" s="16">
        <v>725</v>
      </c>
      <c r="O101" s="26">
        <f t="shared" ref="O101" si="28">(I101+J101)/2</f>
        <v>2982.5</v>
      </c>
      <c r="P101" s="26">
        <v>250</v>
      </c>
      <c r="Q101" s="16" t="s">
        <v>543</v>
      </c>
      <c r="R101" s="16"/>
      <c r="S101" s="36"/>
      <c r="T101" s="36"/>
      <c r="U101" s="36"/>
      <c r="V101" s="36"/>
      <c r="W101" s="36" t="s">
        <v>50</v>
      </c>
      <c r="X101" s="36" t="s">
        <v>43</v>
      </c>
      <c r="Y101" s="36"/>
      <c r="Z101" s="36"/>
      <c r="AA101" s="36"/>
      <c r="AB101" s="36"/>
      <c r="AC101" s="3" t="s">
        <v>361</v>
      </c>
      <c r="AD101" s="3"/>
    </row>
    <row r="102" spans="1:30" x14ac:dyDescent="0.45">
      <c r="B102" s="18" t="s">
        <v>362</v>
      </c>
      <c r="D102" s="36">
        <f t="shared" si="19"/>
        <v>99</v>
      </c>
      <c r="E102" s="36">
        <v>4</v>
      </c>
      <c r="F102" s="36">
        <v>1</v>
      </c>
      <c r="G102" s="36">
        <v>13</v>
      </c>
      <c r="H102" s="36">
        <v>33</v>
      </c>
      <c r="I102" s="36">
        <f t="shared" ref="I102:J103" si="29" xml:space="preserve"> G102+$C$101</f>
        <v>2987</v>
      </c>
      <c r="J102" s="36">
        <f t="shared" si="29"/>
        <v>3007</v>
      </c>
      <c r="K102" s="16"/>
      <c r="L102" s="16"/>
      <c r="M102" s="16"/>
      <c r="N102" s="16"/>
      <c r="O102" s="16"/>
      <c r="P102" s="26"/>
      <c r="Q102" s="16"/>
      <c r="R102" s="16"/>
      <c r="S102" s="36"/>
      <c r="T102" s="36"/>
      <c r="U102" s="36"/>
      <c r="V102" s="36"/>
      <c r="W102" s="36" t="s">
        <v>50</v>
      </c>
      <c r="X102" s="36" t="s">
        <v>43</v>
      </c>
      <c r="Y102" s="36"/>
      <c r="Z102" s="36"/>
      <c r="AA102" s="36"/>
      <c r="AB102" s="36"/>
      <c r="AC102" s="3" t="s">
        <v>363</v>
      </c>
      <c r="AD102" s="3"/>
    </row>
    <row r="103" spans="1:30" x14ac:dyDescent="0.45">
      <c r="B103" t="s">
        <v>364</v>
      </c>
      <c r="D103" s="36">
        <f t="shared" si="19"/>
        <v>100</v>
      </c>
      <c r="E103" s="36">
        <v>4</v>
      </c>
      <c r="F103" s="36">
        <v>1</v>
      </c>
      <c r="G103" s="36">
        <v>34</v>
      </c>
      <c r="H103" s="36">
        <v>38</v>
      </c>
      <c r="I103" s="36">
        <f t="shared" si="29"/>
        <v>3008</v>
      </c>
      <c r="J103" s="36">
        <f t="shared" si="29"/>
        <v>3012</v>
      </c>
      <c r="K103" s="16" t="s">
        <v>208</v>
      </c>
      <c r="L103" s="16" t="s">
        <v>307</v>
      </c>
      <c r="M103" s="16" t="s">
        <v>308</v>
      </c>
      <c r="N103" s="16">
        <v>600</v>
      </c>
      <c r="O103" s="26">
        <f t="shared" ref="O103" si="30">(I103+J103)/2</f>
        <v>3010</v>
      </c>
      <c r="P103" s="26">
        <v>200</v>
      </c>
      <c r="Q103" s="16" t="s">
        <v>544</v>
      </c>
      <c r="R103" s="16"/>
      <c r="S103" s="36"/>
      <c r="T103" s="36"/>
      <c r="U103" s="36"/>
      <c r="V103" s="36"/>
      <c r="W103" s="36" t="s">
        <v>50</v>
      </c>
      <c r="X103" s="36" t="s">
        <v>43</v>
      </c>
      <c r="Y103" s="36" t="s">
        <v>76</v>
      </c>
      <c r="Z103" s="36" t="s">
        <v>77</v>
      </c>
      <c r="AA103" s="36"/>
      <c r="AB103" s="36"/>
      <c r="AC103" s="3" t="s">
        <v>365</v>
      </c>
      <c r="AD103" s="3"/>
    </row>
    <row r="104" spans="1:30" x14ac:dyDescent="0.45">
      <c r="D104" s="36">
        <f t="shared" si="19"/>
        <v>101</v>
      </c>
      <c r="E104" s="36"/>
      <c r="F104" s="36"/>
      <c r="G104" s="36"/>
      <c r="H104" s="36"/>
      <c r="I104" s="36"/>
      <c r="J104" s="36"/>
      <c r="K104" s="16"/>
      <c r="L104" s="16"/>
      <c r="M104" s="16"/>
      <c r="N104" s="16"/>
      <c r="O104" s="16"/>
      <c r="P104" s="26"/>
      <c r="Q104" s="16"/>
      <c r="R104" s="1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D104" s="3"/>
    </row>
    <row r="105" spans="1:30" x14ac:dyDescent="0.45">
      <c r="B105" t="s">
        <v>366</v>
      </c>
      <c r="C105">
        <f>'Folger Line Count'!$N$25</f>
        <v>3020</v>
      </c>
      <c r="D105" s="36">
        <f t="shared" si="19"/>
        <v>102</v>
      </c>
      <c r="E105" s="36">
        <v>4</v>
      </c>
      <c r="F105" s="36">
        <v>2</v>
      </c>
      <c r="G105" s="36">
        <v>5</v>
      </c>
      <c r="H105" s="36">
        <v>30</v>
      </c>
      <c r="I105" s="36">
        <f xml:space="preserve"> G105+$C$105</f>
        <v>3025</v>
      </c>
      <c r="J105" s="36">
        <f xml:space="preserve"> H105+$C$105</f>
        <v>3050</v>
      </c>
      <c r="K105" s="16" t="s">
        <v>209</v>
      </c>
      <c r="L105" s="16" t="s">
        <v>305</v>
      </c>
      <c r="M105" s="16" t="s">
        <v>323</v>
      </c>
      <c r="N105" s="16">
        <v>550</v>
      </c>
      <c r="O105" s="26">
        <f t="shared" ref="O105" si="31">(I105+J105)/2</f>
        <v>3037.5</v>
      </c>
      <c r="P105" s="26">
        <v>475</v>
      </c>
      <c r="Q105" s="16" t="s">
        <v>546</v>
      </c>
      <c r="R105" s="16"/>
      <c r="S105" s="36"/>
      <c r="T105" s="36"/>
      <c r="U105" s="36"/>
      <c r="V105" s="36"/>
      <c r="W105" s="36" t="s">
        <v>76</v>
      </c>
      <c r="X105" s="36" t="s">
        <v>77</v>
      </c>
      <c r="Y105" s="36" t="s">
        <v>49</v>
      </c>
      <c r="Z105" s="36"/>
      <c r="AA105" s="36"/>
      <c r="AB105" s="36"/>
      <c r="AC105" s="3" t="s">
        <v>367</v>
      </c>
      <c r="AD105" s="3"/>
    </row>
    <row r="106" spans="1:30" x14ac:dyDescent="0.45">
      <c r="D106" s="36">
        <f t="shared" si="19"/>
        <v>103</v>
      </c>
      <c r="E106" s="36"/>
      <c r="F106" s="36"/>
      <c r="G106" s="36"/>
      <c r="H106" s="36"/>
      <c r="I106" s="36"/>
      <c r="J106" s="36"/>
      <c r="K106" s="16"/>
      <c r="L106" s="16"/>
      <c r="M106" s="16"/>
      <c r="N106" s="16"/>
      <c r="O106" s="16"/>
      <c r="P106" s="26"/>
      <c r="Q106" s="16"/>
      <c r="R106" s="1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D106" s="3"/>
    </row>
    <row r="107" spans="1:30" x14ac:dyDescent="0.45">
      <c r="B107" s="18" t="s">
        <v>368</v>
      </c>
      <c r="C107">
        <f>'Folger Line Count'!$N$26</f>
        <v>3050</v>
      </c>
      <c r="D107" s="36">
        <f t="shared" si="19"/>
        <v>104</v>
      </c>
      <c r="E107" s="36">
        <v>4</v>
      </c>
      <c r="F107" s="36">
        <v>3</v>
      </c>
      <c r="G107" s="36">
        <v>1</v>
      </c>
      <c r="H107" s="36">
        <v>11</v>
      </c>
      <c r="I107" s="36">
        <f xml:space="preserve"> G107+$C$107</f>
        <v>3051</v>
      </c>
      <c r="J107" s="36">
        <f xml:space="preserve"> H107+$C$107</f>
        <v>3061</v>
      </c>
      <c r="K107" s="16"/>
      <c r="L107" s="16"/>
      <c r="M107" s="16"/>
      <c r="N107" s="16"/>
      <c r="O107" s="16"/>
      <c r="P107" s="26"/>
      <c r="Q107" s="16"/>
      <c r="R107" s="16"/>
      <c r="S107" s="36"/>
      <c r="T107" s="36"/>
      <c r="U107" s="36"/>
      <c r="V107" s="36"/>
      <c r="W107" s="36" t="s">
        <v>43</v>
      </c>
      <c r="X107" s="36"/>
      <c r="Y107" s="36"/>
      <c r="Z107" s="36"/>
      <c r="AA107" s="36"/>
      <c r="AB107" s="36"/>
      <c r="AC107" s="3" t="s">
        <v>369</v>
      </c>
      <c r="AD107" s="3"/>
    </row>
    <row r="108" spans="1:30" x14ac:dyDescent="0.45">
      <c r="B108" s="18" t="s">
        <v>370</v>
      </c>
      <c r="D108" s="36">
        <f t="shared" si="19"/>
        <v>105</v>
      </c>
      <c r="E108" s="36">
        <v>4</v>
      </c>
      <c r="F108" s="36">
        <v>3</v>
      </c>
      <c r="G108" s="36">
        <v>13</v>
      </c>
      <c r="H108" s="36">
        <v>43</v>
      </c>
      <c r="I108" s="36">
        <f t="shared" ref="I108:J111" si="32" xml:space="preserve"> G108+$C$107</f>
        <v>3063</v>
      </c>
      <c r="J108" s="36">
        <f t="shared" si="32"/>
        <v>3093</v>
      </c>
      <c r="K108" s="16" t="s">
        <v>331</v>
      </c>
      <c r="L108" s="16" t="s">
        <v>307</v>
      </c>
      <c r="M108" s="16" t="s">
        <v>308</v>
      </c>
      <c r="N108" s="16">
        <v>625</v>
      </c>
      <c r="O108" s="26">
        <f t="shared" ref="O108:O110" si="33">(I108+J108)/2</f>
        <v>3078</v>
      </c>
      <c r="P108" s="26">
        <v>175</v>
      </c>
      <c r="Q108" s="16" t="s">
        <v>588</v>
      </c>
      <c r="R108" s="16"/>
      <c r="S108" s="36"/>
      <c r="T108" s="36"/>
      <c r="U108" s="36"/>
      <c r="V108" s="36"/>
      <c r="W108" s="36" t="s">
        <v>43</v>
      </c>
      <c r="X108" s="36" t="s">
        <v>76</v>
      </c>
      <c r="Y108" s="36" t="s">
        <v>77</v>
      </c>
      <c r="Z108" s="36" t="s">
        <v>49</v>
      </c>
      <c r="AA108" s="36"/>
      <c r="AB108" s="36"/>
      <c r="AC108" s="3" t="s">
        <v>371</v>
      </c>
      <c r="AD108" s="3"/>
    </row>
    <row r="109" spans="1:30" x14ac:dyDescent="0.45">
      <c r="B109" t="s">
        <v>372</v>
      </c>
      <c r="D109" s="36">
        <f t="shared" si="19"/>
        <v>106</v>
      </c>
      <c r="E109" s="36">
        <v>4</v>
      </c>
      <c r="F109" s="36">
        <v>3</v>
      </c>
      <c r="G109" s="36">
        <v>44</v>
      </c>
      <c r="H109" s="36">
        <v>62</v>
      </c>
      <c r="I109" s="36">
        <f t="shared" si="32"/>
        <v>3094</v>
      </c>
      <c r="J109" s="36">
        <f t="shared" si="32"/>
        <v>3112</v>
      </c>
      <c r="K109" s="16" t="s">
        <v>545</v>
      </c>
      <c r="L109" s="16" t="s">
        <v>307</v>
      </c>
      <c r="M109" s="16" t="s">
        <v>308</v>
      </c>
      <c r="N109" s="16">
        <v>600</v>
      </c>
      <c r="O109" s="26">
        <f t="shared" si="33"/>
        <v>3103</v>
      </c>
      <c r="P109" s="26">
        <v>525</v>
      </c>
      <c r="Q109" s="16" t="s">
        <v>547</v>
      </c>
      <c r="R109" s="16"/>
      <c r="S109" s="36"/>
      <c r="T109" s="36"/>
      <c r="U109" s="36"/>
      <c r="V109" s="36"/>
      <c r="W109" s="36" t="s">
        <v>43</v>
      </c>
      <c r="X109" s="36" t="s">
        <v>49</v>
      </c>
      <c r="Y109" s="36"/>
      <c r="Z109" s="36"/>
      <c r="AA109" s="36"/>
      <c r="AB109" s="36"/>
      <c r="AC109" s="3" t="s">
        <v>373</v>
      </c>
      <c r="AD109" s="3"/>
    </row>
    <row r="110" spans="1:30" x14ac:dyDescent="0.45">
      <c r="B110" s="18" t="s">
        <v>374</v>
      </c>
      <c r="D110" s="36">
        <f t="shared" si="19"/>
        <v>107</v>
      </c>
      <c r="E110" s="36">
        <v>4</v>
      </c>
      <c r="F110" s="36">
        <v>3</v>
      </c>
      <c r="G110" s="36">
        <v>67</v>
      </c>
      <c r="H110" s="36">
        <v>77</v>
      </c>
      <c r="I110" s="36">
        <f t="shared" si="32"/>
        <v>3117</v>
      </c>
      <c r="J110" s="36">
        <f t="shared" si="32"/>
        <v>3127</v>
      </c>
      <c r="K110" s="16" t="s">
        <v>206</v>
      </c>
      <c r="L110" s="16" t="s">
        <v>321</v>
      </c>
      <c r="M110" s="16" t="s">
        <v>308</v>
      </c>
      <c r="N110" s="16">
        <v>650</v>
      </c>
      <c r="O110" s="26">
        <f t="shared" si="33"/>
        <v>3122</v>
      </c>
      <c r="P110" s="26">
        <v>450</v>
      </c>
      <c r="Q110" s="16" t="s">
        <v>548</v>
      </c>
      <c r="R110" s="16"/>
      <c r="S110" s="36"/>
      <c r="T110" s="36"/>
      <c r="U110" s="36"/>
      <c r="V110" s="36"/>
      <c r="W110" s="36" t="s">
        <v>43</v>
      </c>
      <c r="X110" s="36"/>
      <c r="Y110" s="36"/>
      <c r="Z110" s="36"/>
      <c r="AA110" s="36"/>
      <c r="AB110" s="36"/>
      <c r="AC110" s="3" t="s">
        <v>375</v>
      </c>
      <c r="AD110" s="3"/>
    </row>
    <row r="111" spans="1:30" x14ac:dyDescent="0.45">
      <c r="B111" s="18" t="s">
        <v>376</v>
      </c>
      <c r="D111" s="36">
        <f t="shared" si="19"/>
        <v>108</v>
      </c>
      <c r="E111" s="36">
        <v>4</v>
      </c>
      <c r="F111" s="36">
        <v>3</v>
      </c>
      <c r="G111" s="36">
        <v>-10</v>
      </c>
      <c r="H111" s="36">
        <v>-1</v>
      </c>
      <c r="I111" s="36">
        <f t="shared" si="32"/>
        <v>3040</v>
      </c>
      <c r="J111" s="36">
        <f t="shared" si="32"/>
        <v>3049</v>
      </c>
      <c r="K111" s="16"/>
      <c r="L111" s="16"/>
      <c r="M111" s="16"/>
      <c r="N111" s="16"/>
      <c r="O111" s="16"/>
      <c r="P111" s="26"/>
      <c r="Q111" s="16"/>
      <c r="R111" s="16"/>
      <c r="S111" s="36"/>
      <c r="T111" s="36"/>
      <c r="U111" s="36"/>
      <c r="V111" s="36"/>
      <c r="W111" s="36" t="s">
        <v>43</v>
      </c>
      <c r="X111" s="36"/>
      <c r="Y111" s="36"/>
      <c r="Z111" s="36"/>
      <c r="AA111" s="36"/>
      <c r="AB111" s="36"/>
      <c r="AC111" s="3" t="s">
        <v>377</v>
      </c>
      <c r="AD111" s="3"/>
    </row>
    <row r="112" spans="1:30" x14ac:dyDescent="0.45">
      <c r="D112" s="36">
        <f t="shared" si="19"/>
        <v>109</v>
      </c>
      <c r="E112" s="36"/>
      <c r="F112" s="36"/>
      <c r="G112" s="36"/>
      <c r="H112" s="36"/>
      <c r="I112" s="36"/>
      <c r="J112" s="36"/>
      <c r="K112" s="16"/>
      <c r="L112" s="16"/>
      <c r="M112" s="16"/>
      <c r="N112" s="16"/>
      <c r="O112" s="16"/>
      <c r="P112" s="26"/>
      <c r="Q112" s="16"/>
      <c r="R112" s="1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D112" s="3"/>
    </row>
    <row r="113" spans="2:30" x14ac:dyDescent="0.45">
      <c r="B113" s="20" t="s">
        <v>378</v>
      </c>
      <c r="C113">
        <f>'Folger Line Count'!$N$27</f>
        <v>3127</v>
      </c>
      <c r="D113" s="36">
        <f t="shared" si="19"/>
        <v>110</v>
      </c>
      <c r="E113" s="36">
        <v>4</v>
      </c>
      <c r="F113" s="36">
        <v>4</v>
      </c>
      <c r="G113" s="36">
        <v>1</v>
      </c>
      <c r="H113" s="36">
        <v>9</v>
      </c>
      <c r="I113" s="36">
        <f xml:space="preserve"> G113+$C$113</f>
        <v>3128</v>
      </c>
      <c r="J113" s="36">
        <f xml:space="preserve"> H113+$C$113</f>
        <v>3136</v>
      </c>
      <c r="K113" s="16"/>
      <c r="L113" s="16"/>
      <c r="M113" s="16"/>
      <c r="N113" s="16"/>
      <c r="O113" s="16"/>
      <c r="P113" s="26"/>
      <c r="Q113" s="16"/>
      <c r="R113" s="16"/>
      <c r="S113" s="36"/>
      <c r="T113" s="36"/>
      <c r="U113" s="36"/>
      <c r="V113" s="36"/>
      <c r="W113" s="36" t="s">
        <v>88</v>
      </c>
      <c r="X113" s="36" t="s">
        <v>379</v>
      </c>
      <c r="Y113" s="36"/>
      <c r="Z113" s="36"/>
      <c r="AA113" s="36"/>
      <c r="AB113" s="36"/>
      <c r="AC113" s="3" t="s">
        <v>380</v>
      </c>
      <c r="AD113" s="3"/>
    </row>
    <row r="114" spans="2:30" x14ac:dyDescent="0.45">
      <c r="B114" s="20" t="s">
        <v>381</v>
      </c>
      <c r="D114" s="36">
        <f t="shared" si="19"/>
        <v>111</v>
      </c>
      <c r="E114" s="36">
        <v>4</v>
      </c>
      <c r="F114" s="36">
        <v>4</v>
      </c>
      <c r="G114" s="36">
        <v>10</v>
      </c>
      <c r="H114" s="36">
        <v>31</v>
      </c>
      <c r="I114" s="36">
        <f t="shared" ref="I114:J116" si="34" xml:space="preserve"> G114+$C$113</f>
        <v>3137</v>
      </c>
      <c r="J114" s="36">
        <f t="shared" si="34"/>
        <v>3158</v>
      </c>
      <c r="K114" s="16" t="s">
        <v>207</v>
      </c>
      <c r="L114" s="16" t="s">
        <v>321</v>
      </c>
      <c r="M114" s="16" t="s">
        <v>323</v>
      </c>
      <c r="N114" s="16">
        <v>650</v>
      </c>
      <c r="O114" s="26">
        <f t="shared" ref="O114:O115" si="35">(I114+J114)/2</f>
        <v>3147.5</v>
      </c>
      <c r="P114" s="26">
        <v>850</v>
      </c>
      <c r="Q114" s="16" t="s">
        <v>550</v>
      </c>
      <c r="R114" s="16"/>
      <c r="S114" s="36"/>
      <c r="T114" s="36"/>
      <c r="U114" s="36"/>
      <c r="V114" s="36"/>
      <c r="W114" s="36" t="s">
        <v>379</v>
      </c>
      <c r="X114" s="36" t="s">
        <v>49</v>
      </c>
      <c r="Y114" s="36"/>
      <c r="Z114" s="36"/>
      <c r="AA114" s="36"/>
      <c r="AB114" s="36"/>
      <c r="AC114" s="3" t="s">
        <v>382</v>
      </c>
      <c r="AD114" s="3"/>
    </row>
    <row r="115" spans="2:30" x14ac:dyDescent="0.45">
      <c r="B115" s="20" t="s">
        <v>383</v>
      </c>
      <c r="D115" s="36">
        <f t="shared" si="19"/>
        <v>112</v>
      </c>
      <c r="E115" s="36">
        <v>4</v>
      </c>
      <c r="F115" s="36">
        <v>4</v>
      </c>
      <c r="G115" s="36">
        <v>34</v>
      </c>
      <c r="H115" s="36">
        <v>69</v>
      </c>
      <c r="I115" s="36">
        <f t="shared" si="34"/>
        <v>3161</v>
      </c>
      <c r="J115" s="36">
        <f t="shared" si="34"/>
        <v>3196</v>
      </c>
      <c r="K115" s="16" t="s">
        <v>209</v>
      </c>
      <c r="L115" s="16" t="s">
        <v>305</v>
      </c>
      <c r="M115" s="16" t="s">
        <v>323</v>
      </c>
      <c r="N115" s="16">
        <v>625</v>
      </c>
      <c r="O115" s="26">
        <f t="shared" si="35"/>
        <v>3178.5</v>
      </c>
      <c r="P115" s="26">
        <v>800</v>
      </c>
      <c r="Q115" s="16" t="s">
        <v>549</v>
      </c>
      <c r="R115" s="16"/>
      <c r="S115" s="36"/>
      <c r="T115" s="36"/>
      <c r="U115" s="36"/>
      <c r="V115" s="36"/>
      <c r="W115" s="36" t="s">
        <v>49</v>
      </c>
      <c r="X115" s="36"/>
      <c r="Y115" s="36"/>
      <c r="Z115" s="36"/>
      <c r="AA115" s="36"/>
      <c r="AB115" s="36"/>
      <c r="AC115" s="3" t="s">
        <v>384</v>
      </c>
      <c r="AD115" s="3"/>
    </row>
    <row r="116" spans="2:30" x14ac:dyDescent="0.45">
      <c r="B116" s="20" t="s">
        <v>385</v>
      </c>
      <c r="D116" s="36">
        <f t="shared" si="19"/>
        <v>113</v>
      </c>
      <c r="E116" s="36">
        <v>4</v>
      </c>
      <c r="F116" s="36">
        <v>4</v>
      </c>
      <c r="G116" s="36">
        <v>-50</v>
      </c>
      <c r="H116" s="36">
        <v>-1</v>
      </c>
      <c r="I116" s="36">
        <f t="shared" si="34"/>
        <v>3077</v>
      </c>
      <c r="J116" s="36">
        <f t="shared" si="34"/>
        <v>3126</v>
      </c>
      <c r="K116" s="16"/>
      <c r="L116" s="16"/>
      <c r="M116" s="16"/>
      <c r="N116" s="16"/>
      <c r="O116" s="16"/>
      <c r="P116" s="26"/>
      <c r="Q116" s="16"/>
      <c r="R116" s="16"/>
      <c r="S116" s="36"/>
      <c r="T116" s="36"/>
      <c r="U116" s="36"/>
      <c r="V116" s="36"/>
      <c r="W116" s="36" t="s">
        <v>88</v>
      </c>
      <c r="X116" s="36"/>
      <c r="Y116" s="36"/>
      <c r="Z116" s="36"/>
      <c r="AA116" s="36"/>
      <c r="AB116" s="36"/>
      <c r="AC116" s="3" t="s">
        <v>386</v>
      </c>
      <c r="AD116" s="3"/>
    </row>
    <row r="117" spans="2:30" x14ac:dyDescent="0.45">
      <c r="D117" s="36">
        <f t="shared" si="19"/>
        <v>114</v>
      </c>
      <c r="E117" s="36"/>
      <c r="F117" s="36"/>
      <c r="G117" s="36"/>
      <c r="H117" s="36"/>
      <c r="I117" s="36"/>
      <c r="J117" s="36"/>
      <c r="K117" s="16"/>
      <c r="L117" s="16"/>
      <c r="M117" s="16"/>
      <c r="N117" s="16"/>
      <c r="O117" s="16"/>
      <c r="P117" s="26"/>
      <c r="Q117" s="16"/>
      <c r="R117" s="1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D117" s="3"/>
    </row>
    <row r="118" spans="2:30" x14ac:dyDescent="0.45">
      <c r="B118" s="20" t="s">
        <v>387</v>
      </c>
      <c r="C118">
        <f>'Folger Line Count'!$N$28</f>
        <v>3196</v>
      </c>
      <c r="D118" s="36">
        <f t="shared" si="19"/>
        <v>115</v>
      </c>
      <c r="E118" s="36">
        <v>4</v>
      </c>
      <c r="F118" s="36">
        <v>5</v>
      </c>
      <c r="G118" s="36">
        <v>1</v>
      </c>
      <c r="H118" s="36">
        <v>21</v>
      </c>
      <c r="I118" s="36">
        <f xml:space="preserve"> G118+$C$118</f>
        <v>3197</v>
      </c>
      <c r="J118" s="36">
        <f xml:space="preserve"> H118+$C$118</f>
        <v>3217</v>
      </c>
      <c r="K118" s="16"/>
      <c r="L118" s="16"/>
      <c r="M118" s="16"/>
      <c r="N118" s="16"/>
      <c r="O118" s="16"/>
      <c r="P118" s="26"/>
      <c r="Q118" s="16"/>
      <c r="R118" s="16"/>
      <c r="S118" s="36"/>
      <c r="T118" s="36"/>
      <c r="U118" s="36"/>
      <c r="V118" s="36"/>
      <c r="W118" s="36" t="s">
        <v>50</v>
      </c>
      <c r="X118" s="36" t="s">
        <v>30</v>
      </c>
      <c r="Y118" s="36" t="s">
        <v>388</v>
      </c>
      <c r="Z118" s="36"/>
      <c r="AA118" s="36"/>
      <c r="AB118" s="36"/>
      <c r="AC118" s="3" t="s">
        <v>389</v>
      </c>
      <c r="AD118" s="3"/>
    </row>
    <row r="119" spans="2:30" x14ac:dyDescent="0.45">
      <c r="B119" s="20" t="s">
        <v>390</v>
      </c>
      <c r="D119" s="36">
        <f t="shared" si="19"/>
        <v>116</v>
      </c>
      <c r="E119" s="36">
        <v>4</v>
      </c>
      <c r="F119" s="36">
        <v>5</v>
      </c>
      <c r="G119" s="36">
        <v>26</v>
      </c>
      <c r="H119" s="36">
        <v>78</v>
      </c>
      <c r="I119" s="36">
        <f t="shared" ref="I119:J126" si="36" xml:space="preserve"> G119+$C$118</f>
        <v>3222</v>
      </c>
      <c r="J119" s="36">
        <f t="shared" si="36"/>
        <v>3274</v>
      </c>
      <c r="K119" s="16" t="s">
        <v>207</v>
      </c>
      <c r="L119" s="16" t="s">
        <v>299</v>
      </c>
      <c r="M119" s="16" t="s">
        <v>292</v>
      </c>
      <c r="N119" s="16">
        <v>525</v>
      </c>
      <c r="O119" s="26">
        <f t="shared" ref="O119" si="37">(I119+J119)/2</f>
        <v>3248</v>
      </c>
      <c r="P119" s="26">
        <v>425</v>
      </c>
      <c r="Q119" s="16" t="s">
        <v>551</v>
      </c>
      <c r="R119" s="16"/>
      <c r="S119" s="36"/>
      <c r="T119" s="36"/>
      <c r="U119" s="36"/>
      <c r="V119" s="36"/>
      <c r="W119" s="36" t="s">
        <v>50</v>
      </c>
      <c r="X119" s="36" t="s">
        <v>30</v>
      </c>
      <c r="Y119" s="36" t="s">
        <v>67</v>
      </c>
      <c r="Z119" s="36" t="s">
        <v>43</v>
      </c>
      <c r="AA119" s="36"/>
      <c r="AB119" s="36"/>
      <c r="AC119" s="3" t="s">
        <v>391</v>
      </c>
      <c r="AD119" s="3"/>
    </row>
    <row r="120" spans="2:30" x14ac:dyDescent="0.45">
      <c r="B120" t="s">
        <v>392</v>
      </c>
      <c r="D120" s="36">
        <f t="shared" si="19"/>
        <v>117</v>
      </c>
      <c r="E120" s="36">
        <v>4</v>
      </c>
      <c r="F120" s="36">
        <v>5</v>
      </c>
      <c r="G120" s="36">
        <v>80</v>
      </c>
      <c r="H120" s="36">
        <v>103</v>
      </c>
      <c r="I120" s="36">
        <f t="shared" si="36"/>
        <v>3276</v>
      </c>
      <c r="J120" s="36">
        <f t="shared" si="36"/>
        <v>3299</v>
      </c>
      <c r="K120" s="16"/>
      <c r="L120" s="16"/>
      <c r="M120" s="16"/>
      <c r="N120" s="16"/>
      <c r="O120" s="16"/>
      <c r="P120" s="26"/>
      <c r="Q120" s="16"/>
      <c r="R120" s="16"/>
      <c r="S120" s="36"/>
      <c r="T120" s="36"/>
      <c r="U120" s="36"/>
      <c r="V120" s="36"/>
      <c r="W120" s="36" t="s">
        <v>50</v>
      </c>
      <c r="X120" s="36" t="s">
        <v>43</v>
      </c>
      <c r="Y120" s="36"/>
      <c r="Z120" s="36"/>
      <c r="AA120" s="36"/>
      <c r="AB120" s="36"/>
      <c r="AC120" s="3" t="s">
        <v>393</v>
      </c>
      <c r="AD120" s="3"/>
    </row>
    <row r="121" spans="2:30" x14ac:dyDescent="0.45">
      <c r="B121" s="18" t="s">
        <v>394</v>
      </c>
      <c r="D121" s="36">
        <f t="shared" si="19"/>
        <v>118</v>
      </c>
      <c r="E121" s="36">
        <v>4</v>
      </c>
      <c r="F121" s="36">
        <v>5</v>
      </c>
      <c r="G121" s="36">
        <v>108</v>
      </c>
      <c r="H121" s="36">
        <v>121</v>
      </c>
      <c r="I121" s="36">
        <f t="shared" si="36"/>
        <v>3304</v>
      </c>
      <c r="J121" s="36">
        <f t="shared" si="36"/>
        <v>3317</v>
      </c>
      <c r="K121" s="16"/>
      <c r="L121" s="16"/>
      <c r="M121" s="16"/>
      <c r="N121" s="16"/>
      <c r="O121" s="16"/>
      <c r="P121" s="26"/>
      <c r="Q121" s="16"/>
      <c r="R121" s="16"/>
      <c r="S121" s="36"/>
      <c r="T121" s="36"/>
      <c r="U121" s="36"/>
      <c r="V121" s="36"/>
      <c r="W121" s="36" t="s">
        <v>50</v>
      </c>
      <c r="X121" s="36" t="s">
        <v>43</v>
      </c>
      <c r="Y121" s="36" t="s">
        <v>395</v>
      </c>
      <c r="Z121" s="36"/>
      <c r="AA121" s="36"/>
      <c r="AB121" s="36"/>
      <c r="AC121" s="3" t="s">
        <v>396</v>
      </c>
      <c r="AD121" s="3"/>
    </row>
    <row r="122" spans="2:30" x14ac:dyDescent="0.45">
      <c r="B122" s="18" t="s">
        <v>397</v>
      </c>
      <c r="D122" s="36">
        <f t="shared" si="19"/>
        <v>119</v>
      </c>
      <c r="E122" s="36">
        <v>4</v>
      </c>
      <c r="F122" s="36">
        <v>5</v>
      </c>
      <c r="G122" s="36">
        <v>122</v>
      </c>
      <c r="H122" s="36">
        <v>158</v>
      </c>
      <c r="I122" s="36">
        <f t="shared" si="36"/>
        <v>3318</v>
      </c>
      <c r="J122" s="36">
        <f t="shared" si="36"/>
        <v>3354</v>
      </c>
      <c r="K122" s="16" t="s">
        <v>206</v>
      </c>
      <c r="L122" s="16" t="s">
        <v>321</v>
      </c>
      <c r="M122" s="16" t="s">
        <v>552</v>
      </c>
      <c r="N122" s="16">
        <v>575</v>
      </c>
      <c r="O122" s="26">
        <f t="shared" ref="O122:O128" si="38">(I122+J122)/2</f>
        <v>3336</v>
      </c>
      <c r="P122" s="26">
        <v>450</v>
      </c>
      <c r="Q122" s="16" t="s">
        <v>553</v>
      </c>
      <c r="R122" s="16"/>
      <c r="S122" s="36"/>
      <c r="T122" s="36"/>
      <c r="U122" s="36"/>
      <c r="V122" s="36"/>
      <c r="W122" s="36" t="s">
        <v>50</v>
      </c>
      <c r="X122" s="36" t="s">
        <v>43</v>
      </c>
      <c r="Y122" s="36" t="s">
        <v>47</v>
      </c>
      <c r="Z122" s="36"/>
      <c r="AA122" s="36"/>
      <c r="AB122" s="36"/>
      <c r="AC122" s="3" t="s">
        <v>398</v>
      </c>
      <c r="AD122" s="3"/>
    </row>
    <row r="123" spans="2:30" x14ac:dyDescent="0.45">
      <c r="B123" s="18" t="s">
        <v>399</v>
      </c>
      <c r="D123" s="36">
        <f t="shared" si="19"/>
        <v>120</v>
      </c>
      <c r="E123" s="36">
        <v>4</v>
      </c>
      <c r="F123" s="36">
        <v>5</v>
      </c>
      <c r="G123" s="36">
        <v>159</v>
      </c>
      <c r="H123" s="36">
        <v>175</v>
      </c>
      <c r="I123" s="36">
        <f t="shared" si="36"/>
        <v>3355</v>
      </c>
      <c r="J123" s="36">
        <f t="shared" si="36"/>
        <v>3371</v>
      </c>
      <c r="K123" s="16"/>
      <c r="L123" s="16"/>
      <c r="M123" s="16"/>
      <c r="N123" s="16"/>
      <c r="O123" s="16"/>
      <c r="P123" s="26"/>
      <c r="Q123" s="16"/>
      <c r="R123" s="16"/>
      <c r="S123" s="36"/>
      <c r="T123" s="36"/>
      <c r="U123" s="36"/>
      <c r="V123" s="36"/>
      <c r="W123" s="36" t="s">
        <v>50</v>
      </c>
      <c r="X123" s="36" t="s">
        <v>43</v>
      </c>
      <c r="Y123" s="36" t="s">
        <v>47</v>
      </c>
      <c r="Z123" s="36"/>
      <c r="AA123" s="36"/>
      <c r="AB123" s="36"/>
      <c r="AC123" s="3" t="s">
        <v>400</v>
      </c>
      <c r="AD123" s="3"/>
    </row>
    <row r="124" spans="2:30" x14ac:dyDescent="0.45">
      <c r="B124" s="19" t="s">
        <v>401</v>
      </c>
      <c r="D124" s="36">
        <f t="shared" si="19"/>
        <v>121</v>
      </c>
      <c r="E124" s="36">
        <v>4</v>
      </c>
      <c r="F124" s="36">
        <v>5</v>
      </c>
      <c r="G124" s="36">
        <v>178</v>
      </c>
      <c r="H124" s="36">
        <v>225</v>
      </c>
      <c r="I124" s="36">
        <f t="shared" si="36"/>
        <v>3374</v>
      </c>
      <c r="J124" s="36">
        <f t="shared" si="36"/>
        <v>3421</v>
      </c>
      <c r="K124" s="16"/>
      <c r="L124" s="16" t="s">
        <v>305</v>
      </c>
      <c r="M124" s="16" t="s">
        <v>552</v>
      </c>
      <c r="N124" s="16">
        <v>400</v>
      </c>
      <c r="O124" s="26">
        <f t="shared" si="38"/>
        <v>3397.5</v>
      </c>
      <c r="P124" s="26">
        <v>575</v>
      </c>
      <c r="Q124" s="16" t="s">
        <v>554</v>
      </c>
      <c r="R124" s="16"/>
      <c r="S124" s="36"/>
      <c r="T124" s="36"/>
      <c r="U124" s="36"/>
      <c r="V124" s="36"/>
      <c r="W124" s="36" t="s">
        <v>67</v>
      </c>
      <c r="X124" s="36" t="s">
        <v>47</v>
      </c>
      <c r="Y124" s="36"/>
      <c r="Z124" s="36"/>
      <c r="AA124" s="36"/>
      <c r="AB124" s="36"/>
      <c r="AC124" s="3" t="s">
        <v>402</v>
      </c>
      <c r="AD124" s="3"/>
    </row>
    <row r="125" spans="2:30" x14ac:dyDescent="0.45">
      <c r="B125" s="19" t="s">
        <v>403</v>
      </c>
      <c r="D125" s="36">
        <f t="shared" si="19"/>
        <v>122</v>
      </c>
      <c r="E125" s="36">
        <v>4</v>
      </c>
      <c r="F125" s="36">
        <v>5</v>
      </c>
      <c r="G125" s="36">
        <v>226</v>
      </c>
      <c r="H125" s="36">
        <v>245</v>
      </c>
      <c r="I125" s="36">
        <f t="shared" si="36"/>
        <v>3422</v>
      </c>
      <c r="J125" s="36">
        <f xml:space="preserve"> H125+$C$118</f>
        <v>3441</v>
      </c>
      <c r="K125" s="16" t="s">
        <v>209</v>
      </c>
      <c r="L125" s="16"/>
      <c r="M125" s="16"/>
      <c r="N125" s="16"/>
      <c r="O125" s="16"/>
      <c r="P125" s="26"/>
      <c r="Q125" s="16"/>
      <c r="R125" s="16"/>
      <c r="S125" s="36"/>
      <c r="T125" s="36"/>
      <c r="U125" s="36"/>
      <c r="V125" s="36"/>
      <c r="W125" s="36" t="s">
        <v>43</v>
      </c>
      <c r="X125" s="36" t="s">
        <v>47</v>
      </c>
      <c r="Y125" s="36"/>
      <c r="Z125" s="36"/>
      <c r="AA125" s="36"/>
      <c r="AB125" s="36"/>
      <c r="AC125" s="3" t="s">
        <v>404</v>
      </c>
      <c r="AD125" s="3"/>
    </row>
    <row r="126" spans="2:30" s="22" customFormat="1" x14ac:dyDescent="0.45">
      <c r="B126" s="22" t="s">
        <v>405</v>
      </c>
      <c r="D126" s="33">
        <f t="shared" si="19"/>
        <v>123</v>
      </c>
      <c r="E126" s="33">
        <v>4</v>
      </c>
      <c r="F126" s="33">
        <v>5</v>
      </c>
      <c r="G126" s="33">
        <v>-10</v>
      </c>
      <c r="H126" s="33">
        <v>-1</v>
      </c>
      <c r="I126" s="33">
        <f t="shared" si="36"/>
        <v>3186</v>
      </c>
      <c r="J126" s="33">
        <f xml:space="preserve"> H126+$C$118</f>
        <v>3195</v>
      </c>
      <c r="K126" s="33" t="s">
        <v>206</v>
      </c>
      <c r="L126" s="33" t="s">
        <v>321</v>
      </c>
      <c r="M126" s="33" t="s">
        <v>552</v>
      </c>
      <c r="N126" s="33">
        <v>200</v>
      </c>
      <c r="O126" s="34">
        <f t="shared" si="38"/>
        <v>3190.5</v>
      </c>
      <c r="P126" s="34">
        <v>575</v>
      </c>
      <c r="Q126" s="33" t="s">
        <v>589</v>
      </c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5"/>
      <c r="AD126" s="35"/>
    </row>
    <row r="127" spans="2:30" x14ac:dyDescent="0.45">
      <c r="D127" s="36">
        <f t="shared" si="19"/>
        <v>124</v>
      </c>
      <c r="E127" s="36"/>
      <c r="F127" s="36"/>
      <c r="G127" s="36"/>
      <c r="H127" s="36"/>
      <c r="I127" s="36"/>
      <c r="J127" s="36"/>
      <c r="K127" s="16"/>
      <c r="L127" s="16"/>
      <c r="M127" s="16"/>
      <c r="N127" s="16"/>
      <c r="O127" s="16"/>
      <c r="P127" s="26"/>
      <c r="Q127" s="16"/>
      <c r="R127" s="1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D127" s="3"/>
    </row>
    <row r="128" spans="2:30" x14ac:dyDescent="0.45">
      <c r="B128" s="19" t="s">
        <v>406</v>
      </c>
      <c r="C128">
        <f>'Folger Line Count'!$N$29</f>
        <v>3441</v>
      </c>
      <c r="D128" s="36">
        <f t="shared" si="19"/>
        <v>125</v>
      </c>
      <c r="E128" s="36">
        <v>4</v>
      </c>
      <c r="F128" s="36">
        <v>6</v>
      </c>
      <c r="G128" s="36">
        <v>1</v>
      </c>
      <c r="H128" s="36">
        <v>30</v>
      </c>
      <c r="I128" s="36">
        <f xml:space="preserve"> G128+$C$128</f>
        <v>3442</v>
      </c>
      <c r="J128" s="36">
        <f xml:space="preserve"> H128+$C$128</f>
        <v>3471</v>
      </c>
      <c r="K128" s="16" t="s">
        <v>206</v>
      </c>
      <c r="L128" s="16" t="s">
        <v>321</v>
      </c>
      <c r="M128" s="16" t="s">
        <v>145</v>
      </c>
      <c r="N128" s="16">
        <v>750</v>
      </c>
      <c r="O128" s="26">
        <f t="shared" si="38"/>
        <v>3456.5</v>
      </c>
      <c r="P128" s="26">
        <v>675</v>
      </c>
      <c r="Q128" s="16" t="s">
        <v>555</v>
      </c>
      <c r="R128" s="16"/>
      <c r="S128" s="36"/>
      <c r="T128" s="36"/>
      <c r="U128" s="36"/>
      <c r="V128" s="36"/>
      <c r="W128" s="36" t="s">
        <v>30</v>
      </c>
      <c r="X128" s="36" t="s">
        <v>407</v>
      </c>
      <c r="Y128" s="36"/>
      <c r="Z128" s="36"/>
      <c r="AA128" s="36"/>
      <c r="AB128" s="36"/>
      <c r="AC128" s="3" t="s">
        <v>408</v>
      </c>
      <c r="AD128" s="3"/>
    </row>
    <row r="129" spans="2:30" x14ac:dyDescent="0.45">
      <c r="B129" s="19" t="s">
        <v>409</v>
      </c>
      <c r="D129" s="36">
        <f t="shared" si="19"/>
        <v>126</v>
      </c>
      <c r="E129" s="36">
        <v>4</v>
      </c>
      <c r="F129" s="36">
        <v>6</v>
      </c>
      <c r="G129" s="36">
        <v>31</v>
      </c>
      <c r="H129" s="36">
        <v>33</v>
      </c>
      <c r="I129" s="36">
        <f t="shared" ref="I129:J138" si="39" xml:space="preserve"> G129+$C$128</f>
        <v>3472</v>
      </c>
      <c r="J129" s="36">
        <f t="shared" si="39"/>
        <v>3474</v>
      </c>
      <c r="K129" s="16"/>
      <c r="L129" s="16"/>
      <c r="M129" s="16"/>
      <c r="N129" s="16"/>
      <c r="O129" s="16"/>
      <c r="P129" s="26"/>
      <c r="Q129" s="16"/>
      <c r="R129" s="16"/>
      <c r="S129" s="36"/>
      <c r="T129" s="36"/>
      <c r="U129" s="36"/>
      <c r="V129" s="36"/>
      <c r="W129" s="36" t="s">
        <v>30</v>
      </c>
      <c r="X129" s="36" t="s">
        <v>407</v>
      </c>
      <c r="Y129" s="36"/>
      <c r="Z129" s="36"/>
      <c r="AA129" s="36"/>
      <c r="AB129" s="36"/>
      <c r="AC129" s="3" t="s">
        <v>410</v>
      </c>
      <c r="AD129" s="3"/>
    </row>
    <row r="130" spans="2:30" x14ac:dyDescent="0.45">
      <c r="B130" s="18" t="s">
        <v>411</v>
      </c>
      <c r="D130" s="36">
        <f t="shared" si="19"/>
        <v>127</v>
      </c>
      <c r="E130" s="36"/>
      <c r="F130" s="36"/>
      <c r="G130" s="36">
        <v>-35</v>
      </c>
      <c r="H130" s="36">
        <v>-33</v>
      </c>
      <c r="I130" s="36">
        <f t="shared" si="39"/>
        <v>3406</v>
      </c>
      <c r="J130" s="36">
        <f t="shared" si="39"/>
        <v>3408</v>
      </c>
      <c r="K130" s="16"/>
      <c r="L130" s="16"/>
      <c r="M130" s="16"/>
      <c r="N130" s="16"/>
      <c r="O130" s="16"/>
      <c r="P130" s="26"/>
      <c r="Q130" s="16"/>
      <c r="R130" s="16"/>
      <c r="S130" s="36"/>
      <c r="T130" s="36"/>
      <c r="U130" s="36"/>
      <c r="V130" s="36"/>
      <c r="W130" s="36" t="s">
        <v>49</v>
      </c>
      <c r="X130" s="36" t="s">
        <v>76</v>
      </c>
      <c r="Y130" s="36" t="s">
        <v>77</v>
      </c>
      <c r="Z130" s="36"/>
      <c r="AA130" s="36"/>
      <c r="AB130" s="36"/>
      <c r="AD130" s="3"/>
    </row>
    <row r="131" spans="2:30" x14ac:dyDescent="0.45">
      <c r="B131" s="18" t="s">
        <v>412</v>
      </c>
      <c r="D131" s="36">
        <f t="shared" si="19"/>
        <v>128</v>
      </c>
      <c r="E131" s="36"/>
      <c r="F131" s="36"/>
      <c r="G131" s="36">
        <v>-32</v>
      </c>
      <c r="H131" s="36">
        <v>-31</v>
      </c>
      <c r="I131" s="36">
        <f t="shared" si="39"/>
        <v>3409</v>
      </c>
      <c r="J131" s="36">
        <f t="shared" si="39"/>
        <v>3410</v>
      </c>
      <c r="K131" s="16" t="s">
        <v>206</v>
      </c>
      <c r="L131" s="16" t="s">
        <v>321</v>
      </c>
      <c r="M131" s="16" t="s">
        <v>323</v>
      </c>
      <c r="N131" s="16">
        <v>650</v>
      </c>
      <c r="O131" s="26">
        <f t="shared" ref="O131" si="40">(I131+J131)/2</f>
        <v>3409.5</v>
      </c>
      <c r="P131" s="26">
        <v>500</v>
      </c>
      <c r="Q131" s="16" t="s">
        <v>556</v>
      </c>
      <c r="R131" s="1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D131" s="3"/>
    </row>
    <row r="132" spans="2:30" x14ac:dyDescent="0.45">
      <c r="B132" s="20" t="s">
        <v>413</v>
      </c>
      <c r="D132" s="36">
        <f t="shared" si="19"/>
        <v>129</v>
      </c>
      <c r="E132" s="36"/>
      <c r="F132" s="36"/>
      <c r="G132" s="36">
        <v>-30</v>
      </c>
      <c r="H132" s="36">
        <v>-25</v>
      </c>
      <c r="I132" s="36">
        <f t="shared" si="39"/>
        <v>3411</v>
      </c>
      <c r="J132" s="36">
        <f t="shared" si="39"/>
        <v>3416</v>
      </c>
      <c r="K132" s="16"/>
      <c r="L132" s="16"/>
      <c r="M132" s="16"/>
      <c r="N132" s="16"/>
      <c r="O132" s="16"/>
      <c r="P132" s="26"/>
      <c r="Q132" s="16"/>
      <c r="R132" s="16"/>
      <c r="S132" s="36"/>
      <c r="T132" s="36"/>
      <c r="U132" s="36"/>
      <c r="V132" s="36"/>
      <c r="W132" s="36" t="s">
        <v>49</v>
      </c>
      <c r="X132" s="36"/>
      <c r="Y132" s="36"/>
      <c r="Z132" s="36"/>
      <c r="AA132" s="36"/>
      <c r="AB132" s="36"/>
      <c r="AD132" s="3"/>
    </row>
    <row r="133" spans="2:30" x14ac:dyDescent="0.45">
      <c r="B133" s="20" t="s">
        <v>414</v>
      </c>
      <c r="D133" s="36">
        <f t="shared" si="19"/>
        <v>130</v>
      </c>
      <c r="E133" s="36"/>
      <c r="F133" s="36"/>
      <c r="G133" s="36">
        <v>-24</v>
      </c>
      <c r="H133" s="36">
        <v>-23</v>
      </c>
      <c r="I133" s="36">
        <f t="shared" si="39"/>
        <v>3417</v>
      </c>
      <c r="J133" s="36">
        <f t="shared" si="39"/>
        <v>3418</v>
      </c>
      <c r="K133" s="16"/>
      <c r="L133" s="16"/>
      <c r="M133" s="16"/>
      <c r="N133" s="16"/>
      <c r="O133" s="16"/>
      <c r="P133" s="26"/>
      <c r="Q133" s="16"/>
      <c r="R133" s="16"/>
      <c r="S133" s="36"/>
      <c r="T133" s="36"/>
      <c r="U133" s="36"/>
      <c r="V133" s="36"/>
      <c r="W133" s="36" t="s">
        <v>49</v>
      </c>
      <c r="X133" s="36"/>
      <c r="Y133" s="36"/>
      <c r="Z133" s="36"/>
      <c r="AA133" s="36"/>
      <c r="AB133" s="36"/>
      <c r="AD133" s="3"/>
    </row>
    <row r="134" spans="2:30" x14ac:dyDescent="0.45">
      <c r="B134" s="20" t="s">
        <v>415</v>
      </c>
      <c r="D134" s="36">
        <f t="shared" ref="D134:D195" si="41">D133+1</f>
        <v>131</v>
      </c>
      <c r="E134" s="36"/>
      <c r="F134" s="36"/>
      <c r="G134" s="36">
        <v>-22</v>
      </c>
      <c r="H134" s="36">
        <v>-21</v>
      </c>
      <c r="I134" s="36">
        <f t="shared" si="39"/>
        <v>3419</v>
      </c>
      <c r="J134" s="36">
        <f t="shared" si="39"/>
        <v>3420</v>
      </c>
      <c r="K134" s="16" t="s">
        <v>206</v>
      </c>
      <c r="L134" s="16" t="s">
        <v>321</v>
      </c>
      <c r="M134" s="16" t="s">
        <v>323</v>
      </c>
      <c r="N134" s="16">
        <v>650</v>
      </c>
      <c r="O134" s="26">
        <f>(I134+J134)/2</f>
        <v>3419.5</v>
      </c>
      <c r="P134" s="26">
        <v>750</v>
      </c>
      <c r="Q134" s="16" t="s">
        <v>557</v>
      </c>
      <c r="R134" s="16"/>
      <c r="S134" s="36"/>
      <c r="T134" s="36"/>
      <c r="U134" s="36"/>
      <c r="V134" s="36"/>
      <c r="W134" s="36" t="s">
        <v>49</v>
      </c>
      <c r="X134" s="36" t="s">
        <v>76</v>
      </c>
      <c r="Y134" s="36" t="s">
        <v>77</v>
      </c>
      <c r="Z134" s="36"/>
      <c r="AA134" s="36"/>
      <c r="AB134" s="36"/>
      <c r="AD134" s="3"/>
    </row>
    <row r="135" spans="2:30" x14ac:dyDescent="0.45">
      <c r="B135" s="20" t="s">
        <v>416</v>
      </c>
      <c r="D135" s="36">
        <f t="shared" si="41"/>
        <v>132</v>
      </c>
      <c r="E135" s="36"/>
      <c r="F135" s="36"/>
      <c r="G135" s="36">
        <v>-20</v>
      </c>
      <c r="H135" s="36">
        <v>-10</v>
      </c>
      <c r="I135" s="36">
        <f t="shared" si="39"/>
        <v>3421</v>
      </c>
      <c r="J135" s="36">
        <f t="shared" si="39"/>
        <v>3431</v>
      </c>
      <c r="K135" s="16"/>
      <c r="L135" s="16"/>
      <c r="M135" s="16"/>
      <c r="N135" s="16"/>
      <c r="O135" s="26"/>
      <c r="P135" s="26"/>
      <c r="Q135" s="16"/>
      <c r="R135" s="16"/>
      <c r="S135" s="36"/>
      <c r="T135" s="36"/>
      <c r="U135" s="36"/>
      <c r="V135" s="36"/>
      <c r="W135" s="36" t="s">
        <v>49</v>
      </c>
      <c r="X135" s="36" t="s">
        <v>407</v>
      </c>
      <c r="Y135" s="36"/>
      <c r="Z135" s="36"/>
      <c r="AA135" s="36"/>
      <c r="AB135" s="36"/>
      <c r="AD135" s="3"/>
    </row>
    <row r="136" spans="2:30" x14ac:dyDescent="0.45">
      <c r="B136" t="s">
        <v>417</v>
      </c>
      <c r="D136" s="36">
        <f t="shared" si="41"/>
        <v>133</v>
      </c>
      <c r="E136" s="36"/>
      <c r="F136" s="36"/>
      <c r="G136" s="36">
        <v>-20</v>
      </c>
      <c r="H136" s="36">
        <v>-10</v>
      </c>
      <c r="I136" s="36">
        <f t="shared" si="39"/>
        <v>3421</v>
      </c>
      <c r="J136" s="36">
        <f t="shared" si="39"/>
        <v>3431</v>
      </c>
      <c r="K136" s="16" t="s">
        <v>206</v>
      </c>
      <c r="L136" s="16" t="s">
        <v>321</v>
      </c>
      <c r="M136" s="16" t="s">
        <v>558</v>
      </c>
      <c r="N136" s="16">
        <v>500</v>
      </c>
      <c r="O136" s="26">
        <f t="shared" ref="O136" si="42">(I136+J136)/2</f>
        <v>3426</v>
      </c>
      <c r="P136" s="26">
        <v>200</v>
      </c>
      <c r="Q136" s="16" t="s">
        <v>559</v>
      </c>
      <c r="R136" s="16"/>
      <c r="S136" s="36"/>
      <c r="T136" s="36"/>
      <c r="U136" s="36"/>
      <c r="V136" s="36"/>
      <c r="W136" s="36" t="s">
        <v>76</v>
      </c>
      <c r="X136" s="36" t="s">
        <v>77</v>
      </c>
      <c r="Y136" s="36"/>
      <c r="Z136" s="36"/>
      <c r="AA136" s="36"/>
      <c r="AB136" s="36"/>
      <c r="AD136" s="3"/>
    </row>
    <row r="137" spans="2:30" x14ac:dyDescent="0.45">
      <c r="B137" s="13" t="s">
        <v>418</v>
      </c>
      <c r="D137" s="36">
        <f t="shared" si="41"/>
        <v>134</v>
      </c>
      <c r="E137" s="36"/>
      <c r="F137" s="36"/>
      <c r="G137" s="36">
        <v>-20</v>
      </c>
      <c r="H137" s="36">
        <v>-10</v>
      </c>
      <c r="I137" s="36">
        <f t="shared" si="39"/>
        <v>3421</v>
      </c>
      <c r="J137" s="36">
        <f t="shared" si="39"/>
        <v>3431</v>
      </c>
      <c r="K137" s="16"/>
      <c r="L137" s="16"/>
      <c r="M137" s="16"/>
      <c r="N137" s="16"/>
      <c r="O137" s="16"/>
      <c r="P137" s="26"/>
      <c r="Q137" s="16"/>
      <c r="R137" s="16"/>
      <c r="S137" s="36"/>
      <c r="T137" s="36"/>
      <c r="U137" s="36"/>
      <c r="V137" s="36"/>
      <c r="W137" s="36" t="s">
        <v>49</v>
      </c>
      <c r="X137" s="36"/>
      <c r="Y137" s="36"/>
      <c r="Z137" s="36"/>
      <c r="AA137" s="36"/>
      <c r="AB137" s="36"/>
      <c r="AD137" s="3"/>
    </row>
    <row r="138" spans="2:30" x14ac:dyDescent="0.45">
      <c r="B138" s="13" t="s">
        <v>419</v>
      </c>
      <c r="D138" s="36">
        <f t="shared" si="41"/>
        <v>135</v>
      </c>
      <c r="E138" s="36"/>
      <c r="F138" s="36"/>
      <c r="G138" s="36">
        <v>-10</v>
      </c>
      <c r="H138" s="36">
        <v>-1</v>
      </c>
      <c r="I138" s="36">
        <f t="shared" si="39"/>
        <v>3431</v>
      </c>
      <c r="J138" s="36">
        <f t="shared" si="39"/>
        <v>3440</v>
      </c>
      <c r="K138" s="16"/>
      <c r="L138" s="16"/>
      <c r="M138" s="16"/>
      <c r="N138" s="16"/>
      <c r="O138" s="16"/>
      <c r="P138" s="26"/>
      <c r="Q138" s="16"/>
      <c r="R138" s="16"/>
      <c r="S138" s="36"/>
      <c r="T138" s="36"/>
      <c r="U138" s="36"/>
      <c r="V138" s="36"/>
      <c r="W138" s="36" t="s">
        <v>49</v>
      </c>
      <c r="X138" s="36" t="s">
        <v>407</v>
      </c>
      <c r="Y138" s="36"/>
      <c r="Z138" s="36"/>
      <c r="AA138" s="36"/>
      <c r="AB138" s="36"/>
      <c r="AD138" s="3"/>
    </row>
    <row r="139" spans="2:30" x14ac:dyDescent="0.45">
      <c r="D139" s="36">
        <f t="shared" si="41"/>
        <v>136</v>
      </c>
      <c r="E139" s="36"/>
      <c r="F139" s="36"/>
      <c r="G139" s="36"/>
      <c r="H139" s="36"/>
      <c r="I139" s="36"/>
      <c r="J139" s="36"/>
      <c r="K139" s="16"/>
      <c r="L139" s="16"/>
      <c r="M139" s="16"/>
      <c r="N139" s="16"/>
      <c r="O139" s="16"/>
      <c r="P139" s="26"/>
      <c r="Q139" s="16"/>
      <c r="R139" s="1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D139" s="3"/>
    </row>
    <row r="140" spans="2:30" x14ac:dyDescent="0.45">
      <c r="B140" t="s">
        <v>420</v>
      </c>
      <c r="C140">
        <f>'Folger Line Count'!$N$30</f>
        <v>3474</v>
      </c>
      <c r="D140" s="36">
        <f t="shared" si="41"/>
        <v>137</v>
      </c>
      <c r="E140" s="36">
        <v>4</v>
      </c>
      <c r="F140" s="36">
        <v>7</v>
      </c>
      <c r="G140" s="36">
        <v>1</v>
      </c>
      <c r="H140" s="36">
        <v>37</v>
      </c>
      <c r="I140" s="36">
        <f xml:space="preserve"> G140+$C$140</f>
        <v>3475</v>
      </c>
      <c r="J140" s="36">
        <f xml:space="preserve"> H140+$C$140</f>
        <v>3511</v>
      </c>
      <c r="K140" s="16"/>
      <c r="L140" s="16"/>
      <c r="M140" s="16"/>
      <c r="N140" s="16"/>
      <c r="O140" s="26">
        <f t="shared" ref="O140:O141" si="43">(I140+J140)/2</f>
        <v>3493</v>
      </c>
      <c r="P140" s="26"/>
      <c r="Q140" s="16"/>
      <c r="R140" s="16"/>
      <c r="S140" s="36"/>
      <c r="T140" s="36"/>
      <c r="U140" s="36"/>
      <c r="V140" s="36"/>
      <c r="W140" s="36" t="s">
        <v>43</v>
      </c>
      <c r="X140" s="36" t="s">
        <v>47</v>
      </c>
      <c r="Y140" s="36"/>
      <c r="Z140" s="36"/>
      <c r="AA140" s="36"/>
      <c r="AB140" s="36"/>
      <c r="AC140" s="3" t="s">
        <v>421</v>
      </c>
      <c r="AD140" s="3"/>
    </row>
    <row r="141" spans="2:30" x14ac:dyDescent="0.45">
      <c r="B141" t="s">
        <v>422</v>
      </c>
      <c r="D141" s="36">
        <f t="shared" si="41"/>
        <v>138</v>
      </c>
      <c r="E141" s="36">
        <v>4</v>
      </c>
      <c r="F141" s="36">
        <v>7</v>
      </c>
      <c r="G141" s="36">
        <v>39</v>
      </c>
      <c r="H141" s="36">
        <v>45</v>
      </c>
      <c r="I141" s="36">
        <f t="shared" ref="I141:J149" si="44" xml:space="preserve"> G141+$C$140</f>
        <v>3513</v>
      </c>
      <c r="J141" s="36">
        <f t="shared" si="44"/>
        <v>3519</v>
      </c>
      <c r="K141" s="16" t="s">
        <v>206</v>
      </c>
      <c r="L141" s="16" t="s">
        <v>321</v>
      </c>
      <c r="M141" s="16" t="s">
        <v>308</v>
      </c>
      <c r="N141" s="16">
        <v>750</v>
      </c>
      <c r="O141" s="26">
        <f t="shared" si="43"/>
        <v>3516</v>
      </c>
      <c r="P141" s="26">
        <v>300</v>
      </c>
      <c r="Q141" s="16" t="s">
        <v>560</v>
      </c>
      <c r="R141" s="16"/>
      <c r="S141" s="36"/>
      <c r="T141" s="36"/>
      <c r="U141" s="36"/>
      <c r="V141" s="36"/>
      <c r="W141" s="36" t="s">
        <v>43</v>
      </c>
      <c r="X141" s="36" t="s">
        <v>395</v>
      </c>
      <c r="Y141" s="36"/>
      <c r="Z141" s="36"/>
      <c r="AA141" s="36"/>
      <c r="AB141" s="36"/>
      <c r="AC141" s="3" t="s">
        <v>423</v>
      </c>
      <c r="AD141" s="3"/>
    </row>
    <row r="142" spans="2:30" x14ac:dyDescent="0.45">
      <c r="B142" s="20" t="s">
        <v>424</v>
      </c>
      <c r="D142" s="36">
        <f t="shared" si="41"/>
        <v>139</v>
      </c>
      <c r="E142" s="36">
        <v>4</v>
      </c>
      <c r="F142" s="36">
        <v>7</v>
      </c>
      <c r="G142" s="36">
        <v>46</v>
      </c>
      <c r="H142" s="36">
        <v>158</v>
      </c>
      <c r="I142" s="36">
        <f t="shared" si="44"/>
        <v>3520</v>
      </c>
      <c r="J142" s="36">
        <f t="shared" si="44"/>
        <v>3632</v>
      </c>
      <c r="K142" s="16"/>
      <c r="L142" s="16"/>
      <c r="M142" s="16"/>
      <c r="N142" s="16"/>
      <c r="O142" s="16"/>
      <c r="P142" s="26"/>
      <c r="Q142" s="16"/>
      <c r="R142" s="16"/>
      <c r="S142" s="36"/>
      <c r="T142" s="36"/>
      <c r="U142" s="36"/>
      <c r="V142" s="36"/>
      <c r="W142" s="36" t="s">
        <v>43</v>
      </c>
      <c r="X142" s="36" t="s">
        <v>47</v>
      </c>
      <c r="Y142" s="36"/>
      <c r="Z142" s="36"/>
      <c r="AA142" s="36"/>
      <c r="AB142" s="36"/>
      <c r="AC142" s="3" t="s">
        <v>425</v>
      </c>
      <c r="AD142" s="3"/>
    </row>
    <row r="143" spans="2:30" x14ac:dyDescent="0.45">
      <c r="B143" s="20" t="s">
        <v>426</v>
      </c>
      <c r="D143" s="36">
        <f t="shared" si="41"/>
        <v>140</v>
      </c>
      <c r="E143" s="36">
        <v>4</v>
      </c>
      <c r="F143" s="36">
        <v>7</v>
      </c>
      <c r="G143" s="36">
        <v>159</v>
      </c>
      <c r="H143" s="36">
        <v>168</v>
      </c>
      <c r="I143" s="36">
        <f t="shared" si="44"/>
        <v>3633</v>
      </c>
      <c r="J143" s="36">
        <f t="shared" si="44"/>
        <v>3642</v>
      </c>
      <c r="K143" s="16" t="s">
        <v>209</v>
      </c>
      <c r="L143" s="16" t="s">
        <v>305</v>
      </c>
      <c r="M143" s="16" t="s">
        <v>308</v>
      </c>
      <c r="N143" s="16">
        <v>650</v>
      </c>
      <c r="O143" s="26">
        <f t="shared" ref="O143" si="45">(I143+J143)/2</f>
        <v>3637.5</v>
      </c>
      <c r="P143" s="26">
        <v>400</v>
      </c>
      <c r="Q143" s="16" t="s">
        <v>561</v>
      </c>
      <c r="R143" s="16"/>
      <c r="S143" s="36"/>
      <c r="T143" s="36"/>
      <c r="U143" s="36"/>
      <c r="V143" s="36"/>
      <c r="W143" s="36" t="s">
        <v>43</v>
      </c>
      <c r="X143" s="36" t="s">
        <v>47</v>
      </c>
      <c r="Y143" s="36"/>
      <c r="Z143" s="36"/>
      <c r="AA143" s="36"/>
      <c r="AB143" s="36"/>
      <c r="AC143" s="3" t="s">
        <v>426</v>
      </c>
      <c r="AD143" s="3"/>
    </row>
    <row r="144" spans="2:30" x14ac:dyDescent="0.45">
      <c r="B144" s="20" t="s">
        <v>427</v>
      </c>
      <c r="D144" s="36">
        <f t="shared" si="41"/>
        <v>141</v>
      </c>
      <c r="E144" s="36">
        <v>4</v>
      </c>
      <c r="F144" s="36">
        <v>7</v>
      </c>
      <c r="G144" s="36">
        <v>169</v>
      </c>
      <c r="H144" s="36">
        <v>186</v>
      </c>
      <c r="I144" s="36">
        <f t="shared" si="44"/>
        <v>3643</v>
      </c>
      <c r="J144" s="36">
        <f t="shared" si="44"/>
        <v>3660</v>
      </c>
      <c r="K144" s="16"/>
      <c r="L144" s="16"/>
      <c r="M144" s="16"/>
      <c r="N144" s="16"/>
      <c r="O144" s="16"/>
      <c r="P144" s="26"/>
      <c r="Q144" s="16"/>
      <c r="R144" s="16"/>
      <c r="S144" s="36"/>
      <c r="T144" s="36"/>
      <c r="U144" s="36"/>
      <c r="V144" s="36"/>
      <c r="W144" s="36" t="s">
        <v>43</v>
      </c>
      <c r="X144" s="36" t="s">
        <v>47</v>
      </c>
      <c r="Y144" s="36"/>
      <c r="Z144" s="36"/>
      <c r="AA144" s="36"/>
      <c r="AB144" s="36"/>
      <c r="AC144" s="3" t="s">
        <v>428</v>
      </c>
      <c r="AD144" s="3"/>
    </row>
    <row r="145" spans="1:30" x14ac:dyDescent="0.45">
      <c r="B145" t="s">
        <v>429</v>
      </c>
      <c r="D145" s="36">
        <f t="shared" si="41"/>
        <v>142</v>
      </c>
      <c r="E145" s="36">
        <v>4</v>
      </c>
      <c r="F145" s="36">
        <v>7</v>
      </c>
      <c r="G145" s="36">
        <v>187</v>
      </c>
      <c r="H145" s="36">
        <v>221</v>
      </c>
      <c r="I145" s="36">
        <f t="shared" si="44"/>
        <v>3661</v>
      </c>
      <c r="J145" s="36">
        <f t="shared" si="44"/>
        <v>3695</v>
      </c>
      <c r="K145" s="16" t="s">
        <v>207</v>
      </c>
      <c r="L145" s="16" t="s">
        <v>299</v>
      </c>
      <c r="M145" s="16" t="s">
        <v>292</v>
      </c>
      <c r="N145" s="16">
        <v>750</v>
      </c>
      <c r="O145" s="26">
        <f t="shared" ref="O145" si="46">(I145+J145)/2</f>
        <v>3678</v>
      </c>
      <c r="P145" s="26">
        <v>400</v>
      </c>
      <c r="Q145" s="16" t="s">
        <v>562</v>
      </c>
      <c r="R145" s="16"/>
      <c r="S145" s="36"/>
      <c r="T145" s="36"/>
      <c r="U145" s="36"/>
      <c r="V145" s="36"/>
      <c r="W145" s="36" t="s">
        <v>43</v>
      </c>
      <c r="X145" s="36" t="s">
        <v>47</v>
      </c>
      <c r="Y145" s="36" t="s">
        <v>50</v>
      </c>
      <c r="Z145" s="36"/>
      <c r="AA145" s="36"/>
      <c r="AB145" s="36"/>
      <c r="AC145" s="3" t="s">
        <v>430</v>
      </c>
      <c r="AD145" s="3"/>
    </row>
    <row r="146" spans="1:30" x14ac:dyDescent="0.45">
      <c r="B146" s="18" t="s">
        <v>431</v>
      </c>
      <c r="D146" s="36">
        <f t="shared" si="41"/>
        <v>143</v>
      </c>
      <c r="E146" s="36"/>
      <c r="F146" s="36"/>
      <c r="G146" s="36">
        <v>-25</v>
      </c>
      <c r="H146" s="36">
        <v>-21</v>
      </c>
      <c r="I146" s="36">
        <f t="shared" si="44"/>
        <v>3449</v>
      </c>
      <c r="J146" s="36">
        <f t="shared" si="44"/>
        <v>3453</v>
      </c>
      <c r="K146" s="16"/>
      <c r="L146" s="16"/>
      <c r="M146" s="16"/>
      <c r="N146" s="16"/>
      <c r="O146" s="16"/>
      <c r="P146" s="26"/>
      <c r="Q146" s="16"/>
      <c r="R146" s="16"/>
      <c r="S146" s="36"/>
      <c r="T146" s="36"/>
      <c r="U146" s="36"/>
      <c r="V146" s="36"/>
      <c r="W146" s="36" t="s">
        <v>67</v>
      </c>
      <c r="X146" s="36"/>
      <c r="Y146" s="36"/>
      <c r="Z146" s="36"/>
      <c r="AA146" s="36"/>
      <c r="AB146" s="36"/>
      <c r="AC146" s="3" t="s">
        <v>432</v>
      </c>
      <c r="AD146" s="3"/>
    </row>
    <row r="147" spans="1:30" x14ac:dyDescent="0.45">
      <c r="B147" s="18" t="s">
        <v>433</v>
      </c>
      <c r="D147" s="36">
        <f t="shared" si="41"/>
        <v>144</v>
      </c>
      <c r="E147" s="36"/>
      <c r="F147" s="36"/>
      <c r="G147" s="36">
        <v>-20</v>
      </c>
      <c r="H147" s="36">
        <v>-16</v>
      </c>
      <c r="I147" s="36">
        <f t="shared" si="44"/>
        <v>3454</v>
      </c>
      <c r="J147" s="36">
        <f t="shared" si="44"/>
        <v>3458</v>
      </c>
      <c r="K147" s="16" t="s">
        <v>206</v>
      </c>
      <c r="L147" s="16" t="s">
        <v>321</v>
      </c>
      <c r="M147" s="16" t="s">
        <v>563</v>
      </c>
      <c r="N147" s="16">
        <v>400</v>
      </c>
      <c r="O147" s="26">
        <f t="shared" ref="O147" si="47">(I147+J147)/2</f>
        <v>3456</v>
      </c>
      <c r="P147" s="26">
        <v>700</v>
      </c>
      <c r="Q147" s="16" t="s">
        <v>564</v>
      </c>
      <c r="R147" s="16"/>
      <c r="S147" s="36"/>
      <c r="T147" s="36"/>
      <c r="U147" s="36"/>
      <c r="V147" s="36"/>
      <c r="W147" s="36" t="s">
        <v>67</v>
      </c>
      <c r="X147" s="36"/>
      <c r="Y147" s="36"/>
      <c r="Z147" s="36"/>
      <c r="AA147" s="36"/>
      <c r="AB147" s="36"/>
      <c r="AC147" s="3" t="s">
        <v>434</v>
      </c>
      <c r="AD147" s="3"/>
    </row>
    <row r="148" spans="1:30" x14ac:dyDescent="0.45">
      <c r="B148" s="18" t="s">
        <v>435</v>
      </c>
      <c r="D148" s="36">
        <f t="shared" si="41"/>
        <v>145</v>
      </c>
      <c r="E148" s="36"/>
      <c r="F148" s="36"/>
      <c r="G148" s="36">
        <v>-15</v>
      </c>
      <c r="H148" s="36">
        <v>-11</v>
      </c>
      <c r="I148" s="36">
        <f t="shared" si="44"/>
        <v>3459</v>
      </c>
      <c r="J148" s="36">
        <f t="shared" si="44"/>
        <v>3463</v>
      </c>
      <c r="K148" s="16"/>
      <c r="L148" s="16"/>
      <c r="M148" s="16"/>
      <c r="N148" s="16"/>
      <c r="O148" s="16"/>
      <c r="P148" s="26"/>
      <c r="Q148" s="16"/>
      <c r="R148" s="16"/>
      <c r="S148" s="36"/>
      <c r="T148" s="36"/>
      <c r="U148" s="36"/>
      <c r="V148" s="36"/>
      <c r="W148" s="36" t="s">
        <v>67</v>
      </c>
      <c r="X148" s="36"/>
      <c r="Y148" s="36"/>
      <c r="Z148" s="36"/>
      <c r="AA148" s="36"/>
      <c r="AB148" s="36"/>
      <c r="AC148" s="3" t="s">
        <v>436</v>
      </c>
      <c r="AD148" s="3"/>
    </row>
    <row r="149" spans="1:30" x14ac:dyDescent="0.45">
      <c r="B149" s="18" t="s">
        <v>437</v>
      </c>
      <c r="D149" s="36">
        <f t="shared" si="41"/>
        <v>146</v>
      </c>
      <c r="E149" s="36"/>
      <c r="F149" s="36"/>
      <c r="G149" s="36">
        <v>-10</v>
      </c>
      <c r="H149" s="36">
        <v>-1</v>
      </c>
      <c r="I149" s="36">
        <f t="shared" si="44"/>
        <v>3464</v>
      </c>
      <c r="J149" s="36">
        <f t="shared" si="44"/>
        <v>3473</v>
      </c>
      <c r="K149" s="16"/>
      <c r="L149" s="16"/>
      <c r="M149" s="16"/>
      <c r="N149" s="16"/>
      <c r="O149" s="16"/>
      <c r="P149" s="26"/>
      <c r="Q149" s="16"/>
      <c r="R149" s="16"/>
      <c r="S149" s="36"/>
      <c r="T149" s="36"/>
      <c r="U149" s="36"/>
      <c r="V149" s="36"/>
      <c r="W149" s="36" t="s">
        <v>67</v>
      </c>
      <c r="X149" s="36"/>
      <c r="Y149" s="36"/>
      <c r="Z149" s="36"/>
      <c r="AA149" s="36"/>
      <c r="AB149" s="36"/>
      <c r="AC149" s="3" t="s">
        <v>438</v>
      </c>
      <c r="AD149" s="3"/>
    </row>
    <row r="150" spans="1:30" x14ac:dyDescent="0.45">
      <c r="B150" s="18"/>
      <c r="D150" s="36">
        <f t="shared" si="41"/>
        <v>147</v>
      </c>
      <c r="E150" s="36"/>
      <c r="F150" s="36"/>
      <c r="G150" s="36"/>
      <c r="H150" s="36"/>
      <c r="I150" s="36"/>
      <c r="J150" s="36"/>
      <c r="K150" s="16"/>
      <c r="L150" s="16"/>
      <c r="M150" s="16"/>
      <c r="N150" s="16"/>
      <c r="O150" s="16"/>
      <c r="P150" s="26"/>
      <c r="Q150" s="16"/>
      <c r="R150" s="1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D150" s="3"/>
    </row>
    <row r="151" spans="1:30" x14ac:dyDescent="0.45">
      <c r="D151" s="36">
        <f t="shared" si="41"/>
        <v>148</v>
      </c>
      <c r="E151" s="36"/>
      <c r="F151" s="36"/>
      <c r="G151" s="36"/>
      <c r="H151" s="36"/>
      <c r="I151" s="36"/>
      <c r="J151" s="36"/>
      <c r="K151" s="16"/>
      <c r="L151" s="16"/>
      <c r="M151" s="16"/>
      <c r="N151" s="16"/>
      <c r="O151" s="16"/>
      <c r="P151" s="26"/>
      <c r="Q151" s="16"/>
      <c r="R151" s="1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D151" s="3"/>
    </row>
    <row r="152" spans="1:30" x14ac:dyDescent="0.45">
      <c r="A152" t="s">
        <v>125</v>
      </c>
      <c r="B152" s="20" t="s">
        <v>439</v>
      </c>
      <c r="C152">
        <f>'Folger Line Count'!$N$31</f>
        <v>3795</v>
      </c>
      <c r="D152" s="36">
        <f t="shared" si="41"/>
        <v>149</v>
      </c>
      <c r="E152" s="36">
        <v>5</v>
      </c>
      <c r="F152" s="36">
        <v>1</v>
      </c>
      <c r="G152" s="36">
        <v>1</v>
      </c>
      <c r="H152" s="36">
        <v>223</v>
      </c>
      <c r="I152" s="36">
        <f xml:space="preserve"> G152+$C$152</f>
        <v>3796</v>
      </c>
      <c r="J152" s="36">
        <f xml:space="preserve"> H152+$C$152</f>
        <v>4018</v>
      </c>
      <c r="K152" s="16" t="s">
        <v>207</v>
      </c>
      <c r="L152" s="16" t="s">
        <v>299</v>
      </c>
      <c r="M152" s="16" t="s">
        <v>323</v>
      </c>
      <c r="N152" s="16">
        <v>550</v>
      </c>
      <c r="O152" s="26">
        <f t="shared" ref="O152" si="48">(I152+J152)/2</f>
        <v>3907</v>
      </c>
      <c r="P152" s="26">
        <v>750</v>
      </c>
      <c r="Q152" s="16" t="s">
        <v>565</v>
      </c>
      <c r="R152" s="16"/>
      <c r="S152" s="36"/>
      <c r="T152" s="36"/>
      <c r="U152" s="36"/>
      <c r="V152" s="36"/>
      <c r="W152" s="36" t="s">
        <v>49</v>
      </c>
      <c r="X152" s="36" t="s">
        <v>30</v>
      </c>
      <c r="Y152" s="36" t="s">
        <v>440</v>
      </c>
      <c r="Z152" s="36"/>
      <c r="AA152" s="36"/>
      <c r="AB152" s="36"/>
      <c r="AC152" s="3" t="s">
        <v>441</v>
      </c>
      <c r="AD152" s="3"/>
    </row>
    <row r="153" spans="1:30" x14ac:dyDescent="0.45">
      <c r="B153" s="20" t="s">
        <v>442</v>
      </c>
      <c r="D153" s="36">
        <f t="shared" si="41"/>
        <v>150</v>
      </c>
      <c r="E153" s="36">
        <v>5</v>
      </c>
      <c r="F153" s="36">
        <v>1</v>
      </c>
      <c r="G153" s="36">
        <v>224</v>
      </c>
      <c r="H153" s="36">
        <v>253</v>
      </c>
      <c r="I153" s="36">
        <f t="shared" ref="I153:J156" si="49" xml:space="preserve"> G153+$C$152</f>
        <v>4019</v>
      </c>
      <c r="J153" s="36">
        <f t="shared" si="49"/>
        <v>4048</v>
      </c>
      <c r="K153" s="16"/>
      <c r="L153" s="16"/>
      <c r="M153" s="16"/>
      <c r="N153" s="16"/>
      <c r="O153" s="16"/>
      <c r="P153" s="26"/>
      <c r="Q153" s="16"/>
      <c r="R153" s="16"/>
      <c r="S153" s="36"/>
      <c r="T153" s="36"/>
      <c r="U153" s="36"/>
      <c r="V153" s="36"/>
      <c r="W153" s="36" t="s">
        <v>49</v>
      </c>
      <c r="X153" s="36" t="s">
        <v>30</v>
      </c>
      <c r="Y153" s="36" t="s">
        <v>47</v>
      </c>
      <c r="Z153" s="36" t="s">
        <v>43</v>
      </c>
      <c r="AA153" s="36" t="s">
        <v>50</v>
      </c>
      <c r="AB153" s="36"/>
      <c r="AC153" s="3" t="s">
        <v>443</v>
      </c>
      <c r="AD153" s="3"/>
    </row>
    <row r="154" spans="1:30" x14ac:dyDescent="0.45">
      <c r="B154" s="18" t="s">
        <v>444</v>
      </c>
      <c r="D154" s="36">
        <f t="shared" si="41"/>
        <v>151</v>
      </c>
      <c r="E154" s="36">
        <v>5</v>
      </c>
      <c r="F154" s="36">
        <v>1</v>
      </c>
      <c r="G154" s="36">
        <v>254</v>
      </c>
      <c r="H154" s="36">
        <v>281</v>
      </c>
      <c r="I154" s="36">
        <f t="shared" si="49"/>
        <v>4049</v>
      </c>
      <c r="J154" s="36">
        <f t="shared" si="49"/>
        <v>4076</v>
      </c>
      <c r="K154" s="16"/>
      <c r="L154" s="16"/>
      <c r="M154" s="16"/>
      <c r="N154" s="16"/>
      <c r="O154" s="16"/>
      <c r="P154" s="26"/>
      <c r="Q154" s="16"/>
      <c r="R154" s="16"/>
      <c r="S154" s="36"/>
      <c r="T154" s="36"/>
      <c r="U154" s="36"/>
      <c r="V154" s="36"/>
      <c r="W154" s="36" t="s">
        <v>49</v>
      </c>
      <c r="X154" s="36" t="s">
        <v>30</v>
      </c>
      <c r="Y154" s="36" t="s">
        <v>47</v>
      </c>
      <c r="Z154" s="36" t="s">
        <v>43</v>
      </c>
      <c r="AA154" s="36" t="s">
        <v>50</v>
      </c>
      <c r="AB154" s="36"/>
      <c r="AC154" s="3" t="s">
        <v>445</v>
      </c>
      <c r="AD154" s="3"/>
    </row>
    <row r="155" spans="1:30" x14ac:dyDescent="0.45">
      <c r="B155" s="18" t="s">
        <v>446</v>
      </c>
      <c r="D155" s="36">
        <f t="shared" si="41"/>
        <v>152</v>
      </c>
      <c r="E155" s="36">
        <v>5</v>
      </c>
      <c r="F155" s="36">
        <v>1</v>
      </c>
      <c r="G155" s="36">
        <v>282</v>
      </c>
      <c r="H155" s="36">
        <v>311</v>
      </c>
      <c r="I155" s="36">
        <f t="shared" si="49"/>
        <v>4077</v>
      </c>
      <c r="J155" s="36">
        <f t="shared" si="49"/>
        <v>4106</v>
      </c>
      <c r="K155" s="16" t="s">
        <v>207</v>
      </c>
      <c r="L155" s="16" t="s">
        <v>299</v>
      </c>
      <c r="M155" s="16" t="s">
        <v>323</v>
      </c>
      <c r="N155" s="16">
        <v>500</v>
      </c>
      <c r="O155" s="26">
        <f t="shared" ref="O155:O156" si="50">(I155+J155)/2</f>
        <v>4091.5</v>
      </c>
      <c r="P155" s="26">
        <v>675</v>
      </c>
      <c r="Q155" s="16" t="s">
        <v>566</v>
      </c>
      <c r="R155" s="16"/>
      <c r="S155" s="36"/>
      <c r="T155" s="36"/>
      <c r="U155" s="36"/>
      <c r="V155" s="36"/>
      <c r="W155" s="36" t="s">
        <v>49</v>
      </c>
      <c r="X155" s="36" t="s">
        <v>43</v>
      </c>
      <c r="Y155" s="36" t="s">
        <v>50</v>
      </c>
      <c r="Z155" s="36"/>
      <c r="AA155" s="36"/>
      <c r="AB155" s="36"/>
      <c r="AC155" s="3" t="s">
        <v>447</v>
      </c>
      <c r="AD155" s="3"/>
    </row>
    <row r="156" spans="1:30" x14ac:dyDescent="0.45">
      <c r="B156" t="s">
        <v>448</v>
      </c>
      <c r="D156" s="36">
        <f t="shared" si="41"/>
        <v>153</v>
      </c>
      <c r="E156" s="36">
        <v>5</v>
      </c>
      <c r="F156" s="36">
        <v>1</v>
      </c>
      <c r="G156" s="36">
        <v>312</v>
      </c>
      <c r="H156" s="36">
        <v>319</v>
      </c>
      <c r="I156" s="36">
        <f t="shared" si="49"/>
        <v>4107</v>
      </c>
      <c r="J156" s="36">
        <f t="shared" si="49"/>
        <v>4114</v>
      </c>
      <c r="K156" s="16" t="s">
        <v>208</v>
      </c>
      <c r="L156" s="16" t="s">
        <v>307</v>
      </c>
      <c r="M156" s="16" t="s">
        <v>308</v>
      </c>
      <c r="N156" s="16">
        <v>600</v>
      </c>
      <c r="O156" s="26">
        <f t="shared" si="50"/>
        <v>4110.5</v>
      </c>
      <c r="P156" s="26">
        <v>400</v>
      </c>
      <c r="Q156" s="16" t="s">
        <v>567</v>
      </c>
      <c r="R156" s="16"/>
      <c r="S156" s="36"/>
      <c r="T156" s="36"/>
      <c r="U156" s="36"/>
      <c r="V156" s="36"/>
      <c r="W156" s="36" t="s">
        <v>43</v>
      </c>
      <c r="X156" s="36" t="s">
        <v>50</v>
      </c>
      <c r="Y156" s="36" t="s">
        <v>30</v>
      </c>
      <c r="Z156" s="36" t="s">
        <v>47</v>
      </c>
      <c r="AA156" s="36"/>
      <c r="AB156" s="36"/>
      <c r="AC156" s="3" t="s">
        <v>449</v>
      </c>
      <c r="AD156" s="3"/>
    </row>
    <row r="157" spans="1:30" x14ac:dyDescent="0.45">
      <c r="D157" s="36">
        <f t="shared" si="41"/>
        <v>154</v>
      </c>
      <c r="E157" s="36"/>
      <c r="F157" s="36"/>
      <c r="G157" s="36"/>
      <c r="H157" s="36"/>
      <c r="I157" s="36"/>
      <c r="J157" s="36"/>
      <c r="K157" s="16"/>
      <c r="L157" s="16"/>
      <c r="M157" s="16"/>
      <c r="N157" s="16"/>
      <c r="O157" s="16"/>
      <c r="P157" s="26"/>
      <c r="Q157" s="16"/>
      <c r="R157" s="1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D157" s="3"/>
    </row>
    <row r="158" spans="1:30" x14ac:dyDescent="0.45">
      <c r="B158" t="s">
        <v>450</v>
      </c>
      <c r="C158">
        <f>'Folger Line Count'!$N$32</f>
        <v>4114</v>
      </c>
      <c r="D158" s="36">
        <f t="shared" si="41"/>
        <v>155</v>
      </c>
      <c r="E158" s="36">
        <v>5</v>
      </c>
      <c r="F158" s="36">
        <v>2</v>
      </c>
      <c r="G158" s="36">
        <v>1</v>
      </c>
      <c r="H158" s="36">
        <v>30</v>
      </c>
      <c r="I158" s="36">
        <f xml:space="preserve"> G158+$C$158</f>
        <v>4115</v>
      </c>
      <c r="J158" s="36">
        <f xml:space="preserve"> H158+$C$158</f>
        <v>4144</v>
      </c>
      <c r="K158" s="16" t="s">
        <v>207</v>
      </c>
      <c r="L158" s="16" t="s">
        <v>299</v>
      </c>
      <c r="M158" s="16" t="s">
        <v>323</v>
      </c>
      <c r="N158" s="16">
        <v>650</v>
      </c>
      <c r="O158" s="26">
        <f t="shared" ref="O158" si="51">(I158+J158)/2</f>
        <v>4129.5</v>
      </c>
      <c r="P158" s="26">
        <v>700</v>
      </c>
      <c r="Q158" s="16" t="s">
        <v>590</v>
      </c>
      <c r="R158" s="16"/>
      <c r="S158" s="36"/>
      <c r="T158" s="36"/>
      <c r="U158" s="36"/>
      <c r="V158" s="36"/>
      <c r="W158" s="36" t="s">
        <v>49</v>
      </c>
      <c r="X158" s="36" t="s">
        <v>30</v>
      </c>
      <c r="Y158" s="36"/>
      <c r="Z158" s="36"/>
      <c r="AA158" s="36"/>
      <c r="AB158" s="36"/>
      <c r="AC158" s="3" t="s">
        <v>451</v>
      </c>
      <c r="AD158" s="3"/>
    </row>
    <row r="159" spans="1:30" x14ac:dyDescent="0.45">
      <c r="B159" s="13" t="s">
        <v>452</v>
      </c>
      <c r="D159" s="36">
        <f t="shared" si="41"/>
        <v>156</v>
      </c>
      <c r="E159" s="36">
        <v>5</v>
      </c>
      <c r="F159" s="36">
        <v>2</v>
      </c>
      <c r="G159" s="36">
        <v>33</v>
      </c>
      <c r="H159" s="36">
        <v>52</v>
      </c>
      <c r="I159" s="36">
        <f t="shared" ref="I159:J195" si="52" xml:space="preserve"> G159+$C$158</f>
        <v>4147</v>
      </c>
      <c r="J159" s="36">
        <f t="shared" si="52"/>
        <v>4166</v>
      </c>
      <c r="K159" s="16"/>
      <c r="L159" s="16"/>
      <c r="M159" s="16"/>
      <c r="N159" s="16"/>
      <c r="O159" s="16"/>
      <c r="P159" s="26"/>
      <c r="Q159" s="16"/>
      <c r="R159" s="16"/>
      <c r="S159" s="36"/>
      <c r="T159" s="36"/>
      <c r="U159" s="36"/>
      <c r="V159" s="36"/>
      <c r="W159" s="36" t="s">
        <v>49</v>
      </c>
      <c r="X159" s="36" t="s">
        <v>30</v>
      </c>
      <c r="Y159" s="36"/>
      <c r="Z159" s="36"/>
      <c r="AA159" s="36"/>
      <c r="AB159" s="36"/>
      <c r="AC159" s="3" t="s">
        <v>453</v>
      </c>
      <c r="AD159" s="3"/>
    </row>
    <row r="160" spans="1:30" x14ac:dyDescent="0.45">
      <c r="B160" s="13" t="s">
        <v>454</v>
      </c>
      <c r="D160" s="36">
        <f t="shared" si="41"/>
        <v>157</v>
      </c>
      <c r="E160" s="36">
        <v>5</v>
      </c>
      <c r="F160" s="36">
        <v>2</v>
      </c>
      <c r="G160" s="36">
        <v>53</v>
      </c>
      <c r="H160" s="36">
        <v>63</v>
      </c>
      <c r="I160" s="36">
        <f t="shared" si="52"/>
        <v>4167</v>
      </c>
      <c r="J160" s="36">
        <f t="shared" si="52"/>
        <v>4177</v>
      </c>
      <c r="K160" s="16"/>
      <c r="L160" s="16"/>
      <c r="M160" s="16"/>
      <c r="N160" s="16"/>
      <c r="O160" s="16"/>
      <c r="P160" s="26"/>
      <c r="Q160" s="16"/>
      <c r="R160" s="16"/>
      <c r="S160" s="36"/>
      <c r="T160" s="36"/>
      <c r="U160" s="36"/>
      <c r="V160" s="36"/>
      <c r="W160" s="36" t="s">
        <v>49</v>
      </c>
      <c r="X160" s="36" t="s">
        <v>30</v>
      </c>
      <c r="Y160" s="36"/>
      <c r="Z160" s="36"/>
      <c r="AA160" s="36"/>
      <c r="AB160" s="36"/>
      <c r="AC160" s="3" t="s">
        <v>455</v>
      </c>
      <c r="AD160" s="3"/>
    </row>
    <row r="161" spans="2:30" x14ac:dyDescent="0.45">
      <c r="B161" s="13" t="s">
        <v>456</v>
      </c>
      <c r="D161" s="36">
        <f t="shared" si="41"/>
        <v>158</v>
      </c>
      <c r="E161" s="36">
        <v>5</v>
      </c>
      <c r="F161" s="36">
        <v>2</v>
      </c>
      <c r="G161" s="36">
        <v>64</v>
      </c>
      <c r="H161" s="36">
        <v>91</v>
      </c>
      <c r="I161" s="36">
        <f t="shared" si="52"/>
        <v>4178</v>
      </c>
      <c r="J161" s="36">
        <f t="shared" si="52"/>
        <v>4205</v>
      </c>
      <c r="K161" s="16"/>
      <c r="L161" s="16"/>
      <c r="M161" s="16"/>
      <c r="N161" s="16"/>
      <c r="O161" s="16"/>
      <c r="P161" s="26"/>
      <c r="Q161" s="16"/>
      <c r="R161" s="16"/>
      <c r="S161" s="36"/>
      <c r="T161" s="36"/>
      <c r="U161" s="36"/>
      <c r="V161" s="36"/>
      <c r="W161" s="36" t="s">
        <v>49</v>
      </c>
      <c r="X161" s="36" t="s">
        <v>30</v>
      </c>
      <c r="Y161" s="36"/>
      <c r="Z161" s="36"/>
      <c r="AA161" s="36"/>
      <c r="AB161" s="36"/>
      <c r="AC161" s="3" t="s">
        <v>457</v>
      </c>
      <c r="AD161" s="3"/>
    </row>
    <row r="162" spans="2:30" x14ac:dyDescent="0.45">
      <c r="B162" t="s">
        <v>458</v>
      </c>
      <c r="D162" s="36">
        <f t="shared" si="41"/>
        <v>159</v>
      </c>
      <c r="E162" s="36">
        <v>5</v>
      </c>
      <c r="F162" s="36">
        <v>2</v>
      </c>
      <c r="G162" s="36">
        <v>92</v>
      </c>
      <c r="H162" s="36">
        <v>195</v>
      </c>
      <c r="I162" s="36">
        <f t="shared" si="52"/>
        <v>4206</v>
      </c>
      <c r="J162" s="36">
        <f t="shared" si="52"/>
        <v>4309</v>
      </c>
      <c r="K162" s="16"/>
      <c r="L162" s="16"/>
      <c r="M162" s="16"/>
      <c r="N162" s="16"/>
      <c r="O162" s="16"/>
      <c r="P162" s="26"/>
      <c r="Q162" s="16"/>
      <c r="R162" s="16"/>
      <c r="S162" s="36"/>
      <c r="T162" s="36"/>
      <c r="U162" s="36"/>
      <c r="V162" s="36"/>
      <c r="W162" s="36" t="s">
        <v>49</v>
      </c>
      <c r="X162" s="36" t="s">
        <v>30</v>
      </c>
      <c r="Y162" s="36" t="s">
        <v>459</v>
      </c>
      <c r="Z162" s="36"/>
      <c r="AA162" s="36"/>
      <c r="AB162" s="36"/>
      <c r="AC162" s="3" t="s">
        <v>460</v>
      </c>
      <c r="AD162" s="3"/>
    </row>
    <row r="163" spans="2:30" x14ac:dyDescent="0.45">
      <c r="B163" t="s">
        <v>461</v>
      </c>
      <c r="D163" s="36">
        <f t="shared" si="41"/>
        <v>160</v>
      </c>
      <c r="E163" s="36">
        <v>5</v>
      </c>
      <c r="F163" s="36">
        <v>2</v>
      </c>
      <c r="G163" s="36">
        <v>240</v>
      </c>
      <c r="H163" s="36">
        <v>267</v>
      </c>
      <c r="I163" s="36">
        <f t="shared" si="52"/>
        <v>4354</v>
      </c>
      <c r="J163" s="36">
        <f t="shared" si="52"/>
        <v>4381</v>
      </c>
      <c r="K163" s="16" t="s">
        <v>207</v>
      </c>
      <c r="L163" s="16" t="s">
        <v>299</v>
      </c>
      <c r="M163" s="16" t="s">
        <v>323</v>
      </c>
      <c r="N163" s="16">
        <v>525</v>
      </c>
      <c r="O163" s="26">
        <f t="shared" ref="O163" si="53">(I163+J163)/2</f>
        <v>4367.5</v>
      </c>
      <c r="P163" s="26">
        <v>575</v>
      </c>
      <c r="Q163" s="16" t="s">
        <v>568</v>
      </c>
      <c r="R163" s="16"/>
      <c r="S163" s="36"/>
      <c r="T163" s="36"/>
      <c r="U163" s="36"/>
      <c r="V163" s="36"/>
      <c r="W163" s="36" t="s">
        <v>49</v>
      </c>
      <c r="X163" s="36" t="s">
        <v>47</v>
      </c>
      <c r="Y163" s="36" t="s">
        <v>43</v>
      </c>
      <c r="Z163" s="36" t="s">
        <v>50</v>
      </c>
      <c r="AA163" s="36" t="s">
        <v>30</v>
      </c>
      <c r="AB163" s="36" t="s">
        <v>459</v>
      </c>
      <c r="AC163" s="3" t="s">
        <v>462</v>
      </c>
      <c r="AD163" s="3"/>
    </row>
    <row r="164" spans="2:30" x14ac:dyDescent="0.45">
      <c r="B164" t="s">
        <v>463</v>
      </c>
      <c r="D164" s="36">
        <f t="shared" si="41"/>
        <v>161</v>
      </c>
      <c r="E164" s="36">
        <v>5</v>
      </c>
      <c r="F164" s="36">
        <v>2</v>
      </c>
      <c r="G164" s="36">
        <v>283</v>
      </c>
      <c r="H164" s="36">
        <v>283</v>
      </c>
      <c r="I164" s="36">
        <f t="shared" si="52"/>
        <v>4397</v>
      </c>
      <c r="J164" s="36">
        <f t="shared" si="52"/>
        <v>4397</v>
      </c>
      <c r="K164" s="16"/>
      <c r="L164" s="16"/>
      <c r="M164" s="16"/>
      <c r="N164" s="16"/>
      <c r="O164" s="26"/>
      <c r="P164" s="26"/>
      <c r="Q164" s="16"/>
      <c r="R164" s="16"/>
      <c r="S164" s="36"/>
      <c r="T164" s="36"/>
      <c r="U164" s="36"/>
      <c r="V164" s="36"/>
      <c r="W164" s="36" t="s">
        <v>47</v>
      </c>
      <c r="X164" s="36"/>
      <c r="Y164" s="36"/>
      <c r="Z164" s="36"/>
      <c r="AA164" s="36"/>
      <c r="AB164" s="36"/>
      <c r="AC164" s="3" t="s">
        <v>464</v>
      </c>
      <c r="AD164" s="3"/>
    </row>
    <row r="165" spans="2:30" x14ac:dyDescent="0.45">
      <c r="B165" t="s">
        <v>465</v>
      </c>
      <c r="D165" s="36">
        <f t="shared" si="41"/>
        <v>162</v>
      </c>
      <c r="E165" s="36">
        <v>5</v>
      </c>
      <c r="F165" s="36">
        <v>2</v>
      </c>
      <c r="G165" s="36">
        <v>284</v>
      </c>
      <c r="H165" s="36">
        <v>284</v>
      </c>
      <c r="I165" s="36">
        <f t="shared" si="52"/>
        <v>4398</v>
      </c>
      <c r="J165" s="36">
        <f t="shared" si="52"/>
        <v>4398</v>
      </c>
      <c r="K165" s="16"/>
      <c r="L165" s="16"/>
      <c r="M165" s="16"/>
      <c r="N165" s="16"/>
      <c r="O165" s="26"/>
      <c r="P165" s="26"/>
      <c r="Q165" s="16"/>
      <c r="R165" s="16"/>
      <c r="S165" s="36"/>
      <c r="T165" s="36"/>
      <c r="U165" s="36"/>
      <c r="V165" s="36"/>
      <c r="W165" s="36" t="s">
        <v>49</v>
      </c>
      <c r="X165" s="36"/>
      <c r="Y165" s="36"/>
      <c r="Z165" s="36"/>
      <c r="AA165" s="36"/>
      <c r="AB165" s="36"/>
      <c r="AC165" s="3" t="s">
        <v>466</v>
      </c>
      <c r="AD165" s="3"/>
    </row>
    <row r="166" spans="2:30" x14ac:dyDescent="0.45">
      <c r="B166" t="s">
        <v>467</v>
      </c>
      <c r="C166" t="s">
        <v>518</v>
      </c>
      <c r="D166" s="36">
        <f t="shared" si="41"/>
        <v>163</v>
      </c>
      <c r="E166" s="36">
        <v>5</v>
      </c>
      <c r="F166" s="36">
        <v>2</v>
      </c>
      <c r="G166" s="36">
        <v>286</v>
      </c>
      <c r="H166" s="36">
        <v>298</v>
      </c>
      <c r="I166" s="36">
        <f t="shared" si="52"/>
        <v>4400</v>
      </c>
      <c r="J166" s="36">
        <f t="shared" si="52"/>
        <v>4412</v>
      </c>
      <c r="K166" s="16" t="s">
        <v>206</v>
      </c>
      <c r="L166" s="16" t="s">
        <v>321</v>
      </c>
      <c r="M166" s="16" t="s">
        <v>308</v>
      </c>
      <c r="N166" s="16">
        <v>750</v>
      </c>
      <c r="O166" s="26">
        <f t="shared" ref="O166:O168" si="54">(I166+J166)/2</f>
        <v>4406</v>
      </c>
      <c r="P166" s="26">
        <v>200</v>
      </c>
      <c r="Q166" s="16" t="s">
        <v>569</v>
      </c>
      <c r="R166" s="16"/>
      <c r="S166" s="36"/>
      <c r="T166" s="36"/>
      <c r="U166" s="36"/>
      <c r="V166" s="36"/>
      <c r="W166" s="36" t="s">
        <v>43</v>
      </c>
      <c r="X166" s="36"/>
      <c r="Y166" s="36"/>
      <c r="Z166" s="36"/>
      <c r="AA166" s="36"/>
      <c r="AB166" s="36"/>
      <c r="AC166" s="3" t="s">
        <v>468</v>
      </c>
      <c r="AD166" s="3"/>
    </row>
    <row r="167" spans="2:30" x14ac:dyDescent="0.45">
      <c r="B167" t="s">
        <v>469</v>
      </c>
      <c r="C167" t="s">
        <v>519</v>
      </c>
      <c r="D167" s="36">
        <f t="shared" si="41"/>
        <v>164</v>
      </c>
      <c r="E167" s="36">
        <v>5</v>
      </c>
      <c r="F167" s="36">
        <v>2</v>
      </c>
      <c r="G167" s="36">
        <v>299</v>
      </c>
      <c r="H167" s="36">
        <v>305</v>
      </c>
      <c r="I167" s="36">
        <f t="shared" si="52"/>
        <v>4413</v>
      </c>
      <c r="J167" s="36">
        <f t="shared" si="52"/>
        <v>4419</v>
      </c>
      <c r="K167" s="16" t="s">
        <v>206</v>
      </c>
      <c r="L167" s="16" t="s">
        <v>321</v>
      </c>
      <c r="M167" s="16" t="s">
        <v>323</v>
      </c>
      <c r="N167" s="16">
        <v>500</v>
      </c>
      <c r="O167" s="26">
        <f t="shared" si="54"/>
        <v>4416</v>
      </c>
      <c r="P167" s="26">
        <v>625</v>
      </c>
      <c r="Q167" s="16" t="s">
        <v>570</v>
      </c>
      <c r="R167" s="16"/>
      <c r="S167" s="36"/>
      <c r="T167" s="36"/>
      <c r="U167" s="36"/>
      <c r="V167" s="36"/>
      <c r="W167" s="36" t="s">
        <v>49</v>
      </c>
      <c r="X167" s="36" t="s">
        <v>47</v>
      </c>
      <c r="Y167" s="36"/>
      <c r="Z167" s="36"/>
      <c r="AA167" s="36"/>
      <c r="AB167" s="36"/>
      <c r="AC167" s="3" t="s">
        <v>470</v>
      </c>
      <c r="AD167" s="3"/>
    </row>
    <row r="168" spans="2:30" x14ac:dyDescent="0.45">
      <c r="B168" t="s">
        <v>471</v>
      </c>
      <c r="C168" t="s">
        <v>520</v>
      </c>
      <c r="D168" s="36">
        <f t="shared" si="41"/>
        <v>165</v>
      </c>
      <c r="E168" s="36">
        <v>5</v>
      </c>
      <c r="F168" s="36">
        <v>2</v>
      </c>
      <c r="G168" s="36">
        <v>306</v>
      </c>
      <c r="H168" s="36">
        <v>308</v>
      </c>
      <c r="I168" s="36">
        <f t="shared" si="52"/>
        <v>4420</v>
      </c>
      <c r="J168" s="36">
        <f t="shared" si="52"/>
        <v>4422</v>
      </c>
      <c r="K168" s="16" t="s">
        <v>206</v>
      </c>
      <c r="L168" s="16" t="s">
        <v>321</v>
      </c>
      <c r="M168" s="16" t="s">
        <v>308</v>
      </c>
      <c r="N168" s="16">
        <v>725</v>
      </c>
      <c r="O168" s="26">
        <f t="shared" si="54"/>
        <v>4421</v>
      </c>
      <c r="P168" s="26">
        <v>225</v>
      </c>
      <c r="Q168" s="16" t="s">
        <v>585</v>
      </c>
      <c r="R168" s="16"/>
      <c r="S168" s="36"/>
      <c r="T168" s="36"/>
      <c r="U168" s="36"/>
      <c r="V168" s="36"/>
      <c r="W168" s="36" t="s">
        <v>43</v>
      </c>
      <c r="X168" s="36" t="s">
        <v>49</v>
      </c>
      <c r="Y168" s="36"/>
      <c r="Z168" s="36"/>
      <c r="AA168" s="36"/>
      <c r="AB168" s="36"/>
      <c r="AC168" s="3" t="s">
        <v>472</v>
      </c>
      <c r="AD168" s="3"/>
    </row>
    <row r="169" spans="2:30" x14ac:dyDescent="0.45">
      <c r="B169" t="s">
        <v>473</v>
      </c>
      <c r="D169" s="36">
        <f t="shared" si="41"/>
        <v>166</v>
      </c>
      <c r="E169" s="36">
        <v>5</v>
      </c>
      <c r="F169" s="36">
        <v>2</v>
      </c>
      <c r="G169" s="36">
        <v>309</v>
      </c>
      <c r="H169" s="36">
        <v>309</v>
      </c>
      <c r="I169" s="36">
        <f t="shared" si="52"/>
        <v>4423</v>
      </c>
      <c r="J169" s="36">
        <f t="shared" si="52"/>
        <v>4423</v>
      </c>
      <c r="K169" s="16"/>
      <c r="L169" s="16"/>
      <c r="M169" s="16"/>
      <c r="N169" s="16"/>
      <c r="O169" s="26"/>
      <c r="P169" s="26"/>
      <c r="Q169" s="16"/>
      <c r="R169" s="16"/>
      <c r="S169" s="36"/>
      <c r="T169" s="36"/>
      <c r="U169" s="36"/>
      <c r="V169" s="36"/>
      <c r="W169" s="36" t="s">
        <v>49</v>
      </c>
      <c r="X169" s="36" t="s">
        <v>43</v>
      </c>
      <c r="Y169" s="36"/>
      <c r="Z169" s="36"/>
      <c r="AA169" s="36"/>
      <c r="AB169" s="36"/>
      <c r="AC169" s="3" t="s">
        <v>474</v>
      </c>
      <c r="AD169" s="3"/>
    </row>
    <row r="170" spans="2:30" x14ac:dyDescent="0.45">
      <c r="B170" t="s">
        <v>475</v>
      </c>
      <c r="D170" s="36">
        <f t="shared" si="41"/>
        <v>167</v>
      </c>
      <c r="E170" s="36">
        <v>5</v>
      </c>
      <c r="F170" s="36">
        <v>2</v>
      </c>
      <c r="G170" s="36">
        <v>310</v>
      </c>
      <c r="H170" s="36">
        <v>311</v>
      </c>
      <c r="I170" s="36">
        <f t="shared" si="52"/>
        <v>4424</v>
      </c>
      <c r="J170" s="36">
        <f t="shared" si="52"/>
        <v>4425</v>
      </c>
      <c r="K170" s="16"/>
      <c r="L170" s="16"/>
      <c r="M170" s="16"/>
      <c r="N170" s="16"/>
      <c r="O170" s="26"/>
      <c r="P170" s="26"/>
      <c r="Q170" s="16"/>
      <c r="R170" s="16"/>
      <c r="S170" s="36"/>
      <c r="T170" s="36"/>
      <c r="U170" s="36"/>
      <c r="V170" s="36"/>
      <c r="W170" s="36" t="s">
        <v>49</v>
      </c>
      <c r="X170" s="36" t="s">
        <v>47</v>
      </c>
      <c r="Y170" s="36"/>
      <c r="Z170" s="36"/>
      <c r="AA170" s="36"/>
      <c r="AB170" s="36"/>
      <c r="AC170" s="3" t="s">
        <v>476</v>
      </c>
      <c r="AD170" s="3"/>
    </row>
    <row r="171" spans="2:30" x14ac:dyDescent="0.45">
      <c r="B171" t="s">
        <v>477</v>
      </c>
      <c r="D171" s="36">
        <f t="shared" si="41"/>
        <v>168</v>
      </c>
      <c r="E171" s="36">
        <v>5</v>
      </c>
      <c r="F171" s="36">
        <v>2</v>
      </c>
      <c r="G171" s="36">
        <v>313</v>
      </c>
      <c r="H171" s="36">
        <v>318</v>
      </c>
      <c r="I171" s="36">
        <f t="shared" si="52"/>
        <v>4427</v>
      </c>
      <c r="J171" s="36">
        <f t="shared" si="52"/>
        <v>4432</v>
      </c>
      <c r="K171" s="16" t="s">
        <v>206</v>
      </c>
      <c r="L171" s="16" t="s">
        <v>321</v>
      </c>
      <c r="M171" s="16" t="s">
        <v>571</v>
      </c>
      <c r="N171" s="16">
        <v>725</v>
      </c>
      <c r="O171" s="26">
        <f t="shared" ref="O171" si="55">(I171+J171)/2</f>
        <v>4429.5</v>
      </c>
      <c r="P171" s="26">
        <v>175</v>
      </c>
      <c r="Q171" s="16" t="s">
        <v>572</v>
      </c>
      <c r="R171" s="16"/>
      <c r="S171" s="36"/>
      <c r="T171" s="36"/>
      <c r="U171" s="36"/>
      <c r="V171" s="36" t="s">
        <v>514</v>
      </c>
      <c r="W171" s="36" t="s">
        <v>50</v>
      </c>
      <c r="X171" s="36"/>
      <c r="Y171" s="36"/>
      <c r="Z171" s="36"/>
      <c r="AA171" s="36"/>
      <c r="AB171" s="36"/>
      <c r="AC171" s="3" t="s">
        <v>478</v>
      </c>
      <c r="AD171" s="3"/>
    </row>
    <row r="172" spans="2:30" x14ac:dyDescent="0.45">
      <c r="B172" t="s">
        <v>473</v>
      </c>
      <c r="D172" s="36">
        <f t="shared" si="41"/>
        <v>169</v>
      </c>
      <c r="E172" s="36">
        <v>5</v>
      </c>
      <c r="F172" s="36">
        <v>2</v>
      </c>
      <c r="G172" s="36">
        <v>320</v>
      </c>
      <c r="H172" s="36">
        <v>320</v>
      </c>
      <c r="I172" s="36">
        <f t="shared" si="52"/>
        <v>4434</v>
      </c>
      <c r="J172" s="36">
        <f t="shared" si="52"/>
        <v>4434</v>
      </c>
      <c r="K172" s="16"/>
      <c r="L172" s="16"/>
      <c r="M172" s="16"/>
      <c r="N172" s="16"/>
      <c r="O172" s="26"/>
      <c r="P172" s="26"/>
      <c r="Q172" s="16"/>
      <c r="R172" s="16"/>
      <c r="S172" s="36"/>
      <c r="T172" s="36"/>
      <c r="U172" s="36"/>
      <c r="V172" s="36"/>
      <c r="W172" s="36" t="s">
        <v>49</v>
      </c>
      <c r="X172" s="36"/>
      <c r="Y172" s="36"/>
      <c r="Z172" s="36"/>
      <c r="AA172" s="36"/>
      <c r="AB172" s="36"/>
      <c r="AC172" s="3" t="s">
        <v>479</v>
      </c>
      <c r="AD172" s="3"/>
    </row>
    <row r="173" spans="2:30" x14ac:dyDescent="0.45">
      <c r="B173" t="s">
        <v>480</v>
      </c>
      <c r="D173" s="36">
        <f t="shared" si="41"/>
        <v>170</v>
      </c>
      <c r="E173" s="36">
        <v>5</v>
      </c>
      <c r="F173" s="36">
        <v>2</v>
      </c>
      <c r="G173" s="36">
        <v>324</v>
      </c>
      <c r="H173" s="36">
        <v>324</v>
      </c>
      <c r="I173" s="36">
        <f t="shared" si="52"/>
        <v>4438</v>
      </c>
      <c r="J173" s="36">
        <f t="shared" si="52"/>
        <v>4438</v>
      </c>
      <c r="K173" s="16"/>
      <c r="L173" s="16"/>
      <c r="M173" s="16"/>
      <c r="N173" s="16"/>
      <c r="O173" s="26"/>
      <c r="P173" s="26"/>
      <c r="Q173" s="16"/>
      <c r="R173" s="16"/>
      <c r="S173" s="36"/>
      <c r="T173" s="36"/>
      <c r="U173" s="36"/>
      <c r="V173" s="36"/>
      <c r="W173" s="36" t="s">
        <v>47</v>
      </c>
      <c r="X173" s="36"/>
      <c r="Y173" s="36"/>
      <c r="Z173" s="36"/>
      <c r="AA173" s="36"/>
      <c r="AB173" s="36"/>
      <c r="AC173" s="3" t="s">
        <v>481</v>
      </c>
      <c r="AD173" s="3"/>
    </row>
    <row r="174" spans="2:30" x14ac:dyDescent="0.45">
      <c r="B174" t="s">
        <v>482</v>
      </c>
      <c r="D174" s="36">
        <f t="shared" si="41"/>
        <v>171</v>
      </c>
      <c r="E174" s="36">
        <v>5</v>
      </c>
      <c r="F174" s="36">
        <v>2</v>
      </c>
      <c r="G174" s="36">
        <v>325</v>
      </c>
      <c r="H174" s="36">
        <v>330</v>
      </c>
      <c r="I174" s="36">
        <f t="shared" si="52"/>
        <v>4439</v>
      </c>
      <c r="J174" s="36">
        <f t="shared" si="52"/>
        <v>4444</v>
      </c>
      <c r="K174" s="16"/>
      <c r="L174" s="16"/>
      <c r="M174" s="16"/>
      <c r="N174" s="16"/>
      <c r="O174" s="26"/>
      <c r="P174" s="26"/>
      <c r="Q174" s="16"/>
      <c r="R174" s="16"/>
      <c r="S174" s="36"/>
      <c r="T174" s="36"/>
      <c r="U174" s="36"/>
      <c r="V174" s="36"/>
      <c r="W174" s="36" t="s">
        <v>49</v>
      </c>
      <c r="X174" s="36" t="s">
        <v>47</v>
      </c>
      <c r="Y174" s="36"/>
      <c r="Z174" s="36"/>
      <c r="AA174" s="36"/>
      <c r="AB174" s="36"/>
      <c r="AC174" s="3" t="s">
        <v>483</v>
      </c>
      <c r="AD174" s="3"/>
    </row>
    <row r="175" spans="2:30" x14ac:dyDescent="0.45">
      <c r="B175" t="s">
        <v>484</v>
      </c>
      <c r="D175" s="36">
        <f t="shared" si="41"/>
        <v>172</v>
      </c>
      <c r="E175" s="36">
        <v>5</v>
      </c>
      <c r="F175" s="36">
        <v>2</v>
      </c>
      <c r="G175" s="36">
        <v>330</v>
      </c>
      <c r="H175" s="36">
        <v>330.3</v>
      </c>
      <c r="I175" s="36">
        <f t="shared" si="52"/>
        <v>4444</v>
      </c>
      <c r="J175" s="36">
        <f t="shared" si="52"/>
        <v>4444.3</v>
      </c>
      <c r="K175" s="16" t="s">
        <v>206</v>
      </c>
      <c r="L175" s="16" t="s">
        <v>321</v>
      </c>
      <c r="M175" s="16" t="s">
        <v>586</v>
      </c>
      <c r="N175" s="16">
        <v>525</v>
      </c>
      <c r="O175" s="26">
        <f t="shared" ref="O175:O187" si="56">(I175+J175)/2</f>
        <v>4444.1499999999996</v>
      </c>
      <c r="P175" s="26">
        <v>650</v>
      </c>
      <c r="Q175" s="16" t="s">
        <v>573</v>
      </c>
      <c r="R175" s="16"/>
      <c r="S175" s="36"/>
      <c r="T175" s="36"/>
      <c r="U175" s="36"/>
      <c r="V175" s="36"/>
      <c r="W175" s="36" t="s">
        <v>49</v>
      </c>
      <c r="X175" s="36" t="s">
        <v>47</v>
      </c>
      <c r="Y175" s="36"/>
      <c r="Z175" s="36"/>
      <c r="AA175" s="36"/>
      <c r="AB175" s="36"/>
      <c r="AC175" s="3" t="s">
        <v>484</v>
      </c>
      <c r="AD175" s="3"/>
    </row>
    <row r="176" spans="2:30" x14ac:dyDescent="0.45">
      <c r="B176" t="s">
        <v>485</v>
      </c>
      <c r="D176" s="36">
        <f t="shared" si="41"/>
        <v>173</v>
      </c>
      <c r="E176" s="36">
        <v>5</v>
      </c>
      <c r="F176" s="36">
        <v>2</v>
      </c>
      <c r="G176" s="36">
        <v>330.4</v>
      </c>
      <c r="H176" s="36">
        <v>330.6</v>
      </c>
      <c r="I176" s="36">
        <f t="shared" si="52"/>
        <v>4444.3999999999996</v>
      </c>
      <c r="J176" s="36">
        <f t="shared" si="52"/>
        <v>4444.6000000000004</v>
      </c>
      <c r="K176" s="16"/>
      <c r="L176" s="16"/>
      <c r="M176" s="16"/>
      <c r="N176" s="16"/>
      <c r="O176" s="26"/>
      <c r="P176" s="26"/>
      <c r="Q176" s="16"/>
      <c r="R176" s="16"/>
      <c r="S176" s="36"/>
      <c r="T176" s="36"/>
      <c r="U176" s="36"/>
      <c r="V176" s="36"/>
      <c r="W176" s="36" t="s">
        <v>49</v>
      </c>
      <c r="X176" s="36" t="s">
        <v>47</v>
      </c>
      <c r="Y176" s="36"/>
      <c r="Z176" s="36"/>
      <c r="AA176" s="36"/>
      <c r="AB176" s="36"/>
      <c r="AD176" s="3"/>
    </row>
    <row r="177" spans="2:30" x14ac:dyDescent="0.45">
      <c r="B177" t="s">
        <v>486</v>
      </c>
      <c r="D177" s="36">
        <f t="shared" si="41"/>
        <v>174</v>
      </c>
      <c r="E177" s="36">
        <v>5</v>
      </c>
      <c r="F177" s="36">
        <v>2</v>
      </c>
      <c r="G177" s="36">
        <v>330.7</v>
      </c>
      <c r="H177" s="36">
        <v>330.9</v>
      </c>
      <c r="I177" s="36">
        <f t="shared" si="52"/>
        <v>4444.7</v>
      </c>
      <c r="J177" s="36">
        <f t="shared" si="52"/>
        <v>4444.8999999999996</v>
      </c>
      <c r="K177" s="16" t="s">
        <v>206</v>
      </c>
      <c r="L177" s="16" t="s">
        <v>321</v>
      </c>
      <c r="M177" s="16" t="s">
        <v>323</v>
      </c>
      <c r="N177" s="16">
        <v>600</v>
      </c>
      <c r="O177" s="26">
        <f t="shared" si="56"/>
        <v>4444.7999999999993</v>
      </c>
      <c r="P177" s="26">
        <v>575</v>
      </c>
      <c r="Q177" s="16" t="s">
        <v>574</v>
      </c>
      <c r="R177" s="16"/>
      <c r="S177" s="36"/>
      <c r="T177" s="36"/>
      <c r="U177" s="36"/>
      <c r="V177" s="36"/>
      <c r="W177" s="36" t="s">
        <v>49</v>
      </c>
      <c r="X177" s="36" t="s">
        <v>47</v>
      </c>
      <c r="Y177" s="36"/>
      <c r="Z177" s="36"/>
      <c r="AA177" s="36"/>
      <c r="AB177" s="36"/>
      <c r="AD177" s="3"/>
    </row>
    <row r="178" spans="2:30" x14ac:dyDescent="0.45">
      <c r="B178" t="s">
        <v>487</v>
      </c>
      <c r="D178" s="36">
        <f t="shared" si="41"/>
        <v>175</v>
      </c>
      <c r="E178" s="36">
        <v>5</v>
      </c>
      <c r="F178" s="36">
        <v>2</v>
      </c>
      <c r="G178" s="36">
        <v>332</v>
      </c>
      <c r="H178" s="36">
        <v>333</v>
      </c>
      <c r="I178" s="36">
        <f t="shared" si="52"/>
        <v>4446</v>
      </c>
      <c r="J178" s="36">
        <f t="shared" si="52"/>
        <v>4447</v>
      </c>
      <c r="K178" s="16"/>
      <c r="L178" s="16"/>
      <c r="M178" s="16"/>
      <c r="N178" s="16"/>
      <c r="O178" s="26"/>
      <c r="P178" s="26"/>
      <c r="Q178" s="16"/>
      <c r="R178" s="16"/>
      <c r="S178" s="36"/>
      <c r="T178" s="36"/>
      <c r="U178" s="36"/>
      <c r="V178" s="36"/>
      <c r="W178" s="36" t="s">
        <v>50</v>
      </c>
      <c r="X178" s="36"/>
      <c r="Y178" s="36"/>
      <c r="Z178" s="36"/>
      <c r="AA178" s="36"/>
      <c r="AB178" s="36"/>
      <c r="AD178" s="3"/>
    </row>
    <row r="179" spans="2:30" x14ac:dyDescent="0.45">
      <c r="B179" s="18" t="s">
        <v>488</v>
      </c>
      <c r="D179" s="36">
        <f t="shared" si="41"/>
        <v>176</v>
      </c>
      <c r="E179" s="36">
        <v>5</v>
      </c>
      <c r="F179" s="36">
        <v>2</v>
      </c>
      <c r="G179" s="36">
        <v>334</v>
      </c>
      <c r="H179" s="36">
        <v>334</v>
      </c>
      <c r="I179" s="36">
        <f t="shared" si="52"/>
        <v>4448</v>
      </c>
      <c r="J179" s="36">
        <f t="shared" si="52"/>
        <v>4448</v>
      </c>
      <c r="K179" s="16"/>
      <c r="L179" s="16"/>
      <c r="M179" s="16"/>
      <c r="N179" s="16"/>
      <c r="O179" s="16"/>
      <c r="P179" s="26"/>
      <c r="Q179" s="16"/>
      <c r="R179" s="16"/>
      <c r="S179" s="36"/>
      <c r="T179" s="36"/>
      <c r="U179" s="36"/>
      <c r="V179" s="36"/>
      <c r="W179" s="36" t="s">
        <v>30</v>
      </c>
      <c r="X179" s="36" t="s">
        <v>43</v>
      </c>
      <c r="Y179" s="36" t="s">
        <v>459</v>
      </c>
      <c r="Z179" s="36"/>
      <c r="AA179" s="36"/>
      <c r="AB179" s="36"/>
      <c r="AD179" s="3"/>
    </row>
    <row r="180" spans="2:30" x14ac:dyDescent="0.45">
      <c r="B180" s="18" t="s">
        <v>489</v>
      </c>
      <c r="D180" s="36">
        <f t="shared" si="41"/>
        <v>177</v>
      </c>
      <c r="E180" s="36">
        <v>5</v>
      </c>
      <c r="F180" s="36">
        <v>2</v>
      </c>
      <c r="G180" s="36">
        <v>336</v>
      </c>
      <c r="H180" s="36">
        <v>337</v>
      </c>
      <c r="I180" s="36">
        <f t="shared" si="52"/>
        <v>4450</v>
      </c>
      <c r="J180" s="36">
        <f t="shared" si="52"/>
        <v>4451</v>
      </c>
      <c r="K180" s="16"/>
      <c r="L180" s="16" t="s">
        <v>299</v>
      </c>
      <c r="M180" s="16" t="s">
        <v>586</v>
      </c>
      <c r="N180" s="16">
        <v>575</v>
      </c>
      <c r="O180" s="26">
        <f t="shared" si="56"/>
        <v>4450.5</v>
      </c>
      <c r="P180" s="26">
        <v>600</v>
      </c>
      <c r="Q180" s="16" t="s">
        <v>576</v>
      </c>
      <c r="R180" s="16"/>
      <c r="S180" s="36"/>
      <c r="T180" s="36"/>
      <c r="U180" s="36"/>
      <c r="V180" s="36"/>
      <c r="W180" s="36" t="s">
        <v>47</v>
      </c>
      <c r="X180" s="36"/>
      <c r="Y180" s="36"/>
      <c r="Z180" s="36"/>
      <c r="AA180" s="36"/>
      <c r="AB180" s="36"/>
      <c r="AD180" s="3"/>
    </row>
    <row r="181" spans="2:30" x14ac:dyDescent="0.45">
      <c r="B181" t="s">
        <v>490</v>
      </c>
      <c r="D181" s="36">
        <f t="shared" si="41"/>
        <v>178</v>
      </c>
      <c r="E181" s="36">
        <v>5</v>
      </c>
      <c r="F181" s="36">
        <v>2</v>
      </c>
      <c r="G181" s="36">
        <v>338</v>
      </c>
      <c r="H181" s="36">
        <v>341</v>
      </c>
      <c r="I181" s="36">
        <f t="shared" si="52"/>
        <v>4452</v>
      </c>
      <c r="J181" s="36">
        <f t="shared" si="52"/>
        <v>4455</v>
      </c>
      <c r="K181" s="16"/>
      <c r="L181" s="16"/>
      <c r="M181" s="16"/>
      <c r="N181" s="16"/>
      <c r="O181" s="26"/>
      <c r="P181" s="26"/>
      <c r="Q181" s="16" t="s">
        <v>575</v>
      </c>
      <c r="R181" s="16"/>
      <c r="S181" s="36"/>
      <c r="T181" s="36"/>
      <c r="U181" s="36"/>
      <c r="V181" s="36"/>
      <c r="W181" s="36" t="s">
        <v>49</v>
      </c>
      <c r="X181" s="36" t="s">
        <v>43</v>
      </c>
      <c r="Y181" s="36" t="s">
        <v>50</v>
      </c>
      <c r="Z181" s="36"/>
      <c r="AA181" s="36"/>
      <c r="AB181" s="36"/>
      <c r="AC181" s="3" t="s">
        <v>491</v>
      </c>
      <c r="AD181" s="3"/>
    </row>
    <row r="182" spans="2:30" x14ac:dyDescent="0.45">
      <c r="B182" t="s">
        <v>492</v>
      </c>
      <c r="D182" s="36">
        <f t="shared" si="41"/>
        <v>179</v>
      </c>
      <c r="E182" s="36">
        <v>5</v>
      </c>
      <c r="F182" s="36">
        <v>2</v>
      </c>
      <c r="G182" s="36">
        <v>341</v>
      </c>
      <c r="H182" s="36">
        <v>341</v>
      </c>
      <c r="I182" s="36">
        <f t="shared" si="52"/>
        <v>4455</v>
      </c>
      <c r="J182" s="36">
        <f t="shared" si="52"/>
        <v>4455</v>
      </c>
      <c r="K182" s="16" t="s">
        <v>206</v>
      </c>
      <c r="L182" s="16" t="s">
        <v>321</v>
      </c>
      <c r="M182" s="16" t="s">
        <v>571</v>
      </c>
      <c r="N182" s="16">
        <v>650</v>
      </c>
      <c r="O182" s="26">
        <f t="shared" si="56"/>
        <v>4455</v>
      </c>
      <c r="P182" s="26">
        <v>275</v>
      </c>
      <c r="Q182" s="16" t="s">
        <v>577</v>
      </c>
      <c r="R182" s="16"/>
      <c r="S182" s="36"/>
      <c r="T182" s="36"/>
      <c r="U182" s="36"/>
      <c r="V182" s="36"/>
      <c r="W182" s="36" t="s">
        <v>50</v>
      </c>
      <c r="X182" s="36"/>
      <c r="Y182" s="36"/>
      <c r="Z182" s="36"/>
      <c r="AA182" s="36"/>
      <c r="AB182" s="36"/>
      <c r="AD182" s="3"/>
    </row>
    <row r="183" spans="2:30" x14ac:dyDescent="0.45">
      <c r="B183" t="s">
        <v>493</v>
      </c>
      <c r="D183" s="36">
        <f t="shared" si="41"/>
        <v>180</v>
      </c>
      <c r="E183" s="36">
        <v>5</v>
      </c>
      <c r="F183" s="36">
        <v>2</v>
      </c>
      <c r="G183" s="36">
        <v>342</v>
      </c>
      <c r="H183" s="36">
        <v>351</v>
      </c>
      <c r="I183" s="36">
        <f t="shared" si="52"/>
        <v>4456</v>
      </c>
      <c r="J183" s="36">
        <f t="shared" si="52"/>
        <v>4465</v>
      </c>
      <c r="K183" s="16"/>
      <c r="L183" s="16"/>
      <c r="M183" s="16"/>
      <c r="N183" s="16"/>
      <c r="O183" s="26">
        <f t="shared" si="56"/>
        <v>4460.5</v>
      </c>
      <c r="P183" s="26"/>
      <c r="Q183" s="16"/>
      <c r="R183" s="16"/>
      <c r="S183" s="36"/>
      <c r="T183" s="36"/>
      <c r="U183" s="36"/>
      <c r="V183" s="36"/>
      <c r="W183" s="36" t="s">
        <v>49</v>
      </c>
      <c r="X183" s="36" t="s">
        <v>47</v>
      </c>
      <c r="Y183" s="36" t="s">
        <v>43</v>
      </c>
      <c r="Z183" s="36"/>
      <c r="AA183" s="36"/>
      <c r="AB183" s="36"/>
      <c r="AC183" s="3" t="s">
        <v>494</v>
      </c>
      <c r="AD183" s="3"/>
    </row>
    <row r="184" spans="2:30" x14ac:dyDescent="0.45">
      <c r="B184" s="19" t="s">
        <v>495</v>
      </c>
      <c r="D184" s="36">
        <f t="shared" si="41"/>
        <v>181</v>
      </c>
      <c r="E184" s="36">
        <v>5</v>
      </c>
      <c r="F184" s="36">
        <v>2</v>
      </c>
      <c r="G184" s="36">
        <v>352</v>
      </c>
      <c r="H184" s="36">
        <v>353</v>
      </c>
      <c r="I184" s="36">
        <f t="shared" si="52"/>
        <v>4466</v>
      </c>
      <c r="J184" s="36">
        <f t="shared" si="52"/>
        <v>4467</v>
      </c>
      <c r="K184" s="16" t="s">
        <v>206</v>
      </c>
      <c r="L184" s="16" t="s">
        <v>321</v>
      </c>
      <c r="M184" s="16" t="s">
        <v>323</v>
      </c>
      <c r="N184" s="16">
        <v>750</v>
      </c>
      <c r="O184" s="26">
        <f t="shared" si="56"/>
        <v>4466.5</v>
      </c>
      <c r="P184" s="26">
        <v>450</v>
      </c>
      <c r="Q184" s="16" t="s">
        <v>495</v>
      </c>
      <c r="R184" s="16"/>
      <c r="S184" s="36"/>
      <c r="T184" s="36"/>
      <c r="U184" s="36"/>
      <c r="V184" s="36"/>
      <c r="W184" s="36" t="s">
        <v>49</v>
      </c>
      <c r="X184" s="36" t="s">
        <v>43</v>
      </c>
      <c r="Y184" s="36"/>
      <c r="Z184" s="36"/>
      <c r="AA184" s="36"/>
      <c r="AB184" s="36"/>
      <c r="AD184" s="3"/>
    </row>
    <row r="185" spans="2:30" x14ac:dyDescent="0.45">
      <c r="B185" s="19" t="s">
        <v>496</v>
      </c>
      <c r="D185" s="36">
        <f t="shared" si="41"/>
        <v>182</v>
      </c>
      <c r="E185" s="36">
        <v>5</v>
      </c>
      <c r="F185" s="36">
        <v>2</v>
      </c>
      <c r="G185" s="36">
        <v>354</v>
      </c>
      <c r="H185" s="36">
        <v>355</v>
      </c>
      <c r="I185" s="36">
        <f t="shared" si="52"/>
        <v>4468</v>
      </c>
      <c r="J185" s="36">
        <f t="shared" si="52"/>
        <v>4469</v>
      </c>
      <c r="K185" s="16"/>
      <c r="L185" s="16"/>
      <c r="M185" s="16"/>
      <c r="N185" s="16"/>
      <c r="O185" s="16"/>
      <c r="P185" s="26"/>
      <c r="Q185" s="16" t="s">
        <v>579</v>
      </c>
      <c r="R185" s="16"/>
      <c r="S185" s="36"/>
      <c r="T185" s="36"/>
      <c r="U185" s="36"/>
      <c r="V185" s="36"/>
      <c r="W185" s="36" t="s">
        <v>43</v>
      </c>
      <c r="X185" s="36"/>
      <c r="Y185" s="36"/>
      <c r="Z185" s="36"/>
      <c r="AA185" s="36"/>
      <c r="AB185" s="36"/>
      <c r="AC185" s="3" t="s">
        <v>497</v>
      </c>
      <c r="AD185" s="3"/>
    </row>
    <row r="186" spans="2:30" x14ac:dyDescent="0.45">
      <c r="B186" s="19" t="s">
        <v>498</v>
      </c>
      <c r="D186" s="36">
        <f t="shared" si="41"/>
        <v>183</v>
      </c>
      <c r="E186" s="36">
        <v>5</v>
      </c>
      <c r="F186" s="36">
        <v>2</v>
      </c>
      <c r="G186" s="36">
        <v>356</v>
      </c>
      <c r="H186" s="36">
        <v>357</v>
      </c>
      <c r="I186" s="36">
        <f t="shared" si="52"/>
        <v>4470</v>
      </c>
      <c r="J186" s="36">
        <f t="shared" si="52"/>
        <v>4471</v>
      </c>
      <c r="K186" s="16"/>
      <c r="L186" s="16"/>
      <c r="M186" s="16"/>
      <c r="N186" s="16"/>
      <c r="O186" s="26"/>
      <c r="P186" s="26"/>
      <c r="Q186" s="16"/>
      <c r="R186" s="16"/>
      <c r="S186" s="36"/>
      <c r="T186" s="36"/>
      <c r="U186" s="36"/>
      <c r="V186" s="36"/>
      <c r="W186" s="36" t="s">
        <v>49</v>
      </c>
      <c r="X186" s="36" t="s">
        <v>43</v>
      </c>
      <c r="Y186" s="36"/>
      <c r="Z186" s="36"/>
      <c r="AA186" s="36"/>
      <c r="AB186" s="36"/>
      <c r="AD186" s="3"/>
    </row>
    <row r="187" spans="2:30" x14ac:dyDescent="0.45">
      <c r="B187" s="21" t="s">
        <v>499</v>
      </c>
      <c r="D187" s="36">
        <f t="shared" si="41"/>
        <v>184</v>
      </c>
      <c r="E187" s="36">
        <v>5</v>
      </c>
      <c r="F187" s="36">
        <v>2</v>
      </c>
      <c r="G187" s="36">
        <v>358</v>
      </c>
      <c r="H187" s="36">
        <v>358</v>
      </c>
      <c r="I187" s="36">
        <f t="shared" si="52"/>
        <v>4472</v>
      </c>
      <c r="J187" s="36">
        <f t="shared" si="52"/>
        <v>4472</v>
      </c>
      <c r="K187" s="16" t="s">
        <v>206</v>
      </c>
      <c r="L187" s="16" t="s">
        <v>321</v>
      </c>
      <c r="M187" s="16" t="s">
        <v>147</v>
      </c>
      <c r="N187" s="16">
        <v>750</v>
      </c>
      <c r="O187" s="26">
        <f t="shared" si="56"/>
        <v>4472</v>
      </c>
      <c r="P187" s="26">
        <v>350</v>
      </c>
      <c r="Q187" s="16" t="s">
        <v>578</v>
      </c>
      <c r="R187" s="16"/>
      <c r="S187" s="36"/>
      <c r="T187" s="36"/>
      <c r="U187" s="36"/>
      <c r="V187" s="36"/>
      <c r="W187" s="36" t="s">
        <v>43</v>
      </c>
      <c r="X187" s="36"/>
      <c r="Y187" s="36"/>
      <c r="Z187" s="36"/>
      <c r="AA187" s="36"/>
      <c r="AB187" s="36"/>
      <c r="AD187" s="3"/>
    </row>
    <row r="188" spans="2:30" x14ac:dyDescent="0.45">
      <c r="B188" s="19" t="s">
        <v>500</v>
      </c>
      <c r="D188" s="36">
        <f t="shared" si="41"/>
        <v>185</v>
      </c>
      <c r="E188" s="36">
        <v>5</v>
      </c>
      <c r="F188" s="36">
        <v>2</v>
      </c>
      <c r="G188" s="36">
        <v>359</v>
      </c>
      <c r="H188" s="36">
        <v>363</v>
      </c>
      <c r="I188" s="36">
        <f t="shared" si="52"/>
        <v>4473</v>
      </c>
      <c r="J188" s="36">
        <f t="shared" si="52"/>
        <v>4477</v>
      </c>
      <c r="K188" s="16"/>
      <c r="L188" s="16"/>
      <c r="M188" s="16"/>
      <c r="N188" s="16"/>
      <c r="O188" s="16"/>
      <c r="P188" s="26"/>
      <c r="Q188" s="16"/>
      <c r="R188" s="16"/>
      <c r="S188" s="36"/>
      <c r="T188" s="36"/>
      <c r="U188" s="36"/>
      <c r="V188" s="36"/>
      <c r="W188" s="36" t="s">
        <v>47</v>
      </c>
      <c r="X188" s="36"/>
      <c r="Y188" s="36"/>
      <c r="Z188" s="36"/>
      <c r="AA188" s="36"/>
      <c r="AB188" s="36"/>
      <c r="AC188" s="3" t="s">
        <v>501</v>
      </c>
      <c r="AD188" s="3"/>
    </row>
    <row r="189" spans="2:30" x14ac:dyDescent="0.45">
      <c r="B189" s="19" t="s">
        <v>502</v>
      </c>
      <c r="D189" s="36">
        <f t="shared" si="41"/>
        <v>186</v>
      </c>
      <c r="E189" s="36">
        <v>5</v>
      </c>
      <c r="F189" s="36">
        <v>2</v>
      </c>
      <c r="G189" s="36">
        <v>363.5</v>
      </c>
      <c r="H189" s="36">
        <v>363.5</v>
      </c>
      <c r="I189" s="36">
        <f t="shared" si="52"/>
        <v>4477.5</v>
      </c>
      <c r="J189" s="36">
        <f t="shared" si="52"/>
        <v>4477.5</v>
      </c>
      <c r="K189" s="16" t="s">
        <v>206</v>
      </c>
      <c r="L189" s="16" t="s">
        <v>321</v>
      </c>
      <c r="M189" s="16" t="s">
        <v>586</v>
      </c>
      <c r="N189" s="16">
        <v>400</v>
      </c>
      <c r="O189" s="26">
        <f t="shared" ref="O189:O190" si="57">(I189+J189)/2</f>
        <v>4477.5</v>
      </c>
      <c r="P189" s="26">
        <v>525</v>
      </c>
      <c r="Q189" s="16" t="s">
        <v>580</v>
      </c>
      <c r="R189" s="16"/>
      <c r="S189" s="36"/>
      <c r="T189" s="36"/>
      <c r="U189" s="36"/>
      <c r="V189" s="36"/>
      <c r="W189" s="36" t="s">
        <v>47</v>
      </c>
      <c r="X189" s="36"/>
      <c r="Y189" s="36"/>
      <c r="Z189" s="36"/>
      <c r="AA189" s="36"/>
      <c r="AB189" s="36"/>
      <c r="AD189" s="3"/>
    </row>
    <row r="190" spans="2:30" x14ac:dyDescent="0.45">
      <c r="B190" t="s">
        <v>503</v>
      </c>
      <c r="D190" s="36">
        <f t="shared" si="41"/>
        <v>187</v>
      </c>
      <c r="E190" s="36">
        <v>5</v>
      </c>
      <c r="F190" s="36">
        <v>2</v>
      </c>
      <c r="G190" s="36">
        <v>364</v>
      </c>
      <c r="H190" s="36">
        <v>372</v>
      </c>
      <c r="I190" s="36">
        <f t="shared" si="52"/>
        <v>4478</v>
      </c>
      <c r="J190" s="36">
        <f t="shared" si="52"/>
        <v>4486</v>
      </c>
      <c r="K190" s="16" t="s">
        <v>208</v>
      </c>
      <c r="L190" s="16" t="s">
        <v>307</v>
      </c>
      <c r="M190" s="16" t="s">
        <v>323</v>
      </c>
      <c r="N190" s="16">
        <v>700</v>
      </c>
      <c r="O190" s="26">
        <f t="shared" si="57"/>
        <v>4482</v>
      </c>
      <c r="P190" s="26">
        <v>625</v>
      </c>
      <c r="Q190" s="16" t="s">
        <v>581</v>
      </c>
      <c r="R190" s="16"/>
      <c r="S190" s="36"/>
      <c r="T190" s="36"/>
      <c r="U190" s="36"/>
      <c r="V190" s="36"/>
      <c r="W190" s="36" t="s">
        <v>49</v>
      </c>
      <c r="X190" s="36" t="s">
        <v>30</v>
      </c>
      <c r="Y190" s="36"/>
      <c r="Z190" s="36"/>
      <c r="AA190" s="36"/>
      <c r="AB190" s="36"/>
      <c r="AD190" s="3"/>
    </row>
    <row r="191" spans="2:30" x14ac:dyDescent="0.45">
      <c r="B191" s="13" t="s">
        <v>504</v>
      </c>
      <c r="D191" s="36">
        <f t="shared" si="41"/>
        <v>188</v>
      </c>
      <c r="E191" s="36">
        <v>5</v>
      </c>
      <c r="F191" s="36">
        <v>2</v>
      </c>
      <c r="G191" s="36">
        <v>373</v>
      </c>
      <c r="H191" s="36">
        <v>375</v>
      </c>
      <c r="I191" s="36">
        <f t="shared" si="52"/>
        <v>4487</v>
      </c>
      <c r="J191" s="36">
        <f t="shared" si="52"/>
        <v>4489</v>
      </c>
      <c r="K191" s="16"/>
      <c r="L191" s="16"/>
      <c r="M191" s="16"/>
      <c r="N191" s="16"/>
      <c r="O191" s="16"/>
      <c r="P191" s="26"/>
      <c r="Q191" s="16"/>
      <c r="R191" s="16"/>
      <c r="S191" s="36"/>
      <c r="T191" s="36"/>
      <c r="U191" s="36"/>
      <c r="V191" s="36"/>
      <c r="W191" s="36" t="s">
        <v>30</v>
      </c>
      <c r="X191" s="36"/>
      <c r="Y191" s="36"/>
      <c r="Z191" s="36"/>
      <c r="AA191" s="36"/>
      <c r="AB191" s="36"/>
      <c r="AC191" s="3" t="s">
        <v>505</v>
      </c>
      <c r="AD191" s="3"/>
    </row>
    <row r="192" spans="2:30" x14ac:dyDescent="0.45">
      <c r="B192" s="13" t="s">
        <v>506</v>
      </c>
      <c r="D192" s="36">
        <f t="shared" si="41"/>
        <v>189</v>
      </c>
      <c r="E192" s="36">
        <v>5</v>
      </c>
      <c r="F192" s="36">
        <v>2</v>
      </c>
      <c r="G192" s="36">
        <v>376</v>
      </c>
      <c r="H192" s="36">
        <v>384</v>
      </c>
      <c r="I192" s="36">
        <f t="shared" si="52"/>
        <v>4490</v>
      </c>
      <c r="J192" s="36">
        <f t="shared" si="52"/>
        <v>4498</v>
      </c>
      <c r="K192" s="16"/>
      <c r="L192" s="16"/>
      <c r="M192" s="16"/>
      <c r="N192" s="16"/>
      <c r="O192" s="16"/>
      <c r="P192" s="26"/>
      <c r="Q192" s="16"/>
      <c r="R192" s="16"/>
      <c r="S192" s="36"/>
      <c r="T192" s="36"/>
      <c r="U192" s="36"/>
      <c r="V192" s="36"/>
      <c r="W192" s="36" t="s">
        <v>49</v>
      </c>
      <c r="X192" s="36" t="s">
        <v>30</v>
      </c>
      <c r="Y192" s="36"/>
      <c r="Z192" s="36"/>
      <c r="AA192" s="36"/>
      <c r="AB192" s="36"/>
      <c r="AD192" s="3"/>
    </row>
    <row r="193" spans="1:30" x14ac:dyDescent="0.45">
      <c r="B193" t="s">
        <v>507</v>
      </c>
      <c r="D193" s="36">
        <f t="shared" si="41"/>
        <v>190</v>
      </c>
      <c r="E193" s="36">
        <v>5</v>
      </c>
      <c r="F193" s="36">
        <v>2</v>
      </c>
      <c r="G193" s="36">
        <v>385</v>
      </c>
      <c r="H193" s="36">
        <v>395</v>
      </c>
      <c r="I193" s="36">
        <f t="shared" si="52"/>
        <v>4499</v>
      </c>
      <c r="J193" s="36">
        <f t="shared" si="52"/>
        <v>4509</v>
      </c>
      <c r="K193" s="16" t="s">
        <v>207</v>
      </c>
      <c r="L193" s="16" t="s">
        <v>299</v>
      </c>
      <c r="M193" s="16" t="s">
        <v>323</v>
      </c>
      <c r="N193" s="16">
        <v>600</v>
      </c>
      <c r="O193" s="26">
        <f t="shared" ref="O193:O195" si="58">(I193+J193)/2</f>
        <v>4504</v>
      </c>
      <c r="P193" s="26">
        <v>750</v>
      </c>
      <c r="Q193" s="16" t="s">
        <v>582</v>
      </c>
      <c r="R193" s="16"/>
      <c r="S193" s="36"/>
      <c r="T193" s="36"/>
      <c r="U193" s="36"/>
      <c r="V193" s="36"/>
      <c r="W193" s="36" t="s">
        <v>49</v>
      </c>
      <c r="X193" s="36" t="s">
        <v>30</v>
      </c>
      <c r="Y193" s="36" t="s">
        <v>459</v>
      </c>
      <c r="Z193" s="36"/>
      <c r="AA193" s="36"/>
      <c r="AB193" s="36"/>
      <c r="AC193" s="3" t="s">
        <v>508</v>
      </c>
      <c r="AD193" s="3"/>
    </row>
    <row r="194" spans="1:30" x14ac:dyDescent="0.45">
      <c r="B194" t="s">
        <v>509</v>
      </c>
      <c r="D194" s="36">
        <f t="shared" si="41"/>
        <v>191</v>
      </c>
      <c r="E194" s="36">
        <v>5</v>
      </c>
      <c r="F194" s="36">
        <v>2</v>
      </c>
      <c r="G194" s="36">
        <v>396</v>
      </c>
      <c r="H194" s="36">
        <v>396</v>
      </c>
      <c r="I194" s="36">
        <f t="shared" si="52"/>
        <v>4510</v>
      </c>
      <c r="J194" s="36">
        <f t="shared" si="52"/>
        <v>4510</v>
      </c>
      <c r="K194" s="16" t="s">
        <v>206</v>
      </c>
      <c r="L194" s="16" t="s">
        <v>321</v>
      </c>
      <c r="M194" s="16" t="s">
        <v>323</v>
      </c>
      <c r="N194" s="16">
        <v>725</v>
      </c>
      <c r="O194" s="26">
        <f t="shared" si="58"/>
        <v>4510</v>
      </c>
      <c r="P194" s="26">
        <v>725</v>
      </c>
      <c r="Q194" s="16" t="s">
        <v>509</v>
      </c>
      <c r="R194" s="16"/>
      <c r="S194" s="36"/>
      <c r="T194" s="36"/>
      <c r="U194" s="36"/>
      <c r="V194" s="36"/>
      <c r="W194" s="36" t="s">
        <v>49</v>
      </c>
      <c r="X194" s="36"/>
      <c r="Y194" s="36"/>
      <c r="Z194" s="36"/>
      <c r="AA194" s="36"/>
      <c r="AB194" s="36"/>
      <c r="AD194" s="3"/>
    </row>
    <row r="195" spans="1:30" x14ac:dyDescent="0.45">
      <c r="B195" t="s">
        <v>510</v>
      </c>
      <c r="D195" s="36">
        <f t="shared" si="41"/>
        <v>192</v>
      </c>
      <c r="E195" s="36">
        <v>5</v>
      </c>
      <c r="F195" s="36">
        <v>2</v>
      </c>
      <c r="G195" s="36">
        <v>398</v>
      </c>
      <c r="H195" s="36">
        <v>449</v>
      </c>
      <c r="I195" s="36">
        <f t="shared" si="52"/>
        <v>4512</v>
      </c>
      <c r="J195" s="36">
        <f t="shared" si="52"/>
        <v>4563</v>
      </c>
      <c r="K195" s="16" t="s">
        <v>206</v>
      </c>
      <c r="L195" s="16" t="s">
        <v>321</v>
      </c>
      <c r="M195" s="16" t="s">
        <v>158</v>
      </c>
      <c r="N195" s="16">
        <v>625</v>
      </c>
      <c r="O195" s="26">
        <f t="shared" si="58"/>
        <v>4537.5</v>
      </c>
      <c r="P195" s="26">
        <v>850</v>
      </c>
      <c r="Q195" s="16" t="s">
        <v>583</v>
      </c>
      <c r="R195" s="16"/>
      <c r="S195" s="36"/>
      <c r="T195" s="36"/>
      <c r="U195" s="36"/>
      <c r="V195" s="36"/>
      <c r="W195" s="36" t="s">
        <v>30</v>
      </c>
      <c r="X195" s="36" t="s">
        <v>140</v>
      </c>
      <c r="Y195" s="36" t="s">
        <v>511</v>
      </c>
      <c r="Z195" s="36"/>
      <c r="AA195" s="36"/>
      <c r="AB195" s="36"/>
      <c r="AC195" s="3" t="s">
        <v>512</v>
      </c>
      <c r="AD195" s="3"/>
    </row>
    <row r="196" spans="1:30" x14ac:dyDescent="0.45"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8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1:30" x14ac:dyDescent="0.45"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8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spans="1:30" x14ac:dyDescent="0.45"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8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spans="1:30" x14ac:dyDescent="0.45"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8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spans="1:30" s="3" customFormat="1" x14ac:dyDescent="0.45">
      <c r="A200"/>
      <c r="B200"/>
      <c r="C200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8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D200"/>
    </row>
    <row r="201" spans="1:30" s="3" customFormat="1" x14ac:dyDescent="0.45">
      <c r="A201"/>
      <c r="B201"/>
      <c r="C201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8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D201"/>
    </row>
    <row r="202" spans="1:30" s="3" customFormat="1" x14ac:dyDescent="0.45">
      <c r="A202"/>
      <c r="B202"/>
      <c r="C202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8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D202"/>
    </row>
    <row r="203" spans="1:30" s="3" customFormat="1" x14ac:dyDescent="0.45">
      <c r="A203"/>
      <c r="B203"/>
      <c r="C203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8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D203"/>
    </row>
    <row r="204" spans="1:30" s="3" customFormat="1" x14ac:dyDescent="0.45">
      <c r="A204"/>
      <c r="B204"/>
      <c r="C204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8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D204"/>
    </row>
    <row r="205" spans="1:30" s="3" customFormat="1" x14ac:dyDescent="0.45">
      <c r="A205"/>
      <c r="B205"/>
      <c r="C205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8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D205"/>
    </row>
    <row r="206" spans="1:30" s="3" customFormat="1" x14ac:dyDescent="0.45">
      <c r="A206"/>
      <c r="B206"/>
      <c r="C20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8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D206"/>
    </row>
    <row r="207" spans="1:30" s="3" customFormat="1" x14ac:dyDescent="0.45">
      <c r="A207"/>
      <c r="B207"/>
      <c r="C207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8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D207"/>
    </row>
    <row r="208" spans="1:30" s="3" customFormat="1" x14ac:dyDescent="0.45">
      <c r="A208"/>
      <c r="B208"/>
      <c r="C208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8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D208"/>
    </row>
    <row r="209" spans="1:30" s="3" customFormat="1" x14ac:dyDescent="0.45">
      <c r="A209"/>
      <c r="B209"/>
      <c r="C209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8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D209"/>
    </row>
    <row r="210" spans="1:30" s="3" customFormat="1" x14ac:dyDescent="0.45">
      <c r="A210"/>
      <c r="B210"/>
      <c r="C210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8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D210"/>
    </row>
    <row r="211" spans="1:30" s="3" customFormat="1" x14ac:dyDescent="0.45">
      <c r="A211"/>
      <c r="B211"/>
      <c r="C211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8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D211"/>
    </row>
    <row r="212" spans="1:30" s="3" customFormat="1" x14ac:dyDescent="0.45">
      <c r="A212"/>
      <c r="B212"/>
      <c r="C212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8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D212"/>
    </row>
    <row r="213" spans="1:30" s="3" customFormat="1" x14ac:dyDescent="0.45">
      <c r="A213"/>
      <c r="B213"/>
      <c r="C213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8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D213"/>
    </row>
    <row r="214" spans="1:30" s="3" customFormat="1" x14ac:dyDescent="0.45">
      <c r="A214"/>
      <c r="B214"/>
      <c r="C214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8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D214"/>
    </row>
    <row r="215" spans="1:30" s="3" customFormat="1" x14ac:dyDescent="0.45">
      <c r="A215"/>
      <c r="B215"/>
      <c r="C215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8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D215"/>
    </row>
    <row r="216" spans="1:30" s="3" customFormat="1" x14ac:dyDescent="0.45">
      <c r="A216"/>
      <c r="B216"/>
      <c r="C21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8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D216"/>
    </row>
    <row r="217" spans="1:30" s="3" customFormat="1" x14ac:dyDescent="0.45">
      <c r="A217"/>
      <c r="B217"/>
      <c r="C217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8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D217"/>
    </row>
    <row r="218" spans="1:30" s="3" customFormat="1" x14ac:dyDescent="0.45">
      <c r="A218"/>
      <c r="B218"/>
      <c r="C218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8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D218"/>
    </row>
    <row r="219" spans="1:30" s="3" customFormat="1" x14ac:dyDescent="0.45">
      <c r="A219"/>
      <c r="B219"/>
      <c r="C219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8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D219"/>
    </row>
    <row r="220" spans="1:30" s="3" customFormat="1" x14ac:dyDescent="0.45">
      <c r="A220"/>
      <c r="B220"/>
      <c r="C220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8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D220"/>
    </row>
    <row r="221" spans="1:30" s="3" customFormat="1" x14ac:dyDescent="0.45">
      <c r="A221"/>
      <c r="B221"/>
      <c r="C221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8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D221"/>
    </row>
    <row r="222" spans="1:30" s="3" customFormat="1" x14ac:dyDescent="0.45">
      <c r="A222"/>
      <c r="B222"/>
      <c r="C222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8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D222"/>
    </row>
    <row r="223" spans="1:30" s="3" customFormat="1" x14ac:dyDescent="0.45">
      <c r="A223"/>
      <c r="B223"/>
      <c r="C223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8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D223"/>
    </row>
    <row r="224" spans="1:30" s="3" customFormat="1" x14ac:dyDescent="0.45">
      <c r="A224"/>
      <c r="B224"/>
      <c r="C224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8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D224"/>
    </row>
    <row r="225" spans="1:30" s="3" customFormat="1" x14ac:dyDescent="0.45">
      <c r="A225"/>
      <c r="B225"/>
      <c r="C225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8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D225"/>
    </row>
    <row r="226" spans="1:30" s="3" customFormat="1" x14ac:dyDescent="0.45">
      <c r="A226"/>
      <c r="B226"/>
      <c r="C22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8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D226"/>
    </row>
    <row r="227" spans="1:30" s="3" customFormat="1" x14ac:dyDescent="0.45">
      <c r="A227"/>
      <c r="B227"/>
      <c r="C227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8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D227"/>
    </row>
    <row r="228" spans="1:30" s="3" customFormat="1" x14ac:dyDescent="0.45">
      <c r="A228"/>
      <c r="B228"/>
      <c r="C228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8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D228"/>
    </row>
    <row r="229" spans="1:30" s="3" customFormat="1" x14ac:dyDescent="0.45">
      <c r="A229"/>
      <c r="B229"/>
      <c r="C229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8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D229"/>
    </row>
    <row r="230" spans="1:30" s="3" customFormat="1" x14ac:dyDescent="0.45">
      <c r="A230"/>
      <c r="B230"/>
      <c r="C230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8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D230"/>
    </row>
    <row r="231" spans="1:30" s="3" customFormat="1" x14ac:dyDescent="0.45">
      <c r="A231"/>
      <c r="B231"/>
      <c r="C231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8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D231"/>
    </row>
    <row r="232" spans="1:30" s="3" customFormat="1" x14ac:dyDescent="0.45">
      <c r="A232"/>
      <c r="B232"/>
      <c r="C232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8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D232"/>
    </row>
    <row r="233" spans="1:30" s="3" customFormat="1" x14ac:dyDescent="0.45">
      <c r="A233"/>
      <c r="B233"/>
      <c r="C233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8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D233"/>
    </row>
    <row r="234" spans="1:30" s="3" customFormat="1" x14ac:dyDescent="0.45">
      <c r="A234"/>
      <c r="B234"/>
      <c r="C234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8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D234"/>
    </row>
    <row r="235" spans="1:30" s="3" customFormat="1" x14ac:dyDescent="0.45">
      <c r="A235"/>
      <c r="B235"/>
      <c r="C235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8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D235"/>
    </row>
    <row r="236" spans="1:30" s="3" customFormat="1" x14ac:dyDescent="0.45">
      <c r="A236"/>
      <c r="B236"/>
      <c r="C2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8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D236"/>
    </row>
    <row r="237" spans="1:30" s="3" customFormat="1" x14ac:dyDescent="0.45">
      <c r="A237"/>
      <c r="B237"/>
      <c r="C237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8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D237"/>
    </row>
    <row r="238" spans="1:30" s="3" customFormat="1" x14ac:dyDescent="0.45">
      <c r="A238"/>
      <c r="B238"/>
      <c r="C238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8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D238"/>
    </row>
    <row r="239" spans="1:30" s="3" customFormat="1" x14ac:dyDescent="0.45">
      <c r="A239"/>
      <c r="B239"/>
      <c r="C239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8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D239"/>
    </row>
    <row r="240" spans="1:30" s="3" customFormat="1" x14ac:dyDescent="0.45">
      <c r="A240"/>
      <c r="B240"/>
      <c r="C240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8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D240"/>
    </row>
    <row r="241" spans="1:30" s="3" customFormat="1" x14ac:dyDescent="0.45">
      <c r="A241"/>
      <c r="B241"/>
      <c r="C241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8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D241"/>
    </row>
    <row r="242" spans="1:30" s="3" customFormat="1" x14ac:dyDescent="0.45">
      <c r="A242"/>
      <c r="B242"/>
      <c r="C242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8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D242"/>
    </row>
    <row r="243" spans="1:30" s="3" customFormat="1" x14ac:dyDescent="0.45">
      <c r="A243"/>
      <c r="B243"/>
      <c r="C243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8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D243"/>
    </row>
    <row r="244" spans="1:30" s="3" customFormat="1" x14ac:dyDescent="0.45">
      <c r="A244"/>
      <c r="B244"/>
      <c r="C244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8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D244"/>
    </row>
    <row r="245" spans="1:30" s="3" customFormat="1" x14ac:dyDescent="0.45">
      <c r="A245"/>
      <c r="B245"/>
      <c r="C245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8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D245"/>
    </row>
    <row r="246" spans="1:30" s="3" customFormat="1" x14ac:dyDescent="0.45">
      <c r="A246"/>
      <c r="B246"/>
      <c r="C24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8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D246"/>
    </row>
    <row r="247" spans="1:30" s="3" customFormat="1" x14ac:dyDescent="0.45">
      <c r="A247"/>
      <c r="B247"/>
      <c r="C247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8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D247"/>
    </row>
    <row r="248" spans="1:30" s="3" customFormat="1" x14ac:dyDescent="0.45">
      <c r="A248"/>
      <c r="B248"/>
      <c r="C248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8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D248"/>
    </row>
    <row r="249" spans="1:30" s="3" customFormat="1" x14ac:dyDescent="0.45">
      <c r="A249"/>
      <c r="B249"/>
      <c r="C249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8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D249"/>
    </row>
    <row r="250" spans="1:30" s="3" customFormat="1" x14ac:dyDescent="0.45">
      <c r="A250"/>
      <c r="B250"/>
      <c r="C250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8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D250"/>
    </row>
    <row r="251" spans="1:30" s="3" customFormat="1" x14ac:dyDescent="0.45">
      <c r="A251"/>
      <c r="B251"/>
      <c r="C251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8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D251"/>
    </row>
    <row r="252" spans="1:30" s="3" customFormat="1" x14ac:dyDescent="0.45">
      <c r="A252"/>
      <c r="B252"/>
      <c r="C252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8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D252"/>
    </row>
    <row r="253" spans="1:30" s="3" customFormat="1" x14ac:dyDescent="0.45">
      <c r="A253"/>
      <c r="B253"/>
      <c r="C253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8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D253"/>
    </row>
    <row r="254" spans="1:30" s="3" customFormat="1" x14ac:dyDescent="0.45">
      <c r="A254"/>
      <c r="B254"/>
      <c r="C254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8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D254"/>
    </row>
    <row r="255" spans="1:30" s="3" customFormat="1" x14ac:dyDescent="0.45">
      <c r="A255"/>
      <c r="B255"/>
      <c r="C255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8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D255"/>
    </row>
    <row r="256" spans="1:30" s="3" customFormat="1" x14ac:dyDescent="0.45">
      <c r="A256"/>
      <c r="B256"/>
      <c r="C25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8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D256"/>
    </row>
    <row r="257" spans="1:30" s="3" customFormat="1" x14ac:dyDescent="0.45">
      <c r="A257"/>
      <c r="B257"/>
      <c r="C257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8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D257"/>
    </row>
    <row r="258" spans="1:30" s="3" customFormat="1" x14ac:dyDescent="0.45">
      <c r="A258"/>
      <c r="B258"/>
      <c r="C258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8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D258"/>
    </row>
    <row r="259" spans="1:30" s="3" customFormat="1" x14ac:dyDescent="0.45">
      <c r="A259"/>
      <c r="B259"/>
      <c r="C259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8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D259"/>
    </row>
    <row r="260" spans="1:30" s="3" customFormat="1" x14ac:dyDescent="0.45">
      <c r="A260"/>
      <c r="B260"/>
      <c r="C260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8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D260"/>
    </row>
    <row r="261" spans="1:30" s="3" customFormat="1" x14ac:dyDescent="0.45">
      <c r="A261"/>
      <c r="B261"/>
      <c r="C261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8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D261"/>
    </row>
    <row r="262" spans="1:30" s="3" customFormat="1" x14ac:dyDescent="0.45">
      <c r="A262"/>
      <c r="B262"/>
      <c r="C262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8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D262"/>
    </row>
    <row r="263" spans="1:30" s="3" customFormat="1" x14ac:dyDescent="0.45">
      <c r="A263"/>
      <c r="B263"/>
      <c r="C263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8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D263"/>
    </row>
    <row r="264" spans="1:30" s="3" customFormat="1" x14ac:dyDescent="0.45">
      <c r="A264"/>
      <c r="B264"/>
      <c r="C264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8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D264"/>
    </row>
    <row r="265" spans="1:30" s="3" customFormat="1" x14ac:dyDescent="0.45">
      <c r="A265"/>
      <c r="B265"/>
      <c r="C265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8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D265"/>
    </row>
    <row r="266" spans="1:30" s="3" customFormat="1" x14ac:dyDescent="0.45">
      <c r="A266"/>
      <c r="B266"/>
      <c r="C26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8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D266"/>
    </row>
    <row r="267" spans="1:30" s="3" customFormat="1" x14ac:dyDescent="0.45">
      <c r="A267"/>
      <c r="B267"/>
      <c r="C267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8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D267"/>
    </row>
    <row r="268" spans="1:30" s="3" customFormat="1" x14ac:dyDescent="0.45">
      <c r="A268"/>
      <c r="B268"/>
      <c r="C268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8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D268"/>
    </row>
    <row r="269" spans="1:30" s="3" customFormat="1" x14ac:dyDescent="0.45">
      <c r="A269"/>
      <c r="B269"/>
      <c r="C269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8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D269"/>
    </row>
    <row r="270" spans="1:30" s="3" customFormat="1" x14ac:dyDescent="0.45">
      <c r="A270"/>
      <c r="B270"/>
      <c r="C270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8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D270"/>
    </row>
    <row r="271" spans="1:30" s="3" customFormat="1" x14ac:dyDescent="0.45">
      <c r="A271"/>
      <c r="B271"/>
      <c r="C271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8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D271"/>
    </row>
    <row r="272" spans="1:30" s="3" customFormat="1" x14ac:dyDescent="0.45">
      <c r="A272"/>
      <c r="B272"/>
      <c r="C272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8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D272"/>
    </row>
    <row r="273" spans="1:30" s="3" customFormat="1" x14ac:dyDescent="0.45">
      <c r="A273"/>
      <c r="B273"/>
      <c r="C273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8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D273"/>
    </row>
    <row r="274" spans="1:30" s="3" customFormat="1" x14ac:dyDescent="0.45">
      <c r="A274"/>
      <c r="B274"/>
      <c r="C274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8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D274"/>
    </row>
    <row r="275" spans="1:30" s="3" customFormat="1" x14ac:dyDescent="0.45">
      <c r="A275"/>
      <c r="B275"/>
      <c r="C275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8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D275"/>
    </row>
    <row r="276" spans="1:30" s="3" customFormat="1" x14ac:dyDescent="0.45">
      <c r="A276"/>
      <c r="B276"/>
      <c r="C27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8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D276"/>
    </row>
    <row r="277" spans="1:30" s="3" customFormat="1" x14ac:dyDescent="0.45">
      <c r="A277"/>
      <c r="B277"/>
      <c r="C277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8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D277"/>
    </row>
    <row r="278" spans="1:30" s="3" customFormat="1" x14ac:dyDescent="0.45">
      <c r="A278"/>
      <c r="B278"/>
      <c r="C278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8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D278"/>
    </row>
    <row r="279" spans="1:30" s="3" customFormat="1" x14ac:dyDescent="0.45">
      <c r="A279"/>
      <c r="B279"/>
      <c r="C279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8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D279"/>
    </row>
    <row r="280" spans="1:30" s="3" customFormat="1" x14ac:dyDescent="0.45">
      <c r="A280"/>
      <c r="B280"/>
      <c r="C280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8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D280"/>
    </row>
    <row r="281" spans="1:30" s="3" customFormat="1" x14ac:dyDescent="0.45">
      <c r="A281"/>
      <c r="B281"/>
      <c r="C281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8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D281"/>
    </row>
    <row r="282" spans="1:30" s="3" customFormat="1" x14ac:dyDescent="0.45">
      <c r="A282"/>
      <c r="B282"/>
      <c r="C282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8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D282"/>
    </row>
    <row r="283" spans="1:30" s="3" customFormat="1" x14ac:dyDescent="0.45">
      <c r="A283"/>
      <c r="B283"/>
      <c r="C283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8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D283"/>
    </row>
    <row r="284" spans="1:30" s="3" customFormat="1" x14ac:dyDescent="0.45">
      <c r="A284"/>
      <c r="B284"/>
      <c r="C284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8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D284"/>
    </row>
    <row r="285" spans="1:30" s="3" customFormat="1" x14ac:dyDescent="0.45">
      <c r="A285"/>
      <c r="B285"/>
      <c r="C285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8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D285"/>
    </row>
    <row r="286" spans="1:30" s="3" customFormat="1" x14ac:dyDescent="0.45">
      <c r="A286"/>
      <c r="B286"/>
      <c r="C28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8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D286"/>
    </row>
    <row r="287" spans="1:30" s="3" customFormat="1" x14ac:dyDescent="0.45">
      <c r="A287"/>
      <c r="B287"/>
      <c r="C287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8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D287"/>
    </row>
    <row r="288" spans="1:30" s="3" customFormat="1" x14ac:dyDescent="0.45">
      <c r="A288"/>
      <c r="B288"/>
      <c r="C288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8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D288"/>
    </row>
    <row r="289" spans="1:30" s="3" customFormat="1" x14ac:dyDescent="0.45">
      <c r="A289"/>
      <c r="B289"/>
      <c r="C289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8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D289"/>
    </row>
    <row r="290" spans="1:30" s="3" customFormat="1" x14ac:dyDescent="0.45">
      <c r="A290"/>
      <c r="B290"/>
      <c r="C290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8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D290"/>
    </row>
    <row r="291" spans="1:30" s="3" customFormat="1" x14ac:dyDescent="0.45">
      <c r="A291"/>
      <c r="B291"/>
      <c r="C291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8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D291"/>
    </row>
    <row r="292" spans="1:30" s="3" customFormat="1" x14ac:dyDescent="0.45">
      <c r="A292"/>
      <c r="B292"/>
      <c r="C292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8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D292"/>
    </row>
    <row r="293" spans="1:30" s="3" customFormat="1" x14ac:dyDescent="0.45">
      <c r="A293"/>
      <c r="B293"/>
      <c r="C293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8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D293"/>
    </row>
    <row r="294" spans="1:30" s="3" customFormat="1" x14ac:dyDescent="0.45">
      <c r="A294"/>
      <c r="B294"/>
      <c r="C294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8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D294"/>
    </row>
    <row r="295" spans="1:30" s="3" customFormat="1" x14ac:dyDescent="0.45">
      <c r="A295"/>
      <c r="B295"/>
      <c r="C295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8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D295"/>
    </row>
    <row r="296" spans="1:30" s="3" customFormat="1" x14ac:dyDescent="0.45">
      <c r="A296"/>
      <c r="B296"/>
      <c r="C29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8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D296"/>
    </row>
    <row r="297" spans="1:30" s="3" customFormat="1" x14ac:dyDescent="0.45">
      <c r="A297"/>
      <c r="B297"/>
      <c r="C297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8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D297"/>
    </row>
    <row r="298" spans="1:30" s="3" customFormat="1" x14ac:dyDescent="0.45">
      <c r="A298"/>
      <c r="B298"/>
      <c r="C298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8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D298"/>
    </row>
    <row r="299" spans="1:30" s="3" customFormat="1" x14ac:dyDescent="0.45">
      <c r="A299"/>
      <c r="B299"/>
      <c r="C299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8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D299"/>
    </row>
    <row r="300" spans="1:30" s="3" customFormat="1" x14ac:dyDescent="0.45">
      <c r="A300"/>
      <c r="B300"/>
      <c r="C300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8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D300"/>
    </row>
    <row r="301" spans="1:30" s="3" customFormat="1" x14ac:dyDescent="0.45">
      <c r="A301"/>
      <c r="B301"/>
      <c r="C301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8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D301"/>
    </row>
    <row r="302" spans="1:30" s="3" customFormat="1" x14ac:dyDescent="0.45">
      <c r="A302"/>
      <c r="B302"/>
      <c r="C302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8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D302"/>
    </row>
    <row r="303" spans="1:30" s="3" customFormat="1" x14ac:dyDescent="0.45">
      <c r="A303"/>
      <c r="B303"/>
      <c r="C303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8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D303"/>
    </row>
    <row r="304" spans="1:30" s="3" customFormat="1" x14ac:dyDescent="0.45">
      <c r="A304"/>
      <c r="B304"/>
      <c r="C304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8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D304"/>
    </row>
    <row r="305" spans="1:30" s="3" customFormat="1" x14ac:dyDescent="0.45">
      <c r="A305"/>
      <c r="B305"/>
      <c r="C305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8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D305"/>
    </row>
    <row r="306" spans="1:30" s="3" customFormat="1" x14ac:dyDescent="0.45">
      <c r="A306"/>
      <c r="B306"/>
      <c r="C30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8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D306"/>
    </row>
    <row r="307" spans="1:30" s="3" customFormat="1" x14ac:dyDescent="0.45">
      <c r="A307"/>
      <c r="B307"/>
      <c r="C307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8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D307"/>
    </row>
    <row r="308" spans="1:30" s="3" customFormat="1" x14ac:dyDescent="0.45">
      <c r="A308"/>
      <c r="B308"/>
      <c r="C308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8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D308"/>
    </row>
    <row r="309" spans="1:30" s="3" customFormat="1" x14ac:dyDescent="0.45">
      <c r="A309"/>
      <c r="B309"/>
      <c r="C309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8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D309"/>
    </row>
    <row r="310" spans="1:30" s="3" customFormat="1" x14ac:dyDescent="0.45">
      <c r="A310"/>
      <c r="B310"/>
      <c r="C310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8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D310"/>
    </row>
    <row r="311" spans="1:30" s="3" customFormat="1" x14ac:dyDescent="0.45">
      <c r="A311"/>
      <c r="B311"/>
      <c r="C311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8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D311"/>
    </row>
    <row r="312" spans="1:30" s="3" customFormat="1" x14ac:dyDescent="0.45">
      <c r="A312"/>
      <c r="B312"/>
      <c r="C312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8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D312"/>
    </row>
    <row r="313" spans="1:30" s="3" customFormat="1" x14ac:dyDescent="0.45">
      <c r="A313"/>
      <c r="B313"/>
      <c r="C313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8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D313"/>
    </row>
    <row r="314" spans="1:30" s="3" customFormat="1" x14ac:dyDescent="0.45">
      <c r="A314"/>
      <c r="B314"/>
      <c r="C314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8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D314"/>
    </row>
    <row r="315" spans="1:30" s="3" customFormat="1" x14ac:dyDescent="0.45">
      <c r="A315"/>
      <c r="B315"/>
      <c r="C315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8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D315"/>
    </row>
    <row r="316" spans="1:30" s="3" customFormat="1" x14ac:dyDescent="0.45">
      <c r="A316"/>
      <c r="B316"/>
      <c r="C31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8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D316"/>
    </row>
    <row r="317" spans="1:30" s="3" customFormat="1" x14ac:dyDescent="0.45">
      <c r="A317"/>
      <c r="B317"/>
      <c r="C317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8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D317"/>
    </row>
    <row r="318" spans="1:30" s="3" customFormat="1" x14ac:dyDescent="0.45">
      <c r="A318"/>
      <c r="B318"/>
      <c r="C318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8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D318"/>
    </row>
    <row r="319" spans="1:30" s="3" customFormat="1" x14ac:dyDescent="0.45">
      <c r="A319"/>
      <c r="B319"/>
      <c r="C319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8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D319"/>
    </row>
    <row r="320" spans="1:30" s="3" customFormat="1" x14ac:dyDescent="0.45">
      <c r="A320"/>
      <c r="B320"/>
      <c r="C320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8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D320"/>
    </row>
    <row r="321" spans="1:30" s="3" customFormat="1" x14ac:dyDescent="0.45">
      <c r="A321"/>
      <c r="B321"/>
      <c r="C321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8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D321"/>
    </row>
    <row r="322" spans="1:30" s="3" customFormat="1" x14ac:dyDescent="0.45">
      <c r="A322"/>
      <c r="B322"/>
      <c r="C322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8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D322"/>
    </row>
    <row r="323" spans="1:30" s="3" customFormat="1" x14ac:dyDescent="0.45">
      <c r="A323"/>
      <c r="B323"/>
      <c r="C323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8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D323"/>
    </row>
    <row r="324" spans="1:30" s="3" customFormat="1" x14ac:dyDescent="0.45">
      <c r="A324"/>
      <c r="B324"/>
      <c r="C324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8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D324"/>
    </row>
    <row r="325" spans="1:30" s="3" customFormat="1" x14ac:dyDescent="0.45">
      <c r="A325"/>
      <c r="B325"/>
      <c r="C325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8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D325"/>
    </row>
    <row r="326" spans="1:30" s="3" customFormat="1" x14ac:dyDescent="0.45">
      <c r="A326"/>
      <c r="B326"/>
      <c r="C32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8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D326"/>
    </row>
    <row r="327" spans="1:30" s="3" customFormat="1" x14ac:dyDescent="0.45">
      <c r="A327"/>
      <c r="B327"/>
      <c r="C327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8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D327"/>
    </row>
    <row r="328" spans="1:30" s="3" customFormat="1" x14ac:dyDescent="0.45">
      <c r="A328"/>
      <c r="B328"/>
      <c r="C328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8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D328"/>
    </row>
    <row r="329" spans="1:30" s="3" customFormat="1" x14ac:dyDescent="0.45">
      <c r="A329"/>
      <c r="B329"/>
      <c r="C329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8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D329"/>
    </row>
    <row r="330" spans="1:30" s="3" customFormat="1" x14ac:dyDescent="0.45">
      <c r="A330"/>
      <c r="B330"/>
      <c r="C330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8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D330"/>
    </row>
    <row r="331" spans="1:30" s="3" customFormat="1" x14ac:dyDescent="0.45">
      <c r="A331"/>
      <c r="B331"/>
      <c r="C331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8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D331"/>
    </row>
    <row r="332" spans="1:30" s="3" customFormat="1" x14ac:dyDescent="0.45">
      <c r="A332"/>
      <c r="B332"/>
      <c r="C332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8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D332"/>
    </row>
    <row r="333" spans="1:30" s="3" customFormat="1" x14ac:dyDescent="0.45">
      <c r="A333"/>
      <c r="B333"/>
      <c r="C333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8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D333"/>
    </row>
    <row r="334" spans="1:30" s="3" customFormat="1" x14ac:dyDescent="0.45">
      <c r="A334"/>
      <c r="B334"/>
      <c r="C334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8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D334"/>
    </row>
    <row r="335" spans="1:30" s="3" customFormat="1" x14ac:dyDescent="0.45">
      <c r="A335"/>
      <c r="B335"/>
      <c r="C335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8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D335"/>
    </row>
    <row r="336" spans="1:30" s="3" customFormat="1" x14ac:dyDescent="0.45">
      <c r="A336"/>
      <c r="B336"/>
      <c r="C3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8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D336"/>
    </row>
    <row r="337" spans="1:30" s="3" customFormat="1" x14ac:dyDescent="0.45">
      <c r="A337"/>
      <c r="B337"/>
      <c r="C337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8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D337"/>
    </row>
    <row r="338" spans="1:30" s="3" customFormat="1" x14ac:dyDescent="0.45">
      <c r="A338"/>
      <c r="B338"/>
      <c r="C338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8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D338"/>
    </row>
    <row r="339" spans="1:30" s="3" customFormat="1" x14ac:dyDescent="0.45">
      <c r="A339"/>
      <c r="B339"/>
      <c r="C339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8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D339"/>
    </row>
    <row r="340" spans="1:30" s="3" customFormat="1" x14ac:dyDescent="0.45">
      <c r="A340"/>
      <c r="B340"/>
      <c r="C340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8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D340"/>
    </row>
    <row r="341" spans="1:30" s="3" customFormat="1" x14ac:dyDescent="0.45">
      <c r="A341"/>
      <c r="B341"/>
      <c r="C341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8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D341"/>
    </row>
    <row r="342" spans="1:30" s="3" customFormat="1" x14ac:dyDescent="0.45">
      <c r="A342"/>
      <c r="B342"/>
      <c r="C342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8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D342"/>
    </row>
    <row r="343" spans="1:30" s="3" customFormat="1" x14ac:dyDescent="0.45">
      <c r="A343"/>
      <c r="B343"/>
      <c r="C343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8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D343"/>
    </row>
    <row r="344" spans="1:30" s="3" customFormat="1" x14ac:dyDescent="0.45">
      <c r="A344"/>
      <c r="B344"/>
      <c r="C344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8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D344"/>
    </row>
    <row r="345" spans="1:30" s="3" customFormat="1" x14ac:dyDescent="0.45">
      <c r="A345"/>
      <c r="B345"/>
      <c r="C345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8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D345"/>
    </row>
    <row r="346" spans="1:30" s="3" customFormat="1" x14ac:dyDescent="0.45">
      <c r="A346"/>
      <c r="B346"/>
      <c r="C34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8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D346"/>
    </row>
    <row r="347" spans="1:30" s="3" customFormat="1" x14ac:dyDescent="0.45">
      <c r="A347"/>
      <c r="B347"/>
      <c r="C347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8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D347"/>
    </row>
    <row r="348" spans="1:30" s="3" customFormat="1" x14ac:dyDescent="0.45">
      <c r="A348"/>
      <c r="B348"/>
      <c r="C348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8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D348"/>
    </row>
    <row r="349" spans="1:30" s="3" customFormat="1" x14ac:dyDescent="0.45">
      <c r="A349"/>
      <c r="B349"/>
      <c r="C349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8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D349"/>
    </row>
    <row r="350" spans="1:30" s="3" customFormat="1" x14ac:dyDescent="0.45">
      <c r="A350"/>
      <c r="B350"/>
      <c r="C350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8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D350"/>
    </row>
    <row r="351" spans="1:30" s="3" customFormat="1" x14ac:dyDescent="0.45">
      <c r="A351"/>
      <c r="B351"/>
      <c r="C351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8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D351"/>
    </row>
    <row r="352" spans="1:30" s="3" customFormat="1" x14ac:dyDescent="0.45">
      <c r="A352"/>
      <c r="B352"/>
      <c r="C352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8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D352"/>
    </row>
    <row r="353" spans="1:30" s="3" customFormat="1" x14ac:dyDescent="0.45">
      <c r="A353"/>
      <c r="B353"/>
      <c r="C353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8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D353"/>
    </row>
    <row r="354" spans="1:30" s="3" customFormat="1" x14ac:dyDescent="0.45">
      <c r="A354"/>
      <c r="B354"/>
      <c r="C354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8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D354"/>
    </row>
    <row r="355" spans="1:30" s="3" customFormat="1" x14ac:dyDescent="0.45">
      <c r="A355"/>
      <c r="B355"/>
      <c r="C355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8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D355"/>
    </row>
    <row r="356" spans="1:30" s="3" customFormat="1" x14ac:dyDescent="0.45">
      <c r="A356"/>
      <c r="B356"/>
      <c r="C35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8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D356"/>
    </row>
    <row r="357" spans="1:30" s="3" customFormat="1" x14ac:dyDescent="0.45">
      <c r="A357"/>
      <c r="B357"/>
      <c r="C357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8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D357"/>
    </row>
    <row r="358" spans="1:30" s="3" customFormat="1" x14ac:dyDescent="0.45">
      <c r="A358"/>
      <c r="B358"/>
      <c r="C358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8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D358"/>
    </row>
    <row r="359" spans="1:30" s="3" customFormat="1" x14ac:dyDescent="0.45">
      <c r="A359"/>
      <c r="B359"/>
      <c r="C359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8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D359"/>
    </row>
    <row r="360" spans="1:30" s="3" customFormat="1" x14ac:dyDescent="0.45">
      <c r="A360"/>
      <c r="B360"/>
      <c r="C360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8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D360"/>
    </row>
    <row r="361" spans="1:30" s="3" customFormat="1" x14ac:dyDescent="0.45">
      <c r="A361"/>
      <c r="B361"/>
      <c r="C361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8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D361"/>
    </row>
    <row r="362" spans="1:30" s="3" customFormat="1" x14ac:dyDescent="0.45">
      <c r="A362"/>
      <c r="B362"/>
      <c r="C362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8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D362"/>
    </row>
    <row r="363" spans="1:30" s="3" customFormat="1" x14ac:dyDescent="0.45">
      <c r="A363"/>
      <c r="B363"/>
      <c r="C363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8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D363"/>
    </row>
    <row r="364" spans="1:30" s="3" customFormat="1" x14ac:dyDescent="0.45">
      <c r="A364"/>
      <c r="B364"/>
      <c r="C364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8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D364"/>
    </row>
    <row r="365" spans="1:30" s="3" customFormat="1" x14ac:dyDescent="0.45">
      <c r="A365"/>
      <c r="B365"/>
      <c r="C365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8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D365"/>
    </row>
    <row r="366" spans="1:30" s="3" customFormat="1" x14ac:dyDescent="0.45">
      <c r="A366"/>
      <c r="B366"/>
      <c r="C36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8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D366"/>
    </row>
    <row r="367" spans="1:30" s="3" customFormat="1" x14ac:dyDescent="0.45">
      <c r="A367"/>
      <c r="B367"/>
      <c r="C367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8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D367"/>
    </row>
    <row r="368" spans="1:30" s="3" customFormat="1" x14ac:dyDescent="0.45">
      <c r="A368"/>
      <c r="B368"/>
      <c r="C368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8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D368"/>
    </row>
    <row r="369" spans="1:30" s="3" customFormat="1" x14ac:dyDescent="0.45">
      <c r="A369"/>
      <c r="B369"/>
      <c r="C369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8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D369"/>
    </row>
    <row r="370" spans="1:30" s="3" customFormat="1" x14ac:dyDescent="0.45">
      <c r="A370"/>
      <c r="B370"/>
      <c r="C370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8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D370"/>
    </row>
    <row r="371" spans="1:30" s="3" customFormat="1" x14ac:dyDescent="0.45">
      <c r="A371"/>
      <c r="B371"/>
      <c r="C371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8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D371"/>
    </row>
    <row r="372" spans="1:30" s="3" customFormat="1" x14ac:dyDescent="0.45">
      <c r="A372"/>
      <c r="B372"/>
      <c r="C372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8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D372"/>
    </row>
    <row r="373" spans="1:30" s="3" customFormat="1" x14ac:dyDescent="0.45">
      <c r="A373"/>
      <c r="B373"/>
      <c r="C373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8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D373"/>
    </row>
    <row r="374" spans="1:30" s="3" customFormat="1" x14ac:dyDescent="0.45">
      <c r="A374"/>
      <c r="B374"/>
      <c r="C374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8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D374"/>
    </row>
    <row r="375" spans="1:30" s="3" customFormat="1" x14ac:dyDescent="0.45">
      <c r="A375"/>
      <c r="B375"/>
      <c r="C375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8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D375"/>
    </row>
    <row r="376" spans="1:30" s="3" customFormat="1" x14ac:dyDescent="0.45">
      <c r="A376"/>
      <c r="B376"/>
      <c r="C37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8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D376"/>
    </row>
    <row r="377" spans="1:30" s="3" customFormat="1" x14ac:dyDescent="0.45">
      <c r="A377"/>
      <c r="B377"/>
      <c r="C377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8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D377"/>
    </row>
    <row r="378" spans="1:30" s="3" customFormat="1" x14ac:dyDescent="0.45">
      <c r="A378"/>
      <c r="B378"/>
      <c r="C378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8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D378"/>
    </row>
    <row r="379" spans="1:30" s="3" customFormat="1" x14ac:dyDescent="0.45">
      <c r="A379"/>
      <c r="B379"/>
      <c r="C379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8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D379"/>
    </row>
    <row r="380" spans="1:30" s="3" customFormat="1" x14ac:dyDescent="0.45">
      <c r="A380"/>
      <c r="B380"/>
      <c r="C380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8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D380"/>
    </row>
    <row r="381" spans="1:30" s="3" customFormat="1" x14ac:dyDescent="0.45">
      <c r="A381"/>
      <c r="B381"/>
      <c r="C381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8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D381"/>
    </row>
    <row r="382" spans="1:30" s="3" customFormat="1" x14ac:dyDescent="0.45">
      <c r="A382"/>
      <c r="B382"/>
      <c r="C382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8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D382"/>
    </row>
    <row r="383" spans="1:30" s="3" customFormat="1" x14ac:dyDescent="0.45">
      <c r="A383"/>
      <c r="B383"/>
      <c r="C383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8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D383"/>
    </row>
    <row r="384" spans="1:30" s="3" customFormat="1" x14ac:dyDescent="0.45">
      <c r="A384"/>
      <c r="B384"/>
      <c r="C384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8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D384"/>
    </row>
    <row r="385" spans="1:30" s="3" customFormat="1" x14ac:dyDescent="0.45">
      <c r="A385"/>
      <c r="B385"/>
      <c r="C385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8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D385"/>
    </row>
    <row r="386" spans="1:30" s="3" customFormat="1" x14ac:dyDescent="0.45">
      <c r="A386"/>
      <c r="B386"/>
      <c r="C38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8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D386"/>
    </row>
    <row r="387" spans="1:30" s="3" customFormat="1" x14ac:dyDescent="0.45">
      <c r="A387"/>
      <c r="B387"/>
      <c r="C387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8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D387"/>
    </row>
    <row r="388" spans="1:30" s="3" customFormat="1" x14ac:dyDescent="0.45">
      <c r="A388"/>
      <c r="B388"/>
      <c r="C388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8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D388"/>
    </row>
    <row r="389" spans="1:30" s="3" customFormat="1" x14ac:dyDescent="0.45">
      <c r="A389"/>
      <c r="B389"/>
      <c r="C389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8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D389"/>
    </row>
    <row r="390" spans="1:30" s="3" customFormat="1" x14ac:dyDescent="0.45">
      <c r="A390"/>
      <c r="B390"/>
      <c r="C390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8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D390"/>
    </row>
    <row r="391" spans="1:30" s="3" customFormat="1" x14ac:dyDescent="0.45">
      <c r="A391"/>
      <c r="B391"/>
      <c r="C391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8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D391"/>
    </row>
    <row r="392" spans="1:30" s="3" customFormat="1" x14ac:dyDescent="0.45">
      <c r="A392"/>
      <c r="B392"/>
      <c r="C392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8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D392"/>
    </row>
    <row r="393" spans="1:30" s="3" customFormat="1" x14ac:dyDescent="0.45">
      <c r="A393"/>
      <c r="B393"/>
      <c r="C393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8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D393"/>
    </row>
    <row r="394" spans="1:30" s="3" customFormat="1" x14ac:dyDescent="0.45">
      <c r="A394"/>
      <c r="B394"/>
      <c r="C394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8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D394"/>
    </row>
    <row r="395" spans="1:30" s="3" customFormat="1" x14ac:dyDescent="0.45">
      <c r="A395"/>
      <c r="B395"/>
      <c r="C395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8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D395"/>
    </row>
    <row r="396" spans="1:30" s="3" customFormat="1" x14ac:dyDescent="0.45">
      <c r="A396"/>
      <c r="B396"/>
      <c r="C39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8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D396"/>
    </row>
    <row r="397" spans="1:30" s="3" customFormat="1" x14ac:dyDescent="0.45">
      <c r="A397"/>
      <c r="B397"/>
      <c r="C397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8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D397"/>
    </row>
    <row r="398" spans="1:30" s="3" customFormat="1" x14ac:dyDescent="0.45">
      <c r="A398"/>
      <c r="B398"/>
      <c r="C398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8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D398"/>
    </row>
    <row r="399" spans="1:30" s="3" customFormat="1" x14ac:dyDescent="0.45">
      <c r="A399"/>
      <c r="B399"/>
      <c r="C399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8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D399"/>
    </row>
    <row r="400" spans="1:30" s="3" customFormat="1" x14ac:dyDescent="0.45">
      <c r="A400"/>
      <c r="B400"/>
      <c r="C400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8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D400"/>
    </row>
    <row r="401" spans="1:30" s="3" customFormat="1" x14ac:dyDescent="0.45">
      <c r="A401"/>
      <c r="B401"/>
      <c r="C401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8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D401"/>
    </row>
    <row r="402" spans="1:30" s="3" customFormat="1" x14ac:dyDescent="0.45">
      <c r="A402"/>
      <c r="B402"/>
      <c r="C402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8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D402"/>
    </row>
    <row r="403" spans="1:30" s="3" customFormat="1" x14ac:dyDescent="0.45">
      <c r="A403"/>
      <c r="B403"/>
      <c r="C403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8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D403"/>
    </row>
    <row r="404" spans="1:30" s="3" customFormat="1" x14ac:dyDescent="0.45">
      <c r="A404"/>
      <c r="B404"/>
      <c r="C404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8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D404"/>
    </row>
    <row r="405" spans="1:30" s="3" customFormat="1" x14ac:dyDescent="0.45">
      <c r="A405"/>
      <c r="B405"/>
      <c r="C405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8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D405"/>
    </row>
    <row r="406" spans="1:30" s="3" customFormat="1" x14ac:dyDescent="0.45">
      <c r="A406"/>
      <c r="B406"/>
      <c r="C40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8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D406"/>
    </row>
    <row r="407" spans="1:30" s="3" customFormat="1" x14ac:dyDescent="0.45">
      <c r="A407"/>
      <c r="B407"/>
      <c r="C407"/>
      <c r="D407"/>
      <c r="E407"/>
      <c r="F407"/>
      <c r="G407"/>
      <c r="H407"/>
      <c r="I407"/>
      <c r="J407"/>
      <c r="K407" s="36"/>
      <c r="L407" s="36"/>
      <c r="M407" s="36"/>
      <c r="N407"/>
      <c r="O407" s="10"/>
      <c r="P407"/>
      <c r="Q407"/>
      <c r="R407"/>
      <c r="S407"/>
      <c r="T407"/>
      <c r="U407"/>
      <c r="V407"/>
      <c r="W407"/>
      <c r="X407"/>
      <c r="Y407"/>
      <c r="Z407"/>
      <c r="AA407"/>
      <c r="AB407"/>
      <c r="AD407"/>
    </row>
  </sheetData>
  <mergeCells count="2">
    <mergeCell ref="G1:H1"/>
    <mergeCell ref="I1:J1"/>
  </mergeCells>
  <printOptions headings="1" gridLines="1"/>
  <pageMargins left="0.25" right="0.25" top="0.25" bottom="0.25" header="0" footer="0"/>
  <pageSetup scale="59" fitToHeight="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Actors</vt:lpstr>
      <vt:lpstr>Raw Data</vt:lpstr>
      <vt:lpstr>Sheet1</vt:lpstr>
      <vt:lpstr>Folger Line Count</vt:lpstr>
      <vt:lpstr>Event Type</vt:lpstr>
      <vt:lpstr>Base Data</vt:lpstr>
      <vt:lpstr>Test shee</vt:lpstr>
      <vt:lpstr>Correct Base Data</vt:lpstr>
      <vt:lpstr>Clean Up 1</vt:lpstr>
      <vt:lpstr>Clean Up 2</vt:lpstr>
      <vt:lpstr>Clean Up 3</vt:lpstr>
      <vt:lpstr>Clean Up 4</vt:lpstr>
      <vt:lpstr>Cleanup B1</vt:lpstr>
      <vt:lpstr>Cleanup B2</vt:lpstr>
      <vt:lpstr>Actors!Print_Area</vt:lpstr>
      <vt:lpstr>'Base Data'!Print_Area</vt:lpstr>
      <vt:lpstr>'Clean Up 1'!Print_Area</vt:lpstr>
      <vt:lpstr>'Cleanup B1'!Print_Area</vt:lpstr>
      <vt:lpstr>'Correct Base Data'!Print_Area</vt:lpstr>
      <vt:lpstr>'Event Type'!Print_Area</vt:lpstr>
      <vt:lpstr>'Raw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 Becker</cp:lastModifiedBy>
  <cp:lastPrinted>2020-04-09T16:27:02Z</cp:lastPrinted>
  <dcterms:created xsi:type="dcterms:W3CDTF">2018-02-01T01:54:56Z</dcterms:created>
  <dcterms:modified xsi:type="dcterms:W3CDTF">2020-04-24T17:50:04Z</dcterms:modified>
</cp:coreProperties>
</file>