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7" i="1"/>
  <c r="D9"/>
  <c r="F7" s="1"/>
  <c r="H7" s="1"/>
  <c r="C9"/>
  <c r="E7" s="1"/>
  <c r="G6"/>
  <c r="F6"/>
  <c r="H6" s="1"/>
  <c r="E6"/>
  <c r="G4"/>
  <c r="F4"/>
  <c r="H4" s="1"/>
  <c r="E4"/>
  <c r="G7" l="1"/>
  <c r="F3"/>
  <c r="H3" s="1"/>
  <c r="H9" s="1"/>
  <c r="D14" s="1"/>
  <c r="F5"/>
  <c r="H5" s="1"/>
  <c r="E3"/>
  <c r="E5"/>
  <c r="G3" l="1"/>
  <c r="G9" s="1"/>
  <c r="D13" s="1"/>
  <c r="D12" s="1"/>
  <c r="G5"/>
  <c r="F12" l="1"/>
  <c r="G12"/>
  <c r="D15"/>
</calcChain>
</file>

<file path=xl/sharedStrings.xml><?xml version="1.0" encoding="utf-8"?>
<sst xmlns="http://schemas.openxmlformats.org/spreadsheetml/2006/main" count="41" uniqueCount="40">
  <si>
    <t>Month</t>
  </si>
  <si>
    <t>Stock Return</t>
  </si>
  <si>
    <t>Market Return</t>
  </si>
  <si>
    <t>r(i)-mean</t>
  </si>
  <si>
    <t>r(m)-mean</t>
  </si>
  <si>
    <t>[E]*[F]</t>
  </si>
  <si>
    <t>[F]^2</t>
  </si>
  <si>
    <t>Average</t>
  </si>
  <si>
    <t>Sum</t>
  </si>
  <si>
    <t>Range</t>
  </si>
  <si>
    <t>Formula Beta</t>
  </si>
  <si>
    <t>Covariance</t>
  </si>
  <si>
    <t>Variance(m)</t>
  </si>
  <si>
    <t>Alpha</t>
  </si>
  <si>
    <t>Beta from 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</si>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</sst>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2" borderId="3" xfId="0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0" fontId="1" fillId="4" borderId="1" xfId="0" applyFont="1" applyFill="1" applyBorder="1"/>
    <xf numFmtId="0" fontId="0" fillId="4" borderId="3" xfId="0" applyFill="1" applyBorder="1"/>
    <xf numFmtId="0" fontId="2" fillId="0" borderId="4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4" borderId="7" xfId="0" applyFill="1" applyBorder="1" applyAlignment="1"/>
    <xf numFmtId="0" fontId="0" fillId="2" borderId="7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38"/>
  <sheetViews>
    <sheetView tabSelected="1" workbookViewId="0">
      <selection activeCell="E7" sqref="E7"/>
    </sheetView>
  </sheetViews>
  <sheetFormatPr defaultRowHeight="15"/>
  <cols>
    <col min="3" max="3" width="20" customWidth="1"/>
    <col min="4" max="7" width="15.7109375" customWidth="1"/>
  </cols>
  <sheetData>
    <row r="2" spans="2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>
      <c r="B3">
        <v>1</v>
      </c>
      <c r="C3">
        <v>10</v>
      </c>
      <c r="D3">
        <v>4</v>
      </c>
      <c r="E3">
        <f>+C3-$C$9</f>
        <v>2</v>
      </c>
      <c r="F3">
        <f>+D3-$D$9</f>
        <v>0</v>
      </c>
      <c r="G3">
        <f>+PRODUCT(E3:F3)</f>
        <v>0</v>
      </c>
      <c r="H3">
        <f>+F3*F3</f>
        <v>0</v>
      </c>
    </row>
    <row r="4" spans="2:8">
      <c r="B4">
        <v>2</v>
      </c>
      <c r="C4">
        <v>3</v>
      </c>
      <c r="D4">
        <v>2</v>
      </c>
      <c r="E4">
        <f t="shared" ref="E4:E7" si="0">+C4-$C$9</f>
        <v>-5</v>
      </c>
      <c r="F4">
        <f t="shared" ref="F4:F7" si="1">+D4-$D$9</f>
        <v>-2</v>
      </c>
      <c r="G4">
        <f t="shared" ref="G4:G7" si="2">+PRODUCT(E4:F4)</f>
        <v>10</v>
      </c>
      <c r="H4">
        <f t="shared" ref="H4:H7" si="3">+F4*F4</f>
        <v>4</v>
      </c>
    </row>
    <row r="5" spans="2:8">
      <c r="B5">
        <v>3</v>
      </c>
      <c r="C5">
        <v>15</v>
      </c>
      <c r="D5">
        <v>8</v>
      </c>
      <c r="E5">
        <f t="shared" si="0"/>
        <v>7</v>
      </c>
      <c r="F5">
        <f t="shared" si="1"/>
        <v>4</v>
      </c>
      <c r="G5">
        <f t="shared" si="2"/>
        <v>28</v>
      </c>
      <c r="H5">
        <f t="shared" si="3"/>
        <v>16</v>
      </c>
    </row>
    <row r="6" spans="2:8">
      <c r="B6">
        <v>4</v>
      </c>
      <c r="C6">
        <v>9</v>
      </c>
      <c r="D6">
        <v>6</v>
      </c>
      <c r="E6">
        <f t="shared" si="0"/>
        <v>1</v>
      </c>
      <c r="F6">
        <f t="shared" si="1"/>
        <v>2</v>
      </c>
      <c r="G6">
        <f t="shared" si="2"/>
        <v>2</v>
      </c>
      <c r="H6">
        <f t="shared" si="3"/>
        <v>4</v>
      </c>
    </row>
    <row r="7" spans="2:8">
      <c r="B7">
        <v>5</v>
      </c>
      <c r="C7">
        <v>3</v>
      </c>
      <c r="D7">
        <v>0</v>
      </c>
      <c r="E7">
        <f t="shared" si="0"/>
        <v>-5</v>
      </c>
      <c r="F7">
        <f t="shared" si="1"/>
        <v>-4</v>
      </c>
      <c r="G7">
        <f t="shared" si="2"/>
        <v>20</v>
      </c>
      <c r="H7">
        <f t="shared" si="3"/>
        <v>16</v>
      </c>
    </row>
    <row r="8" spans="2:8" ht="15.75" thickBot="1"/>
    <row r="9" spans="2:8" ht="15.75" thickBot="1">
      <c r="B9" s="2" t="s">
        <v>7</v>
      </c>
      <c r="C9" s="3">
        <f>+AVERAGE(C3:C7)</f>
        <v>8</v>
      </c>
      <c r="D9" s="4">
        <f>+AVERAGE(D3:D7)</f>
        <v>4</v>
      </c>
      <c r="F9" s="2" t="s">
        <v>8</v>
      </c>
      <c r="G9" s="3">
        <f>+SUM(G3:G7)</f>
        <v>60</v>
      </c>
      <c r="H9" s="4">
        <f>+SUM(H3:H7)</f>
        <v>40</v>
      </c>
    </row>
    <row r="11" spans="2:8" ht="15.75" thickBot="1">
      <c r="F11" s="1" t="s">
        <v>9</v>
      </c>
    </row>
    <row r="12" spans="2:8" ht="15.75" thickBot="1">
      <c r="C12" s="5" t="s">
        <v>10</v>
      </c>
      <c r="D12" s="6">
        <f>+D13/D14</f>
        <v>1.5</v>
      </c>
      <c r="F12" s="7">
        <f>+D12-2*E38</f>
        <v>0.81686994893602682</v>
      </c>
      <c r="G12" s="8">
        <f>+D12+2*E38</f>
        <v>2.1831300510639733</v>
      </c>
    </row>
    <row r="13" spans="2:8">
      <c r="C13" s="1" t="s">
        <v>11</v>
      </c>
      <c r="D13">
        <f>+G9/5</f>
        <v>12</v>
      </c>
    </row>
    <row r="14" spans="2:8" ht="15.75" thickBot="1">
      <c r="C14" s="1" t="s">
        <v>12</v>
      </c>
      <c r="D14">
        <f>+H9/5</f>
        <v>8</v>
      </c>
    </row>
    <row r="15" spans="2:8" ht="15.75" thickBot="1">
      <c r="C15" s="9" t="s">
        <v>13</v>
      </c>
      <c r="D15" s="10">
        <f>+C9-D12*D9</f>
        <v>2</v>
      </c>
    </row>
    <row r="16" spans="2:8" ht="15.75" thickBot="1"/>
    <row r="17" spans="3:8" ht="15.75" thickBot="1">
      <c r="C17" s="5" t="s">
        <v>14</v>
      </c>
      <c r="D17" s="6">
        <f>+D38</f>
        <v>1.5</v>
      </c>
    </row>
    <row r="21" spans="3:8">
      <c r="C21" t="s">
        <v>15</v>
      </c>
    </row>
    <row r="22" spans="3:8" ht="15.75" thickBot="1"/>
    <row r="23" spans="3:8">
      <c r="C23" s="11" t="s">
        <v>16</v>
      </c>
      <c r="D23" s="11"/>
    </row>
    <row r="24" spans="3:8">
      <c r="C24" s="12" t="s">
        <v>17</v>
      </c>
      <c r="D24" s="12">
        <v>0.93026050941906346</v>
      </c>
    </row>
    <row r="25" spans="3:8">
      <c r="C25" s="12" t="s">
        <v>18</v>
      </c>
      <c r="D25" s="12">
        <v>0.86538461538461542</v>
      </c>
    </row>
    <row r="26" spans="3:8">
      <c r="C26" s="12" t="s">
        <v>19</v>
      </c>
      <c r="D26" s="12">
        <v>0.8205128205128206</v>
      </c>
    </row>
    <row r="27" spans="3:8">
      <c r="C27" s="12" t="s">
        <v>20</v>
      </c>
      <c r="D27" s="12">
        <v>2.1602468994692865</v>
      </c>
    </row>
    <row r="28" spans="3:8" ht="15.75" thickBot="1">
      <c r="C28" s="13" t="s">
        <v>21</v>
      </c>
      <c r="D28" s="13">
        <v>5</v>
      </c>
    </row>
    <row r="30" spans="3:8" ht="15.75" thickBot="1">
      <c r="C30" t="s">
        <v>22</v>
      </c>
    </row>
    <row r="31" spans="3:8">
      <c r="C31" s="14"/>
      <c r="D31" s="14" t="s">
        <v>23</v>
      </c>
      <c r="E31" s="14" t="s">
        <v>24</v>
      </c>
      <c r="F31" s="14" t="s">
        <v>25</v>
      </c>
      <c r="G31" s="14" t="s">
        <v>26</v>
      </c>
      <c r="H31" s="14" t="s">
        <v>27</v>
      </c>
    </row>
    <row r="32" spans="3:8">
      <c r="C32" s="12" t="s">
        <v>28</v>
      </c>
      <c r="D32" s="12">
        <v>1</v>
      </c>
      <c r="E32" s="12">
        <v>90</v>
      </c>
      <c r="F32" s="12">
        <v>90</v>
      </c>
      <c r="G32" s="12">
        <v>19.285714285714288</v>
      </c>
      <c r="H32" s="12">
        <v>2.1875398780838686E-2</v>
      </c>
    </row>
    <row r="33" spans="3:11">
      <c r="C33" s="12" t="s">
        <v>29</v>
      </c>
      <c r="D33" s="12">
        <v>3</v>
      </c>
      <c r="E33" s="12">
        <v>13.999999999999998</v>
      </c>
      <c r="F33" s="12">
        <v>4.6666666666666661</v>
      </c>
      <c r="G33" s="12"/>
      <c r="H33" s="12"/>
    </row>
    <row r="34" spans="3:11" ht="15.75" thickBot="1">
      <c r="C34" s="13" t="s">
        <v>30</v>
      </c>
      <c r="D34" s="13">
        <v>4</v>
      </c>
      <c r="E34" s="13">
        <v>104</v>
      </c>
      <c r="F34" s="13"/>
      <c r="G34" s="13"/>
      <c r="H34" s="13"/>
    </row>
    <row r="35" spans="3:11" ht="15.75" thickBot="1"/>
    <row r="36" spans="3:11" ht="15.75" thickBot="1">
      <c r="C36" s="14"/>
      <c r="D36" s="15" t="s">
        <v>31</v>
      </c>
      <c r="E36" s="14" t="s">
        <v>20</v>
      </c>
      <c r="F36" s="14" t="s">
        <v>32</v>
      </c>
      <c r="G36" s="14" t="s">
        <v>33</v>
      </c>
      <c r="H36" s="14" t="s">
        <v>34</v>
      </c>
      <c r="I36" s="14" t="s">
        <v>35</v>
      </c>
      <c r="J36" s="14" t="s">
        <v>36</v>
      </c>
      <c r="K36" s="14" t="s">
        <v>37</v>
      </c>
    </row>
    <row r="37" spans="3:11" ht="15.75" thickBot="1">
      <c r="C37" s="12" t="s">
        <v>38</v>
      </c>
      <c r="D37" s="16">
        <v>2</v>
      </c>
      <c r="E37" s="12">
        <v>1.6733200530681509</v>
      </c>
      <c r="F37" s="12">
        <v>1.1952286093343938</v>
      </c>
      <c r="G37" s="12">
        <v>0.3178675436685775</v>
      </c>
      <c r="H37" s="12">
        <v>-3.3252512197798545</v>
      </c>
      <c r="I37" s="12">
        <v>7.3252512197798545</v>
      </c>
      <c r="J37" s="12">
        <v>-3.3252512197798545</v>
      </c>
      <c r="K37" s="12">
        <v>7.3252512197798545</v>
      </c>
    </row>
    <row r="38" spans="3:11" ht="15.75" thickBot="1">
      <c r="C38" s="13" t="s">
        <v>39</v>
      </c>
      <c r="D38" s="17">
        <v>1.5</v>
      </c>
      <c r="E38" s="13">
        <v>0.34156502553198659</v>
      </c>
      <c r="F38" s="17">
        <v>4.3915503282683996</v>
      </c>
      <c r="G38" s="13">
        <v>2.1875398780838686E-2</v>
      </c>
      <c r="H38" s="13">
        <v>0.41298764661713649</v>
      </c>
      <c r="I38" s="13">
        <v>2.5870123533828635</v>
      </c>
      <c r="J38" s="13">
        <v>0.41298764661713649</v>
      </c>
      <c r="K38" s="13">
        <v>2.5870123533828635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 B. Chincarini</dc:creator>
  <cp:lastModifiedBy>Ludwig B. Chincarini</cp:lastModifiedBy>
  <dcterms:created xsi:type="dcterms:W3CDTF">2013-09-04T19:49:50Z</dcterms:created>
  <dcterms:modified xsi:type="dcterms:W3CDTF">2013-09-04T19:50:03Z</dcterms:modified>
</cp:coreProperties>
</file>