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AWSanDisk/DRTO2023/"/>
    </mc:Choice>
  </mc:AlternateContent>
  <xr:revisionPtr revIDLastSave="0" documentId="13_ncr:1_{1A6C9BD0-C7B2-7F40-A1F4-81AD19B16CC3}" xr6:coauthVersionLast="47" xr6:coauthVersionMax="47" xr10:uidLastSave="{00000000-0000-0000-0000-000000000000}"/>
  <bookViews>
    <workbookView xWindow="1020" yWindow="760" windowWidth="29220" windowHeight="18880" activeTab="2" xr2:uid="{4F134EED-B611-2E45-BBE4-FA197D1FDC62}"/>
  </bookViews>
  <sheets>
    <sheet name="gpsSerials" sheetId="5" r:id="rId1"/>
    <sheet name="SiteNotes" sheetId="2" r:id="rId2"/>
    <sheet name="CollectionNotes" sheetId="1" r:id="rId3"/>
    <sheet name="ShayleSamples" sheetId="3" r:id="rId4"/>
    <sheet name="OutplantersMap" sheetId="13" r:id="rId5"/>
  </sheets>
  <externalReferences>
    <externalReference r:id="rId6"/>
  </externalReferences>
  <definedNames>
    <definedName name="_xlnm._FilterDatabase" localSheetId="2" hidden="1">CollectionNotes!$A$1:$Q$138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8" i="3" l="1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27" i="3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H1" i="3"/>
  <c r="B144" i="1" l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43" i="1"/>
  <c r="A183" i="1" l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44" i="1"/>
  <c r="A143" i="1"/>
  <c r="L182" i="1"/>
  <c r="L181" i="1"/>
  <c r="L180" i="1"/>
  <c r="L179" i="1"/>
  <c r="L173" i="1"/>
  <c r="L172" i="1"/>
  <c r="L171" i="1"/>
  <c r="L170" i="1"/>
  <c r="L169" i="1"/>
  <c r="L168" i="1"/>
  <c r="L167" i="1"/>
  <c r="L166" i="1"/>
  <c r="L165" i="1"/>
  <c r="L164" i="1"/>
  <c r="L163" i="1"/>
  <c r="L174" i="1"/>
  <c r="L178" i="1"/>
  <c r="L177" i="1"/>
  <c r="L176" i="1"/>
  <c r="L175" i="1"/>
  <c r="E58" i="2"/>
  <c r="E59" i="2"/>
  <c r="E60" i="2"/>
  <c r="E61" i="2"/>
  <c r="L158" i="1"/>
  <c r="L159" i="1"/>
  <c r="L160" i="1"/>
  <c r="L161" i="1"/>
  <c r="L162" i="1"/>
  <c r="L148" i="1"/>
  <c r="L147" i="1"/>
  <c r="L146" i="1"/>
  <c r="L145" i="1"/>
  <c r="L144" i="1"/>
  <c r="L143" i="1"/>
  <c r="L152" i="1"/>
  <c r="L151" i="1"/>
  <c r="L150" i="1"/>
  <c r="L149" i="1"/>
  <c r="E52" i="2"/>
  <c r="E53" i="2"/>
  <c r="E54" i="2"/>
  <c r="E55" i="2"/>
  <c r="E56" i="2"/>
  <c r="E57" i="2"/>
  <c r="L153" i="1"/>
  <c r="L154" i="1"/>
  <c r="L155" i="1"/>
  <c r="L156" i="1"/>
  <c r="L157" i="1"/>
  <c r="A166" i="3"/>
  <c r="H166" i="3" s="1"/>
  <c r="A165" i="3"/>
  <c r="H165" i="3" s="1"/>
  <c r="A164" i="3"/>
  <c r="H164" i="3" s="1"/>
  <c r="A163" i="3"/>
  <c r="H163" i="3" s="1"/>
  <c r="A142" i="1"/>
  <c r="A141" i="1"/>
  <c r="A140" i="1"/>
  <c r="A139" i="1"/>
  <c r="L142" i="1"/>
  <c r="L141" i="1"/>
  <c r="L140" i="1"/>
  <c r="L139" i="1"/>
  <c r="E51" i="2"/>
  <c r="A133" i="1" l="1"/>
  <c r="A134" i="1"/>
  <c r="A135" i="1"/>
  <c r="A136" i="1"/>
  <c r="A137" i="1"/>
  <c r="A138" i="1"/>
  <c r="I136" i="1"/>
  <c r="L138" i="1"/>
  <c r="L137" i="1"/>
  <c r="L136" i="1"/>
  <c r="L134" i="1"/>
  <c r="L133" i="1"/>
  <c r="E50" i="2"/>
  <c r="I138" i="1" s="1"/>
  <c r="E49" i="2"/>
  <c r="I134" i="1" s="1"/>
  <c r="I135" i="1" l="1"/>
  <c r="I133" i="1"/>
  <c r="I137" i="1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L62" i="1"/>
  <c r="E45" i="2"/>
  <c r="E44" i="2"/>
  <c r="L129" i="1"/>
  <c r="E48" i="2"/>
  <c r="I131" i="1" s="1"/>
  <c r="E47" i="2"/>
  <c r="I126" i="1" s="1"/>
  <c r="A132" i="1"/>
  <c r="A131" i="1"/>
  <c r="A130" i="1"/>
  <c r="A129" i="1"/>
  <c r="A128" i="1"/>
  <c r="A127" i="1"/>
  <c r="A126" i="1"/>
  <c r="A125" i="1"/>
  <c r="A124" i="1"/>
  <c r="A123" i="1"/>
  <c r="A122" i="1"/>
  <c r="A121" i="1"/>
  <c r="L132" i="1"/>
  <c r="L131" i="1"/>
  <c r="L130" i="1"/>
  <c r="L128" i="1"/>
  <c r="L127" i="1"/>
  <c r="L126" i="1"/>
  <c r="L125" i="1"/>
  <c r="L124" i="1"/>
  <c r="L123" i="1"/>
  <c r="E46" i="2"/>
  <c r="I124" i="1" s="1"/>
  <c r="L122" i="1"/>
  <c r="L121" i="1"/>
  <c r="E43" i="2"/>
  <c r="I121" i="1" s="1"/>
  <c r="A119" i="1"/>
  <c r="A120" i="1"/>
  <c r="A118" i="1"/>
  <c r="L120" i="1"/>
  <c r="L119" i="1"/>
  <c r="L118" i="1"/>
  <c r="E42" i="2"/>
  <c r="I120" i="1" s="1"/>
  <c r="H132" i="3" l="1"/>
  <c r="H134" i="3"/>
  <c r="H136" i="3"/>
  <c r="H127" i="3"/>
  <c r="H137" i="3"/>
  <c r="H124" i="3"/>
  <c r="H135" i="3"/>
  <c r="H118" i="3"/>
  <c r="H128" i="3"/>
  <c r="H138" i="3"/>
  <c r="H133" i="3"/>
  <c r="H123" i="3"/>
  <c r="H122" i="3"/>
  <c r="H125" i="3"/>
  <c r="H126" i="3"/>
  <c r="H119" i="3"/>
  <c r="H129" i="3"/>
  <c r="H120" i="3"/>
  <c r="H130" i="3"/>
  <c r="H121" i="3"/>
  <c r="H131" i="3"/>
  <c r="I122" i="1"/>
  <c r="I128" i="1"/>
  <c r="I130" i="1"/>
  <c r="I127" i="1"/>
  <c r="I125" i="1"/>
  <c r="I123" i="1"/>
  <c r="I118" i="1"/>
  <c r="I119" i="1"/>
  <c r="I132" i="1"/>
  <c r="I129" i="1"/>
  <c r="E21" i="2" l="1"/>
  <c r="A117" i="3"/>
  <c r="A116" i="3"/>
  <c r="A115" i="3"/>
  <c r="A114" i="3"/>
  <c r="A116" i="1"/>
  <c r="A117" i="1"/>
  <c r="A115" i="1"/>
  <c r="A114" i="1"/>
  <c r="L117" i="1"/>
  <c r="L116" i="1"/>
  <c r="L115" i="1"/>
  <c r="L114" i="1"/>
  <c r="E39" i="2"/>
  <c r="E40" i="2"/>
  <c r="I114" i="1" s="1"/>
  <c r="E41" i="2"/>
  <c r="I116" i="1" s="1"/>
  <c r="H114" i="3" l="1"/>
  <c r="H115" i="3"/>
  <c r="H116" i="3"/>
  <c r="H117" i="3"/>
  <c r="I115" i="1"/>
  <c r="I117" i="1"/>
  <c r="A102" i="3"/>
  <c r="A103" i="3"/>
  <c r="A104" i="3"/>
  <c r="A105" i="3"/>
  <c r="A106" i="3"/>
  <c r="A107" i="3"/>
  <c r="A108" i="3"/>
  <c r="A109" i="3"/>
  <c r="A110" i="3"/>
  <c r="A111" i="3"/>
  <c r="A112" i="3"/>
  <c r="A113" i="3"/>
  <c r="A108" i="1"/>
  <c r="A109" i="1"/>
  <c r="A110" i="1"/>
  <c r="A111" i="1"/>
  <c r="A112" i="1"/>
  <c r="A113" i="1"/>
  <c r="L113" i="1"/>
  <c r="L112" i="1"/>
  <c r="L111" i="1"/>
  <c r="L110" i="1"/>
  <c r="L109" i="1"/>
  <c r="L108" i="1"/>
  <c r="A107" i="1"/>
  <c r="A106" i="1"/>
  <c r="A105" i="1"/>
  <c r="A104" i="1"/>
  <c r="A103" i="1"/>
  <c r="A102" i="1"/>
  <c r="L107" i="1"/>
  <c r="L106" i="1"/>
  <c r="L105" i="1"/>
  <c r="L104" i="1"/>
  <c r="L103" i="1"/>
  <c r="L102" i="1"/>
  <c r="E36" i="2"/>
  <c r="I108" i="1" s="1"/>
  <c r="E37" i="2"/>
  <c r="I113" i="1" s="1"/>
  <c r="E38" i="2"/>
  <c r="I103" i="1" s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96" i="1"/>
  <c r="A97" i="1"/>
  <c r="A98" i="1"/>
  <c r="A99" i="1"/>
  <c r="A100" i="1"/>
  <c r="A101" i="1"/>
  <c r="L101" i="1"/>
  <c r="L100" i="1"/>
  <c r="L99" i="1"/>
  <c r="L98" i="1"/>
  <c r="L97" i="1"/>
  <c r="L96" i="1"/>
  <c r="A95" i="1"/>
  <c r="A94" i="1"/>
  <c r="A93" i="1"/>
  <c r="L95" i="1"/>
  <c r="L94" i="1"/>
  <c r="L93" i="1"/>
  <c r="A87" i="1"/>
  <c r="A88" i="1"/>
  <c r="A89" i="1"/>
  <c r="A90" i="1"/>
  <c r="A91" i="1"/>
  <c r="A92" i="1"/>
  <c r="L92" i="1"/>
  <c r="L91" i="1"/>
  <c r="L90" i="1"/>
  <c r="L89" i="1"/>
  <c r="L88" i="1"/>
  <c r="L87" i="1"/>
  <c r="A81" i="1"/>
  <c r="A82" i="1"/>
  <c r="A83" i="1"/>
  <c r="A84" i="1"/>
  <c r="A85" i="1"/>
  <c r="A86" i="1"/>
  <c r="L86" i="1"/>
  <c r="L85" i="1"/>
  <c r="L84" i="1"/>
  <c r="L83" i="1"/>
  <c r="L82" i="1"/>
  <c r="L81" i="1"/>
  <c r="A80" i="1"/>
  <c r="A79" i="1"/>
  <c r="A78" i="1"/>
  <c r="A77" i="1"/>
  <c r="A76" i="1"/>
  <c r="A75" i="1"/>
  <c r="A74" i="1"/>
  <c r="A73" i="1"/>
  <c r="A72" i="1"/>
  <c r="A71" i="1"/>
  <c r="A70" i="1"/>
  <c r="L80" i="1"/>
  <c r="L79" i="1"/>
  <c r="L78" i="1"/>
  <c r="L77" i="1"/>
  <c r="L76" i="1"/>
  <c r="L75" i="1"/>
  <c r="L74" i="1"/>
  <c r="L73" i="1"/>
  <c r="L72" i="1"/>
  <c r="L71" i="1"/>
  <c r="L70" i="1"/>
  <c r="E29" i="2"/>
  <c r="I83" i="1" s="1"/>
  <c r="E30" i="2"/>
  <c r="I93" i="1" s="1"/>
  <c r="E31" i="2"/>
  <c r="E32" i="2"/>
  <c r="E33" i="2"/>
  <c r="E35" i="2"/>
  <c r="I96" i="1" s="1"/>
  <c r="E34" i="2"/>
  <c r="I75" i="1" s="1"/>
  <c r="E27" i="2"/>
  <c r="I54" i="1" s="1"/>
  <c r="E28" i="2"/>
  <c r="E10" i="2"/>
  <c r="E6" i="2"/>
  <c r="E5" i="2"/>
  <c r="E4" i="2"/>
  <c r="I13" i="1" s="1"/>
  <c r="E3" i="2"/>
  <c r="I6" i="1" s="1"/>
  <c r="E2" i="2"/>
  <c r="I3" i="1" s="1"/>
  <c r="E8" i="2"/>
  <c r="I14" i="1" s="1"/>
  <c r="E9" i="2"/>
  <c r="I23" i="1" s="1"/>
  <c r="E11" i="2"/>
  <c r="E12" i="2"/>
  <c r="I24" i="1" s="1"/>
  <c r="E13" i="2"/>
  <c r="I33" i="1" s="1"/>
  <c r="E14" i="2"/>
  <c r="I34" i="1" s="1"/>
  <c r="E15" i="2"/>
  <c r="E16" i="2"/>
  <c r="E17" i="2"/>
  <c r="I39" i="1" s="1"/>
  <c r="E18" i="2"/>
  <c r="I43" i="1" s="1"/>
  <c r="E19" i="2"/>
  <c r="I46" i="1" s="1"/>
  <c r="E20" i="2"/>
  <c r="E22" i="2"/>
  <c r="I53" i="1" s="1"/>
  <c r="E23" i="2"/>
  <c r="E24" i="2"/>
  <c r="E25" i="2"/>
  <c r="I63" i="1" s="1"/>
  <c r="E26" i="2"/>
  <c r="I64" i="1" s="1"/>
  <c r="E7" i="2"/>
  <c r="A60" i="1"/>
  <c r="A61" i="1"/>
  <c r="A62" i="1"/>
  <c r="A63" i="1"/>
  <c r="A64" i="1"/>
  <c r="A65" i="1"/>
  <c r="A66" i="1"/>
  <c r="A67" i="1"/>
  <c r="A68" i="1"/>
  <c r="A69" i="1"/>
  <c r="A59" i="1"/>
  <c r="L69" i="1"/>
  <c r="L68" i="1"/>
  <c r="L67" i="1"/>
  <c r="L66" i="1"/>
  <c r="L65" i="1"/>
  <c r="L64" i="1"/>
  <c r="L63" i="1"/>
  <c r="L61" i="1"/>
  <c r="L60" i="1"/>
  <c r="L59" i="1"/>
  <c r="A58" i="1"/>
  <c r="A57" i="1"/>
  <c r="A56" i="1"/>
  <c r="A55" i="1"/>
  <c r="A54" i="1"/>
  <c r="L54" i="1"/>
  <c r="L55" i="1"/>
  <c r="L56" i="1"/>
  <c r="L57" i="1"/>
  <c r="L58" i="1"/>
  <c r="A53" i="1"/>
  <c r="A52" i="1"/>
  <c r="A51" i="1"/>
  <c r="L53" i="1"/>
  <c r="L52" i="1"/>
  <c r="L51" i="1"/>
  <c r="L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H81" i="3" l="1"/>
  <c r="H91" i="3"/>
  <c r="H101" i="3"/>
  <c r="H111" i="3"/>
  <c r="H72" i="3"/>
  <c r="H93" i="3"/>
  <c r="H74" i="3"/>
  <c r="H75" i="3"/>
  <c r="H106" i="3"/>
  <c r="H82" i="3"/>
  <c r="H83" i="3"/>
  <c r="H94" i="3"/>
  <c r="H107" i="3"/>
  <c r="H71" i="3"/>
  <c r="H92" i="3"/>
  <c r="H109" i="3"/>
  <c r="H84" i="3"/>
  <c r="H95" i="3"/>
  <c r="H78" i="3"/>
  <c r="H98" i="3"/>
  <c r="H104" i="3"/>
  <c r="H79" i="3"/>
  <c r="H89" i="3"/>
  <c r="H99" i="3"/>
  <c r="H113" i="3"/>
  <c r="H103" i="3"/>
  <c r="H110" i="3"/>
  <c r="H73" i="3"/>
  <c r="H108" i="3"/>
  <c r="H85" i="3"/>
  <c r="H76" i="3"/>
  <c r="H86" i="3"/>
  <c r="H96" i="3"/>
  <c r="H77" i="3"/>
  <c r="H87" i="3"/>
  <c r="H97" i="3"/>
  <c r="H105" i="3"/>
  <c r="H88" i="3"/>
  <c r="H70" i="3"/>
  <c r="H80" i="3"/>
  <c r="H90" i="3"/>
  <c r="H100" i="3"/>
  <c r="H112" i="3"/>
  <c r="H102" i="3"/>
  <c r="I107" i="1"/>
  <c r="I62" i="1"/>
  <c r="I61" i="1"/>
  <c r="I52" i="1"/>
  <c r="I51" i="1"/>
  <c r="I32" i="1"/>
  <c r="I104" i="1"/>
  <c r="I42" i="1"/>
  <c r="I98" i="1"/>
  <c r="I92" i="1"/>
  <c r="I31" i="1"/>
  <c r="I41" i="1"/>
  <c r="I82" i="1"/>
  <c r="I22" i="1"/>
  <c r="I102" i="1"/>
  <c r="I101" i="1"/>
  <c r="I81" i="1"/>
  <c r="I21" i="1"/>
  <c r="I11" i="1"/>
  <c r="I110" i="1"/>
  <c r="I100" i="1"/>
  <c r="I90" i="1"/>
  <c r="I80" i="1"/>
  <c r="I60" i="1"/>
  <c r="I50" i="1"/>
  <c r="I40" i="1"/>
  <c r="I30" i="1"/>
  <c r="I20" i="1"/>
  <c r="I10" i="1"/>
  <c r="I109" i="1"/>
  <c r="I99" i="1"/>
  <c r="I89" i="1"/>
  <c r="I79" i="1"/>
  <c r="I69" i="1"/>
  <c r="I59" i="1"/>
  <c r="I49" i="1"/>
  <c r="I29" i="1"/>
  <c r="I19" i="1"/>
  <c r="I9" i="1"/>
  <c r="I88" i="1"/>
  <c r="I78" i="1"/>
  <c r="I68" i="1"/>
  <c r="I58" i="1"/>
  <c r="I48" i="1"/>
  <c r="I38" i="1"/>
  <c r="I28" i="1"/>
  <c r="I18" i="1"/>
  <c r="I8" i="1"/>
  <c r="I111" i="1"/>
  <c r="I97" i="1"/>
  <c r="I87" i="1"/>
  <c r="I77" i="1"/>
  <c r="I67" i="1"/>
  <c r="I57" i="1"/>
  <c r="I47" i="1"/>
  <c r="I37" i="1"/>
  <c r="I27" i="1"/>
  <c r="I17" i="1"/>
  <c r="I7" i="1"/>
  <c r="I91" i="1"/>
  <c r="I106" i="1"/>
  <c r="I86" i="1"/>
  <c r="I76" i="1"/>
  <c r="I66" i="1"/>
  <c r="I56" i="1"/>
  <c r="I36" i="1"/>
  <c r="I26" i="1"/>
  <c r="I16" i="1"/>
  <c r="I112" i="1"/>
  <c r="I12" i="1"/>
  <c r="I105" i="1"/>
  <c r="I95" i="1"/>
  <c r="I85" i="1"/>
  <c r="I65" i="1"/>
  <c r="I55" i="1"/>
  <c r="I45" i="1"/>
  <c r="I35" i="1"/>
  <c r="I25" i="1"/>
  <c r="I15" i="1"/>
  <c r="I5" i="1"/>
  <c r="I2" i="1"/>
  <c r="I94" i="1"/>
  <c r="I84" i="1"/>
  <c r="I44" i="1"/>
  <c r="I4" i="1"/>
  <c r="A2" i="3" l="1"/>
  <c r="H2" i="3" l="1"/>
  <c r="A19" i="3"/>
  <c r="A5" i="3"/>
  <c r="A17" i="3"/>
  <c r="A16" i="3"/>
  <c r="A12" i="3"/>
  <c r="A10" i="3"/>
  <c r="A7" i="3"/>
  <c r="A13" i="3"/>
  <c r="A9" i="3"/>
  <c r="A15" i="3"/>
  <c r="A18" i="3"/>
  <c r="A14" i="3"/>
  <c r="A3" i="3"/>
  <c r="A6" i="3"/>
  <c r="A4" i="3"/>
  <c r="A11" i="3"/>
  <c r="A8" i="3"/>
  <c r="H13" i="3" l="1"/>
  <c r="H4" i="3"/>
  <c r="H16" i="3"/>
  <c r="H14" i="3"/>
  <c r="H5" i="3"/>
  <c r="H18" i="3"/>
  <c r="H19" i="3"/>
  <c r="H7" i="3"/>
  <c r="H11" i="3"/>
  <c r="H12" i="3"/>
  <c r="H17" i="3"/>
  <c r="H15" i="3"/>
  <c r="H8" i="3"/>
  <c r="H10" i="3"/>
  <c r="H6" i="3"/>
  <c r="H3" i="3"/>
  <c r="H9" i="3"/>
  <c r="A20" i="3"/>
  <c r="H20" i="3" l="1"/>
  <c r="A30" i="3"/>
  <c r="A26" i="3"/>
  <c r="A53" i="3"/>
  <c r="A29" i="3"/>
  <c r="A27" i="3"/>
  <c r="A32" i="3"/>
  <c r="A46" i="3"/>
  <c r="A41" i="3"/>
  <c r="A22" i="3"/>
  <c r="A34" i="3"/>
  <c r="A43" i="3"/>
  <c r="A52" i="3"/>
  <c r="A51" i="3"/>
  <c r="A28" i="3"/>
  <c r="A36" i="3"/>
  <c r="A33" i="3"/>
  <c r="A37" i="3"/>
  <c r="A40" i="3"/>
  <c r="A21" i="3"/>
  <c r="A39" i="3"/>
  <c r="A35" i="3"/>
  <c r="A38" i="3"/>
  <c r="A23" i="3"/>
  <c r="A45" i="3"/>
  <c r="A44" i="3"/>
  <c r="A31" i="3"/>
  <c r="A24" i="3"/>
  <c r="A48" i="3"/>
  <c r="A25" i="3"/>
  <c r="A49" i="3"/>
  <c r="A50" i="3"/>
  <c r="A42" i="3"/>
  <c r="A47" i="3"/>
  <c r="H46" i="3" l="1"/>
  <c r="H51" i="3"/>
  <c r="H40" i="3"/>
  <c r="H41" i="3"/>
  <c r="H24" i="3"/>
  <c r="H32" i="3"/>
  <c r="H36" i="3"/>
  <c r="H28" i="3"/>
  <c r="H23" i="3"/>
  <c r="H42" i="3"/>
  <c r="H52" i="3"/>
  <c r="H26" i="3"/>
  <c r="H49" i="3"/>
  <c r="H48" i="3"/>
  <c r="H37" i="3"/>
  <c r="H31" i="3"/>
  <c r="H33" i="3"/>
  <c r="H44" i="3"/>
  <c r="H27" i="3"/>
  <c r="H45" i="3"/>
  <c r="H29" i="3"/>
  <c r="H47" i="3"/>
  <c r="H53" i="3"/>
  <c r="H38" i="3"/>
  <c r="H50" i="3"/>
  <c r="H35" i="3"/>
  <c r="H43" i="3"/>
  <c r="H30" i="3"/>
  <c r="H39" i="3"/>
  <c r="H34" i="3"/>
  <c r="H25" i="3"/>
  <c r="H21" i="3"/>
  <c r="H22" i="3"/>
  <c r="A54" i="3"/>
  <c r="H54" i="3" l="1"/>
  <c r="A60" i="3"/>
  <c r="A63" i="3"/>
  <c r="A56" i="3"/>
  <c r="A62" i="3"/>
  <c r="A67" i="3"/>
  <c r="A69" i="3"/>
  <c r="A61" i="3"/>
  <c r="A55" i="3"/>
  <c r="A58" i="3"/>
  <c r="A59" i="3"/>
  <c r="A66" i="3"/>
  <c r="A65" i="3"/>
  <c r="A64" i="3"/>
  <c r="A68" i="3"/>
  <c r="A57" i="3"/>
  <c r="H62" i="3" l="1"/>
  <c r="H64" i="3"/>
  <c r="H65" i="3"/>
  <c r="H66" i="3"/>
  <c r="H59" i="3"/>
  <c r="H55" i="3"/>
  <c r="H61" i="3"/>
  <c r="H69" i="3"/>
  <c r="H57" i="3"/>
  <c r="H67" i="3"/>
  <c r="H68" i="3"/>
  <c r="H56" i="3"/>
  <c r="H63" i="3"/>
  <c r="H60" i="3"/>
  <c r="H58" i="3"/>
  <c r="C169" i="1" l="1"/>
  <c r="C166" i="1"/>
  <c r="C168" i="1"/>
  <c r="C139" i="1"/>
  <c r="C141" i="1"/>
  <c r="C140" i="1"/>
  <c r="C142" i="1"/>
  <c r="C138" i="1"/>
  <c r="C136" i="1"/>
  <c r="C135" i="1"/>
  <c r="C133" i="1"/>
  <c r="C137" i="1"/>
  <c r="C134" i="1"/>
  <c r="C132" i="1"/>
  <c r="C126" i="1"/>
  <c r="C130" i="1"/>
  <c r="C119" i="1"/>
  <c r="C125" i="1"/>
  <c r="C131" i="1"/>
  <c r="C127" i="1"/>
  <c r="C121" i="1"/>
  <c r="C124" i="1"/>
  <c r="C122" i="1"/>
  <c r="C118" i="1"/>
  <c r="C123" i="1"/>
  <c r="C128" i="1"/>
  <c r="C129" i="1"/>
  <c r="C120" i="1"/>
  <c r="C117" i="1"/>
  <c r="C114" i="1"/>
  <c r="C115" i="1"/>
  <c r="C116" i="1"/>
  <c r="C6" i="1"/>
  <c r="C112" i="1"/>
  <c r="C54" i="1"/>
  <c r="C101" i="1"/>
  <c r="C71" i="1"/>
  <c r="C99" i="1"/>
  <c r="C18" i="1"/>
  <c r="C45" i="1"/>
  <c r="C88" i="1"/>
  <c r="C110" i="1"/>
  <c r="C109" i="1"/>
  <c r="C96" i="1"/>
  <c r="C74" i="1"/>
  <c r="C94" i="1"/>
  <c r="C22" i="1"/>
  <c r="C65" i="1"/>
  <c r="C102" i="1"/>
  <c r="C82" i="1"/>
  <c r="C104" i="1"/>
  <c r="C20" i="1"/>
  <c r="C2" i="1"/>
  <c r="C69" i="1"/>
  <c r="C31" i="1"/>
  <c r="C26" i="1"/>
  <c r="C93" i="1"/>
  <c r="C70" i="1"/>
  <c r="C85" i="1"/>
  <c r="C90" i="1"/>
  <c r="C49" i="1"/>
  <c r="C51" i="1"/>
  <c r="C37" i="1"/>
  <c r="C64" i="1"/>
  <c r="C23" i="1"/>
  <c r="C33" i="1"/>
  <c r="C15" i="1"/>
  <c r="C61" i="1"/>
  <c r="C111" i="1"/>
  <c r="C80" i="1"/>
  <c r="C60" i="1"/>
  <c r="C100" i="1"/>
  <c r="C97" i="1"/>
  <c r="C105" i="1"/>
  <c r="C56" i="1"/>
  <c r="C27" i="1"/>
  <c r="C87" i="1"/>
  <c r="C57" i="1"/>
  <c r="C83" i="1"/>
  <c r="C103" i="1"/>
  <c r="C11" i="1"/>
  <c r="C108" i="1"/>
  <c r="C19" i="1"/>
  <c r="C63" i="1"/>
  <c r="C106" i="1"/>
  <c r="C66" i="1"/>
  <c r="C77" i="1"/>
  <c r="C68" i="1"/>
  <c r="C75" i="1"/>
  <c r="C73" i="1"/>
  <c r="C43" i="1"/>
  <c r="C59" i="1"/>
  <c r="C84" i="1"/>
  <c r="C91" i="1"/>
  <c r="C34" i="1"/>
  <c r="C92" i="1"/>
  <c r="C36" i="1"/>
  <c r="C67" i="1"/>
  <c r="C55" i="1"/>
  <c r="C72" i="1"/>
  <c r="C58" i="1"/>
  <c r="C81" i="1"/>
  <c r="C89" i="1"/>
  <c r="C62" i="1"/>
  <c r="C78" i="1"/>
  <c r="C9" i="1"/>
  <c r="C79" i="1"/>
  <c r="C16" i="1"/>
  <c r="C107" i="1"/>
  <c r="C95" i="1"/>
  <c r="C86" i="1"/>
  <c r="C113" i="1"/>
  <c r="C50" i="1"/>
  <c r="C98" i="1"/>
  <c r="C76" i="1"/>
  <c r="C186" i="1"/>
  <c r="C197" i="1"/>
  <c r="C162" i="1"/>
  <c r="C152" i="1"/>
  <c r="C159" i="1"/>
  <c r="C178" i="1"/>
  <c r="C146" i="1"/>
  <c r="C192" i="1"/>
  <c r="C147" i="1"/>
  <c r="C198" i="1"/>
  <c r="C144" i="1"/>
  <c r="C145" i="1"/>
  <c r="C148" i="1"/>
  <c r="C195" i="1"/>
  <c r="C174" i="1"/>
  <c r="C173" i="1"/>
  <c r="C172" i="1"/>
  <c r="C200" i="1"/>
  <c r="C154" i="1"/>
  <c r="C155" i="1"/>
  <c r="C150" i="1"/>
  <c r="C143" i="1"/>
  <c r="C170" i="1"/>
  <c r="C176" i="1"/>
  <c r="C194" i="1"/>
  <c r="C193" i="1"/>
  <c r="C151" i="1"/>
  <c r="C177" i="1"/>
  <c r="C202" i="1"/>
  <c r="C164" i="1"/>
  <c r="C190" i="1"/>
  <c r="C201" i="1"/>
  <c r="C199" i="1"/>
  <c r="C156" i="1"/>
  <c r="C179" i="1"/>
  <c r="C163" i="1"/>
  <c r="C157" i="1"/>
  <c r="C196" i="1"/>
  <c r="C224" i="1"/>
  <c r="C204" i="1"/>
  <c r="C219" i="1"/>
  <c r="C149" i="1"/>
  <c r="C160" i="1"/>
  <c r="C167" i="1"/>
  <c r="C188" i="1"/>
  <c r="C53" i="1"/>
  <c r="C35" i="1"/>
  <c r="C7" i="1"/>
  <c r="C40" i="1"/>
  <c r="C28" i="1"/>
  <c r="C5" i="1"/>
  <c r="C14" i="1"/>
  <c r="C41" i="1"/>
  <c r="C29" i="1"/>
  <c r="C17" i="1"/>
  <c r="C46" i="1"/>
  <c r="C25" i="1"/>
  <c r="C4" i="1"/>
  <c r="C47" i="1"/>
  <c r="C48" i="1"/>
  <c r="C32" i="1"/>
  <c r="C13" i="1"/>
  <c r="C39" i="1"/>
  <c r="C24" i="1"/>
  <c r="C10" i="1"/>
  <c r="C42" i="1"/>
  <c r="C30" i="1"/>
  <c r="C3" i="1"/>
  <c r="C12" i="1"/>
  <c r="C52" i="1"/>
  <c r="C44" i="1"/>
  <c r="C38" i="1"/>
  <c r="C8" i="1"/>
  <c r="C21" i="1"/>
  <c r="C211" i="1" l="1"/>
  <c r="H145" i="3"/>
  <c r="H155" i="3"/>
  <c r="H151" i="3"/>
  <c r="H146" i="3"/>
  <c r="H156" i="3"/>
  <c r="H150" i="3"/>
  <c r="H161" i="3"/>
  <c r="H147" i="3"/>
  <c r="H157" i="3"/>
  <c r="H140" i="3"/>
  <c r="H153" i="3"/>
  <c r="H144" i="3"/>
  <c r="H148" i="3"/>
  <c r="H158" i="3"/>
  <c r="H149" i="3"/>
  <c r="H159" i="3"/>
  <c r="H160" i="3"/>
  <c r="H141" i="3"/>
  <c r="H139" i="3"/>
  <c r="H154" i="3"/>
  <c r="H142" i="3"/>
  <c r="H152" i="3"/>
  <c r="H162" i="3"/>
  <c r="H143" i="3"/>
  <c r="C187" i="1"/>
  <c r="C181" i="1"/>
  <c r="C158" i="1"/>
  <c r="C171" i="1"/>
  <c r="C221" i="1" l="1"/>
  <c r="C183" i="1"/>
  <c r="C153" i="1"/>
  <c r="C189" i="1"/>
  <c r="C191" i="1"/>
  <c r="C165" i="1" l="1"/>
  <c r="C213" i="1"/>
  <c r="C175" i="1"/>
  <c r="C180" i="1"/>
  <c r="C161" i="1"/>
  <c r="C185" i="1"/>
  <c r="C184" i="1"/>
  <c r="C226" i="1" l="1"/>
  <c r="C214" i="1"/>
  <c r="C182" i="1"/>
  <c r="C223" i="1" l="1"/>
  <c r="C209" i="1" l="1"/>
  <c r="C212" i="1"/>
  <c r="C220" i="1"/>
  <c r="C210" i="1"/>
  <c r="C205" i="1"/>
  <c r="C215" i="1"/>
  <c r="C217" i="1"/>
  <c r="C208" i="1"/>
  <c r="C203" i="1"/>
  <c r="C206" i="1"/>
  <c r="C218" i="1"/>
  <c r="C222" i="1"/>
  <c r="C207" i="1"/>
  <c r="C225" i="1"/>
  <c r="C216" i="1"/>
</calcChain>
</file>

<file path=xl/sharedStrings.xml><?xml version="1.0" encoding="utf-8"?>
<sst xmlns="http://schemas.openxmlformats.org/spreadsheetml/2006/main" count="1627" uniqueCount="571">
  <si>
    <t>gps</t>
  </si>
  <si>
    <t>fieldTag</t>
  </si>
  <si>
    <t>fieldBag</t>
  </si>
  <si>
    <t>hammock</t>
  </si>
  <si>
    <t>notes</t>
  </si>
  <si>
    <t>depth_ft</t>
  </si>
  <si>
    <t>date</t>
  </si>
  <si>
    <t>site</t>
  </si>
  <si>
    <t>team</t>
  </si>
  <si>
    <t>M1227</t>
  </si>
  <si>
    <t>C1441</t>
  </si>
  <si>
    <t>sparse, small and isolated Acer</t>
  </si>
  <si>
    <t>isolated thickets</t>
  </si>
  <si>
    <t>C1450</t>
  </si>
  <si>
    <t>camera</t>
  </si>
  <si>
    <t>time</t>
  </si>
  <si>
    <t>V1524</t>
  </si>
  <si>
    <t>C1443</t>
  </si>
  <si>
    <t>V2526</t>
  </si>
  <si>
    <t>AB+MS+MG</t>
  </si>
  <si>
    <t>RK+AW+MGa</t>
  </si>
  <si>
    <t>no Acer</t>
  </si>
  <si>
    <t>good abundance, small thickets every 5 m</t>
  </si>
  <si>
    <t>octocoral forest, small scruby shrubs every 5-10 m, many too small</t>
  </si>
  <si>
    <t>consistent thickets, lots of rubble, some disease</t>
  </si>
  <si>
    <t>siteNotes</t>
  </si>
  <si>
    <t>largest seen yet</t>
  </si>
  <si>
    <t>larger, perhaps propagating around</t>
  </si>
  <si>
    <t>huge</t>
  </si>
  <si>
    <t>isolated and tall, oriented upwards</t>
  </si>
  <si>
    <t>wider thicket, some patches (not sampled) shaded by octocorals and more pigmented</t>
  </si>
  <si>
    <t>upright and shruby</t>
  </si>
  <si>
    <t>gigantic thicket</t>
  </si>
  <si>
    <t>disease observed</t>
  </si>
  <si>
    <t>very upright oriented</t>
  </si>
  <si>
    <t>disease observed, 80-90% mortality of thicket</t>
  </si>
  <si>
    <t>very upright oriented, doing well amongst other partially diseased stands</t>
  </si>
  <si>
    <t>waypoint</t>
  </si>
  <si>
    <t>waypointTime</t>
  </si>
  <si>
    <t>batch</t>
  </si>
  <si>
    <t>ProliferaPatch</t>
  </si>
  <si>
    <t>80% mortality probably in last 6-12 months</t>
  </si>
  <si>
    <t>AM</t>
  </si>
  <si>
    <t>PM</t>
  </si>
  <si>
    <t>RK+MG+MS+MI</t>
  </si>
  <si>
    <t>PS</t>
  </si>
  <si>
    <t>blueBand</t>
  </si>
  <si>
    <t>good size long thicket, not a lot of extra genos off to the side; rubble bottom, 1-2 sizeable hard bottom patches</t>
  </si>
  <si>
    <t>30 ft, very sparse, small colonies</t>
  </si>
  <si>
    <t>original drop point was not good, but second two colonies on a nice thicket perhaps worth revisiting</t>
  </si>
  <si>
    <t>sparse</t>
  </si>
  <si>
    <t>passable abundance, small</t>
  </si>
  <si>
    <t>K1033</t>
  </si>
  <si>
    <t>O2263</t>
  </si>
  <si>
    <t>U3026-2</t>
  </si>
  <si>
    <t>V1501</t>
  </si>
  <si>
    <t>dateCollected</t>
  </si>
  <si>
    <t>CBASSrun</t>
  </si>
  <si>
    <t>parkinson</t>
  </si>
  <si>
    <t>small</t>
  </si>
  <si>
    <t>rocky spur</t>
  </si>
  <si>
    <t>no photo</t>
  </si>
  <si>
    <t>thicket</t>
  </si>
  <si>
    <t>cunning</t>
  </si>
  <si>
    <t>S1208</t>
  </si>
  <si>
    <t>U1029-2</t>
  </si>
  <si>
    <t>V1523</t>
  </si>
  <si>
    <t>CJ+HW+BC+SM</t>
  </si>
  <si>
    <t>M1218</t>
  </si>
  <si>
    <t>T3013</t>
  </si>
  <si>
    <t>RC+SM+RK+MS</t>
  </si>
  <si>
    <t>S1226</t>
  </si>
  <si>
    <t>T1247</t>
  </si>
  <si>
    <t>R1212</t>
  </si>
  <si>
    <t>V1517</t>
  </si>
  <si>
    <t>T1269</t>
  </si>
  <si>
    <t>directly on the point was sparse shrubs of Acer, a few Pcli, mostly gorgonians, no thickets - surrounding area was just rubble where we scouted first</t>
  </si>
  <si>
    <t>deeper, more turbid, really not much Acer overall, great Ofav, Mycetophyllia, Cnat though</t>
  </si>
  <si>
    <t>semi shaded by a rocky outcrop, more pigmented</t>
  </si>
  <si>
    <t>diseased branches close by</t>
  </si>
  <si>
    <t>RC+AW+MS+MGa</t>
  </si>
  <si>
    <t>no Acer?</t>
  </si>
  <si>
    <t>RC+RK+MS</t>
  </si>
  <si>
    <t>uniqueHammock</t>
  </si>
  <si>
    <t>spare medium?</t>
  </si>
  <si>
    <t>dateCBASS</t>
  </si>
  <si>
    <t>tag</t>
  </si>
  <si>
    <t>CJ+MGa+MG+MI</t>
  </si>
  <si>
    <t>was on the floor loose, deduced hammock number</t>
  </si>
  <si>
    <t>1 small Acer. No collections. Pretty site. Big brains</t>
  </si>
  <si>
    <t>Mid-scouting</t>
  </si>
  <si>
    <t xml:space="preserve">Lots of gorgonians. Small to medium colonies interspersed along hard bottom. </t>
  </si>
  <si>
    <t>great site, lots of small patches of Acer, lots of other corals, good place to return to for collections of small Acer</t>
  </si>
  <si>
    <t>shallow reef. Lots of gorgonians. Small patches/colonies of acer in between on slope of pillars</t>
  </si>
  <si>
    <t>FourAndy</t>
  </si>
  <si>
    <t>#4</t>
  </si>
  <si>
    <t>GPS</t>
  </si>
  <si>
    <t>Serial</t>
  </si>
  <si>
    <t>newName</t>
  </si>
  <si>
    <t>writtenName</t>
  </si>
  <si>
    <t>oldName</t>
  </si>
  <si>
    <t>gpsOld</t>
  </si>
  <si>
    <t>D9999</t>
  </si>
  <si>
    <t>NarwhalFlag</t>
  </si>
  <si>
    <t>NarwhalBoat</t>
  </si>
  <si>
    <t>LuxFlag</t>
  </si>
  <si>
    <t>LuxBoat</t>
  </si>
  <si>
    <t>RC+RK+MG+MS+MGa</t>
  </si>
  <si>
    <t>HW+CJ+BC+SM</t>
  </si>
  <si>
    <t>lots of small to medium patches of Acer. Extra genetic diversity. Hard bottom, but lots of gorogonians. Hard to find a good spot to outplant all Acer plus photomodel and re-find outplants in between gorgonians. Found tagged colonies</t>
  </si>
  <si>
    <t>microbiomeTube</t>
  </si>
  <si>
    <t>CJ+MGa+MG+BC</t>
  </si>
  <si>
    <t>V2510</t>
  </si>
  <si>
    <t>T2253</t>
  </si>
  <si>
    <t>V1509</t>
  </si>
  <si>
    <t>RK+MS+MG+HW</t>
  </si>
  <si>
    <t>SW</t>
  </si>
  <si>
    <t>one diseased tip collected</t>
  </si>
  <si>
    <t>no Go</t>
  </si>
  <si>
    <t>V1548</t>
  </si>
  <si>
    <t>C1300/C1445</t>
  </si>
  <si>
    <t>close to edge of 250 m boundary, patchy and old mortality; corals are towards the reef tract and breakers, lovely spur and groove with patchy old thickets of mostly dead Acer</t>
  </si>
  <si>
    <t>Scouting, good spot to outplant, lots of genetic diversity, great thickets and hard bottom</t>
  </si>
  <si>
    <t>redBlack</t>
  </si>
  <si>
    <t>similar to SW, great site, patchy thickets but some disease present</t>
  </si>
  <si>
    <t>found some corals "way off" of it, patch reef at 40 feet out of the sand, GPS point is wrong, Acer around the outside in shruby colonies, old dead thickets</t>
  </si>
  <si>
    <t>no depth recorded, presumed 10-13 ft</t>
  </si>
  <si>
    <t>waypoint10 @ 14:13</t>
  </si>
  <si>
    <t>RK+MS+MG+AW</t>
  </si>
  <si>
    <t>J2859</t>
  </si>
  <si>
    <t>C1449</t>
  </si>
  <si>
    <t>MGa+MI+HW+SM</t>
  </si>
  <si>
    <t>R2223</t>
  </si>
  <si>
    <t>great site, depth differential, large thickets but old mortality, some colonies sampled had partial mortality, lots of P. furcata, couple C. natans</t>
  </si>
  <si>
    <t>very similar to C1141, lots of gorgonians, hard to find big thickets, drifted towards rubble "graveyard" area, really interesting morphology on a few shrubs with really flat line of apical white nubs</t>
  </si>
  <si>
    <t>Waypoint 06/22 @ 1846</t>
  </si>
  <si>
    <t>blueZip</t>
  </si>
  <si>
    <t>confirm w/ Matt time - done</t>
  </si>
  <si>
    <t>confirm w/ Christina time - done</t>
  </si>
  <si>
    <t>Shayle watch correction - done</t>
  </si>
  <si>
    <t>small spur; post-CBASS notes:  possibly throw out genotype on account of potential for it to be just random fallen frags thought to be a geno</t>
  </si>
  <si>
    <t>blueZip &amp; blueBand</t>
  </si>
  <si>
    <t xml:space="preserve">blueZip </t>
  </si>
  <si>
    <t>flag gps 3</t>
  </si>
  <si>
    <t>6/20/2023 debacle</t>
  </si>
  <si>
    <t>flag</t>
  </si>
  <si>
    <t>boat</t>
  </si>
  <si>
    <t>AM. RK</t>
  </si>
  <si>
    <t>AM. AB</t>
  </si>
  <si>
    <t>PM.RK</t>
  </si>
  <si>
    <t>PM.Hilary/Shayle</t>
  </si>
  <si>
    <t>gps 1 in flag died, gps 4 was boat</t>
  </si>
  <si>
    <t>CJ+AW+MS</t>
  </si>
  <si>
    <t>C1444</t>
  </si>
  <si>
    <t>SM+MGa+MI</t>
  </si>
  <si>
    <t>R1215</t>
  </si>
  <si>
    <t>C1447</t>
  </si>
  <si>
    <t>Seagrass bed</t>
  </si>
  <si>
    <t>blackCamera</t>
  </si>
  <si>
    <t>one geno left for CBASS run 5</t>
  </si>
  <si>
    <t>U1465</t>
  </si>
  <si>
    <t>no Acer, basically just gorgonians and lots of rubble sadness, but great Ofav, Pcli</t>
  </si>
  <si>
    <t>uniquePosition</t>
  </si>
  <si>
    <t>RC+CJ+AW+HW</t>
  </si>
  <si>
    <t>S1254</t>
  </si>
  <si>
    <t>not great for Acer, patches with rubble between, small shrubs sampled, lots of gorgonians and great Ofav though</t>
  </si>
  <si>
    <t>sort of small but big for the area</t>
  </si>
  <si>
    <t>nubby branches, off from the main bit</t>
  </si>
  <si>
    <t>orangeZip</t>
  </si>
  <si>
    <t>O1298</t>
  </si>
  <si>
    <t>quite a few very small colonies that were too small to sample</t>
  </si>
  <si>
    <t>SM+RK+MG+MS</t>
  </si>
  <si>
    <t>J2858</t>
  </si>
  <si>
    <t>J2856</t>
  </si>
  <si>
    <t>O1313</t>
  </si>
  <si>
    <t>Acer_Acr</t>
  </si>
  <si>
    <t>Acer_ELS</t>
  </si>
  <si>
    <t xml:space="preserve">Good genetic diversity more on the reef crest. Good hard bottom. Decent open spaces. </t>
  </si>
  <si>
    <t>Nice thickets and seperated by sand patches. Go back</t>
  </si>
  <si>
    <t>old dead thickets. Sparse acer. Collect on inner reef. If you go to reef crest where dive ended and go along edge. Still good thickets</t>
  </si>
  <si>
    <t>Apal @ point 14, Good thicket with genetic diversity and good hard bottom. A bit shallow. HUGE Pcli and some sctld :( good open spaces</t>
  </si>
  <si>
    <t>Probably very similar to J2858</t>
  </si>
  <si>
    <t>T3021</t>
  </si>
  <si>
    <t>K1021</t>
  </si>
  <si>
    <t>CJ+BC+MGa+MI</t>
  </si>
  <si>
    <t>no Acer, dove for 24 ft for 11 minutes</t>
  </si>
  <si>
    <t>no Acer, dove for 16 ft for 16 minutes</t>
  </si>
  <si>
    <t>CT</t>
  </si>
  <si>
    <t>CBASStemp</t>
  </si>
  <si>
    <t>Run4.P1</t>
  </si>
  <si>
    <t>Run4.P2</t>
  </si>
  <si>
    <t>Run4.P3</t>
  </si>
  <si>
    <t>Run4.P4</t>
  </si>
  <si>
    <t>Run4.P5</t>
  </si>
  <si>
    <t>Run4.P6</t>
  </si>
  <si>
    <t>Run4.P7</t>
  </si>
  <si>
    <t>Run4.P8</t>
  </si>
  <si>
    <t>Run4.O1</t>
  </si>
  <si>
    <t>Run4.O2</t>
  </si>
  <si>
    <t>Run4.O3</t>
  </si>
  <si>
    <t>Run4.O4</t>
  </si>
  <si>
    <t>Run4.O5</t>
  </si>
  <si>
    <t>Run4.O6</t>
  </si>
  <si>
    <t>Run4.O7</t>
  </si>
  <si>
    <t>Run4.O8</t>
  </si>
  <si>
    <t>Run4.Y1</t>
  </si>
  <si>
    <t>Run4.Y2</t>
  </si>
  <si>
    <t>Run4.Y3</t>
  </si>
  <si>
    <t>Run4.Y4</t>
  </si>
  <si>
    <t>Run4.Y5</t>
  </si>
  <si>
    <t>Run4.Y6</t>
  </si>
  <si>
    <t>Run4.Y7</t>
  </si>
  <si>
    <t>Run4.Y8</t>
  </si>
  <si>
    <t>RC+SM+MG+AW</t>
  </si>
  <si>
    <t>blackBlueRand</t>
  </si>
  <si>
    <t>CT point not actually a "crap ton," read Waypoint 661 from Narwhal Boat GPS; the largest thicket of your life with decent diversity in morphology for first three collections, third was a ways away</t>
  </si>
  <si>
    <t>61B</t>
  </si>
  <si>
    <t>20B</t>
  </si>
  <si>
    <t>25B</t>
  </si>
  <si>
    <t>edge of crapton</t>
  </si>
  <si>
    <t>edge of crapton, separated by Ofav and sand</t>
  </si>
  <si>
    <t>center of crapton</t>
  </si>
  <si>
    <t>separated from crapton, waypoint 660 on Narwhal Boat GPS</t>
  </si>
  <si>
    <t>HW+RK+SM+MG</t>
  </si>
  <si>
    <t xml:space="preserve">Poor vis. Some disease on acer. Scattered colonies, but nothing big/no thickets. Lots of gorgonians on patch. Drops to sand off the reef. </t>
  </si>
  <si>
    <t>Pulaski-S_2</t>
  </si>
  <si>
    <t>Pulaski-S_1</t>
  </si>
  <si>
    <t>Pulaski-N_2</t>
  </si>
  <si>
    <t>Pulaski-N_1</t>
  </si>
  <si>
    <t>JP+MG+SL</t>
  </si>
  <si>
    <t>JP+MG</t>
  </si>
  <si>
    <t>RK+AW+BC</t>
  </si>
  <si>
    <t>SM+FL</t>
  </si>
  <si>
    <t>Rich snorkel site notes. Lux boat WP 15 nice acer bpatch. End snorkel wp 17 lux boat. Lux 2 Spare 5730- WP 659 goog outplanting spot</t>
  </si>
  <si>
    <t>TexasRock-Acer-ACR-2(S)</t>
  </si>
  <si>
    <t>TexasRock-Acer-ACR-1(N)</t>
  </si>
  <si>
    <t>TexasRock-Acer-ELS-1(N)</t>
  </si>
  <si>
    <t>TexasRock-Acer-ELS-2(S)</t>
  </si>
  <si>
    <t>RK+MG</t>
  </si>
  <si>
    <t>FL+BC</t>
  </si>
  <si>
    <t>JP+SL</t>
  </si>
  <si>
    <t>CJ+SA</t>
  </si>
  <si>
    <t>luxSpare</t>
  </si>
  <si>
    <t>narSpare</t>
  </si>
  <si>
    <t>scout for outplant sites. 21 ok right on site. 22 big open site 23 bopen area for 2 plots</t>
  </si>
  <si>
    <t>B176</t>
  </si>
  <si>
    <t>MG+SL</t>
  </si>
  <si>
    <t>B183</t>
  </si>
  <si>
    <t>B177</t>
  </si>
  <si>
    <t>B090</t>
  </si>
  <si>
    <t>B020</t>
  </si>
  <si>
    <t>RK+FL</t>
  </si>
  <si>
    <t>B184</t>
  </si>
  <si>
    <t>Y80</t>
  </si>
  <si>
    <t>Y87</t>
  </si>
  <si>
    <t>B42</t>
  </si>
  <si>
    <t>B171</t>
  </si>
  <si>
    <t>B173</t>
  </si>
  <si>
    <t>SouthwestChannel-Acer-TNC(S)</t>
  </si>
  <si>
    <t>HW+BC</t>
  </si>
  <si>
    <t>SouthwestChannel-Acer-TNC(N)</t>
  </si>
  <si>
    <t>B65</t>
  </si>
  <si>
    <t>B63</t>
  </si>
  <si>
    <t>B61</t>
  </si>
  <si>
    <t>B70</t>
  </si>
  <si>
    <t>B68</t>
  </si>
  <si>
    <t>JP+SA</t>
  </si>
  <si>
    <t>blackparkinson</t>
  </si>
  <si>
    <t>B197</t>
  </si>
  <si>
    <t>B200</t>
  </si>
  <si>
    <t>B196</t>
  </si>
  <si>
    <t>B198</t>
  </si>
  <si>
    <t>B199</t>
  </si>
  <si>
    <t>Set1</t>
  </si>
  <si>
    <t>Set2</t>
  </si>
  <si>
    <t>Set3</t>
  </si>
  <si>
    <t>Set4</t>
  </si>
  <si>
    <t>Set5</t>
  </si>
  <si>
    <t>Set6</t>
  </si>
  <si>
    <t>Set7</t>
  </si>
  <si>
    <t>Set8</t>
  </si>
  <si>
    <t>tagSet</t>
  </si>
  <si>
    <t>planterSet</t>
  </si>
  <si>
    <t>empty</t>
  </si>
  <si>
    <t>TX</t>
  </si>
  <si>
    <t>Pul</t>
  </si>
  <si>
    <t>Notes</t>
  </si>
  <si>
    <t>RT.hammock</t>
  </si>
  <si>
    <t xml:space="preserve">GPS maybe not logging. GPS of 169 (11:47), 162 (11:49), 161 (11:51) on spare lux. 5730. </t>
  </si>
  <si>
    <t>Good thicket with scattered colonies off of the thicket. Hard bottom is open and bit rubbly, but going to offshore is quite solid</t>
  </si>
  <si>
    <t>B136</t>
  </si>
  <si>
    <t>B138</t>
  </si>
  <si>
    <t>B168</t>
  </si>
  <si>
    <t>B166</t>
  </si>
  <si>
    <t>B169</t>
  </si>
  <si>
    <t>B133</t>
  </si>
  <si>
    <t>B164</t>
  </si>
  <si>
    <t>B161</t>
  </si>
  <si>
    <t>B190</t>
  </si>
  <si>
    <t>B162</t>
  </si>
  <si>
    <t>B189</t>
  </si>
  <si>
    <t>B188</t>
  </si>
  <si>
    <t>B150</t>
  </si>
  <si>
    <t>B137</t>
  </si>
  <si>
    <t>B139</t>
  </si>
  <si>
    <t>B135</t>
  </si>
  <si>
    <t>B131</t>
  </si>
  <si>
    <t>B134</t>
  </si>
  <si>
    <t>B86</t>
  </si>
  <si>
    <t>B132</t>
  </si>
  <si>
    <t>B81</t>
  </si>
  <si>
    <t>B43</t>
  </si>
  <si>
    <t>B89</t>
  </si>
  <si>
    <t>B41</t>
  </si>
  <si>
    <t>B120</t>
  </si>
  <si>
    <t>B167</t>
  </si>
  <si>
    <t>B88</t>
  </si>
  <si>
    <t>B170</t>
  </si>
  <si>
    <t>B165</t>
  </si>
  <si>
    <t>B67</t>
  </si>
  <si>
    <t>B83</t>
  </si>
  <si>
    <t>B87</t>
  </si>
  <si>
    <t>B17</t>
  </si>
  <si>
    <t>B106</t>
  </si>
  <si>
    <t>B50</t>
  </si>
  <si>
    <t>B140</t>
  </si>
  <si>
    <t>B85</t>
  </si>
  <si>
    <t>B82</t>
  </si>
  <si>
    <t>B163</t>
  </si>
  <si>
    <t>B84</t>
  </si>
  <si>
    <t>originally written as hammock 27 - rectified</t>
  </si>
  <si>
    <t>CT (Waypoint 661)</t>
  </si>
  <si>
    <t>CT (Waypoint 660)</t>
  </si>
  <si>
    <t>should have been 8007 gps, but can use 4324</t>
  </si>
  <si>
    <t>RRT</t>
  </si>
  <si>
    <t>Apal-016</t>
  </si>
  <si>
    <t>Apal-026</t>
  </si>
  <si>
    <t>Apal-028</t>
  </si>
  <si>
    <t>Apal-150</t>
  </si>
  <si>
    <t>Apal-153</t>
  </si>
  <si>
    <t>Apal-157</t>
  </si>
  <si>
    <t>Apal-162</t>
  </si>
  <si>
    <t>Apal-163</t>
  </si>
  <si>
    <t>Apal-165</t>
  </si>
  <si>
    <t>Apal-175</t>
  </si>
  <si>
    <t>Apal-ML2</t>
  </si>
  <si>
    <t>Apal-176</t>
  </si>
  <si>
    <t>Apal-155</t>
  </si>
  <si>
    <t>Apal-171</t>
  </si>
  <si>
    <t>Apal-174</t>
  </si>
  <si>
    <t>Apal-168</t>
  </si>
  <si>
    <t>AW+SA</t>
  </si>
  <si>
    <t>Apal-CN2</t>
  </si>
  <si>
    <t>Apal-177</t>
  </si>
  <si>
    <t>Apal-185</t>
  </si>
  <si>
    <t>Apal-187</t>
  </si>
  <si>
    <t>Apal-188</t>
  </si>
  <si>
    <t>Apal-206</t>
  </si>
  <si>
    <t>Apal-208</t>
  </si>
  <si>
    <t>Apal-196</t>
  </si>
  <si>
    <t>RRT.Apal-196</t>
  </si>
  <si>
    <t>RRT.Apal-187</t>
  </si>
  <si>
    <t>RRT.Apal-177</t>
  </si>
  <si>
    <t>RRT.Apal-185</t>
  </si>
  <si>
    <t>RRT.Apal-208</t>
  </si>
  <si>
    <t>RRT.Apal-206</t>
  </si>
  <si>
    <t>RRT.Apal-188</t>
  </si>
  <si>
    <t>RRT.Apal-026</t>
  </si>
  <si>
    <t>RRT.Apal-CN2</t>
  </si>
  <si>
    <t>RRT.Apal-028</t>
  </si>
  <si>
    <t>RRT.Apal-174</t>
  </si>
  <si>
    <t>RRT.Apal-153</t>
  </si>
  <si>
    <t>RRT.Apal-150</t>
  </si>
  <si>
    <t>RRT.Apal-155</t>
  </si>
  <si>
    <t>RRT.Apal-171</t>
  </si>
  <si>
    <t>RRT.Apal-162</t>
  </si>
  <si>
    <t>RRT.Apal-163</t>
  </si>
  <si>
    <t>RRT.Apal-016</t>
  </si>
  <si>
    <t>RRT.Apal-175</t>
  </si>
  <si>
    <t>RRT.Apal-ML2</t>
  </si>
  <si>
    <t>RRT.Apal-165</t>
  </si>
  <si>
    <t>RRT.Apal-176</t>
  </si>
  <si>
    <t>Apal-013</t>
  </si>
  <si>
    <t>Apal-063</t>
  </si>
  <si>
    <t>Apal-012</t>
  </si>
  <si>
    <t>Apal-001</t>
  </si>
  <si>
    <t>Apro-001</t>
  </si>
  <si>
    <t>Apal-052</t>
  </si>
  <si>
    <t>Apal-022</t>
  </si>
  <si>
    <t>Apal-047</t>
  </si>
  <si>
    <t>Apal-069</t>
  </si>
  <si>
    <t>Apal-067</t>
  </si>
  <si>
    <t>Apal-068</t>
  </si>
  <si>
    <t>Apal-072</t>
  </si>
  <si>
    <t>Acer-093</t>
  </si>
  <si>
    <t>Acer-091</t>
  </si>
  <si>
    <t>Acer-038</t>
  </si>
  <si>
    <t>Acer-112</t>
  </si>
  <si>
    <t>Acer-022</t>
  </si>
  <si>
    <t>Acer-089</t>
  </si>
  <si>
    <t>Acer-060</t>
  </si>
  <si>
    <t>Acer-050</t>
  </si>
  <si>
    <t>Acer-063</t>
  </si>
  <si>
    <t>Acer-088</t>
  </si>
  <si>
    <t>CRF.Apal-013</t>
  </si>
  <si>
    <t>CRF.Apal-063</t>
  </si>
  <si>
    <t>CRF.Apal-012</t>
  </si>
  <si>
    <t>CRF.Apal-001</t>
  </si>
  <si>
    <t>CRF.Apro-001</t>
  </si>
  <si>
    <t>CRF.Apal-052</t>
  </si>
  <si>
    <t>CRF.Apal-022</t>
  </si>
  <si>
    <t>CRF.Apal-047</t>
  </si>
  <si>
    <t>CRF.Apal-069</t>
  </si>
  <si>
    <t>CRF.Apal-067</t>
  </si>
  <si>
    <t>CRF.Apal-068</t>
  </si>
  <si>
    <t>CRF.Apal-072</t>
  </si>
  <si>
    <t>CRF.Apal-206</t>
  </si>
  <si>
    <t>CRF.Acer-093</t>
  </si>
  <si>
    <t>CRF.Acer-091</t>
  </si>
  <si>
    <t>CRF.Acer-038</t>
  </si>
  <si>
    <t>CRF.Acer-112</t>
  </si>
  <si>
    <t>CRF.Acer-022</t>
  </si>
  <si>
    <t>CRF.Acer-089</t>
  </si>
  <si>
    <t>CRF.Acer-060</t>
  </si>
  <si>
    <t>CRF.Acer-050</t>
  </si>
  <si>
    <t>CRF.Acer-063</t>
  </si>
  <si>
    <t>CRF.Acer-088</t>
  </si>
  <si>
    <t>RRT.Apal-157</t>
  </si>
  <si>
    <t>RRT.Apal-168</t>
  </si>
  <si>
    <t>Dead, no collection</t>
  </si>
  <si>
    <t>Disease, no collection</t>
  </si>
  <si>
    <t>Run8.RRT.Apal-016</t>
  </si>
  <si>
    <t>Run8.RRT.Apal-026</t>
  </si>
  <si>
    <t>Run8.RRT.Apal-028</t>
  </si>
  <si>
    <t>Run8.RRT.Apal-150</t>
  </si>
  <si>
    <t>Run8.RRT.Apal-153</t>
  </si>
  <si>
    <t>Run8.RRT.Apal-162</t>
  </si>
  <si>
    <t>Run8.RRT.Apal-163</t>
  </si>
  <si>
    <t>Run8.RRT.Apal-165</t>
  </si>
  <si>
    <t>Run8.RRT.Apal-175</t>
  </si>
  <si>
    <t>Run8.RRT.Apal-ML2</t>
  </si>
  <si>
    <t>Run8.RRT.Apal-176</t>
  </si>
  <si>
    <t>Run8.RRT.Apal-155</t>
  </si>
  <si>
    <t>Run8.RRT.Apal-171</t>
  </si>
  <si>
    <t>Run8.RRT.Apal-174</t>
  </si>
  <si>
    <t>Run8.RRT.Apal-CN2</t>
  </si>
  <si>
    <t>Run8.RRT.Apal-177</t>
  </si>
  <si>
    <t>Run8.RRT.Apal-185</t>
  </si>
  <si>
    <t>Run8.RRT.Apal-187</t>
  </si>
  <si>
    <t>Run8.RRT.Apal-188</t>
  </si>
  <si>
    <t>Run8.RRT.Apal-206</t>
  </si>
  <si>
    <t>Run8.RRT.Apal-208</t>
  </si>
  <si>
    <t>Run8.RRT.Apal-196</t>
  </si>
  <si>
    <t>Run1.P8</t>
  </si>
  <si>
    <t>Run1.B5</t>
  </si>
  <si>
    <t>Run1.B1</t>
  </si>
  <si>
    <t>Run1.P5</t>
  </si>
  <si>
    <t>Run1.B3</t>
  </si>
  <si>
    <t>Run1.P3</t>
  </si>
  <si>
    <t>Run1.O6</t>
  </si>
  <si>
    <t>Run1.P1</t>
  </si>
  <si>
    <t>Run1.B2</t>
  </si>
  <si>
    <t>Run1.B4</t>
  </si>
  <si>
    <t>Run1.B6</t>
  </si>
  <si>
    <t>Run1.P4</t>
  </si>
  <si>
    <t>Run1.P6</t>
  </si>
  <si>
    <t>Run1.P7</t>
  </si>
  <si>
    <t>Run1.O7</t>
  </si>
  <si>
    <t>Run1.O8</t>
  </si>
  <si>
    <t>Run1.P2</t>
  </si>
  <si>
    <t>Run1.O3</t>
  </si>
  <si>
    <t>Run1.O5</t>
  </si>
  <si>
    <t>Run1.O4</t>
  </si>
  <si>
    <t>Run1.O1</t>
  </si>
  <si>
    <t>Run1.O2</t>
  </si>
  <si>
    <t>Run2.O7</t>
  </si>
  <si>
    <t>Run2.B1</t>
  </si>
  <si>
    <t>Run2.O8</t>
  </si>
  <si>
    <t>Run2.B2</t>
  </si>
  <si>
    <t>Run2.O4</t>
  </si>
  <si>
    <t>Run2.O5</t>
  </si>
  <si>
    <t>Run2.B5</t>
  </si>
  <si>
    <t>Run2.Y1</t>
  </si>
  <si>
    <t>Run2.B3</t>
  </si>
  <si>
    <t>Run2.O3</t>
  </si>
  <si>
    <t>Run2.B4</t>
  </si>
  <si>
    <t>Run2.O6</t>
  </si>
  <si>
    <t>Run2.O2</t>
  </si>
  <si>
    <t>Run2.Y2</t>
  </si>
  <si>
    <t>Run2.O1</t>
  </si>
  <si>
    <t>Run2.Y5</t>
  </si>
  <si>
    <t>Run2.Y4</t>
  </si>
  <si>
    <t>Run2.Y3</t>
  </si>
  <si>
    <t>Run2.Y6</t>
  </si>
  <si>
    <t>Run2.F5</t>
  </si>
  <si>
    <t>Run2.Y7</t>
  </si>
  <si>
    <t>Run2.Y8</t>
  </si>
  <si>
    <t>Run2.F4</t>
  </si>
  <si>
    <t>Run2.F1</t>
  </si>
  <si>
    <t>Run2.F3</t>
  </si>
  <si>
    <t>Run2.F2</t>
  </si>
  <si>
    <t>Run2.F6</t>
  </si>
  <si>
    <t>Run2.F7</t>
  </si>
  <si>
    <t>Run2.B6</t>
  </si>
  <si>
    <t>Run2.B7</t>
  </si>
  <si>
    <t>Run3.P7</t>
  </si>
  <si>
    <t>Run3.P8</t>
  </si>
  <si>
    <t>Run3.Y6</t>
  </si>
  <si>
    <t>Run3.Y1</t>
  </si>
  <si>
    <t>Run3.O7</t>
  </si>
  <si>
    <t>Run3.P5</t>
  </si>
  <si>
    <t>Run3.P6</t>
  </si>
  <si>
    <t>Run3.B7</t>
  </si>
  <si>
    <t>Run3.Y8</t>
  </si>
  <si>
    <t>Run3.P1</t>
  </si>
  <si>
    <t>Run3.O1</t>
  </si>
  <si>
    <t>Run3.B8</t>
  </si>
  <si>
    <t>Run3.O8</t>
  </si>
  <si>
    <t>Run3.F1</t>
  </si>
  <si>
    <t>Run3.P2</t>
  </si>
  <si>
    <t>Run3.Y7</t>
  </si>
  <si>
    <t>Run3.Y5</t>
  </si>
  <si>
    <t>Run3.Y4</t>
  </si>
  <si>
    <t>Run3.Y3</t>
  </si>
  <si>
    <t>Run3.Y2</t>
  </si>
  <si>
    <t>Run3.B1</t>
  </si>
  <si>
    <t>Run3.B2</t>
  </si>
  <si>
    <t>Run3.B3</t>
  </si>
  <si>
    <t>Run3.B4</t>
  </si>
  <si>
    <t>Run3.B5</t>
  </si>
  <si>
    <t>Run3.B6</t>
  </si>
  <si>
    <t>Run3.O6</t>
  </si>
  <si>
    <t>Run3.O5</t>
  </si>
  <si>
    <t>Run3.F6</t>
  </si>
  <si>
    <t>Run3.F7</t>
  </si>
  <si>
    <t>Run3.F8</t>
  </si>
  <si>
    <t>Run3.F5</t>
  </si>
  <si>
    <t>Run3.P4</t>
  </si>
  <si>
    <t>Run3.P3</t>
  </si>
  <si>
    <t>Run3.O3</t>
  </si>
  <si>
    <t>Run3.O4</t>
  </si>
  <si>
    <t>Run3.F2</t>
  </si>
  <si>
    <t>Run3.F3</t>
  </si>
  <si>
    <t>Run3.F4</t>
  </si>
  <si>
    <t>Run5.Y3</t>
  </si>
  <si>
    <t>Run5.O1</t>
  </si>
  <si>
    <t>Run5.P8</t>
  </si>
  <si>
    <t>Run5.P6</t>
  </si>
  <si>
    <t>Run5.P7</t>
  </si>
  <si>
    <t>Run5.O3</t>
  </si>
  <si>
    <t>Run5.Y6</t>
  </si>
  <si>
    <t>Run5.O6</t>
  </si>
  <si>
    <t>Run5.Y1</t>
  </si>
  <si>
    <t>Run5.O4</t>
  </si>
  <si>
    <t>Run5.O5</t>
  </si>
  <si>
    <t>Run5.O2</t>
  </si>
  <si>
    <t>Run5.Y5</t>
  </si>
  <si>
    <t>Run5.O7</t>
  </si>
  <si>
    <t>Run5.O8</t>
  </si>
  <si>
    <t>Run5.Y4</t>
  </si>
  <si>
    <t>Run5.Y2</t>
  </si>
  <si>
    <t>Run5.P1</t>
  </si>
  <si>
    <t>Run5.P2</t>
  </si>
  <si>
    <t>Run5.P3</t>
  </si>
  <si>
    <t>Run5.P4</t>
  </si>
  <si>
    <t>Run5.P5</t>
  </si>
  <si>
    <t>sampled post-CBASS from 35°C</t>
  </si>
  <si>
    <t>sampled pre-CBASS</t>
  </si>
  <si>
    <t>sampled pre-CBASS; says 35 on datasheet but is definitely 55</t>
  </si>
  <si>
    <t>B90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</si>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</sst>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sz val="18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quotePrefix="1" applyNumberFormat="1"/>
    <xf numFmtId="0" fontId="0" fillId="0" borderId="1" xfId="0" applyBorder="1"/>
    <xf numFmtId="0" fontId="1" fillId="0" borderId="0" xfId="0" applyFont="1"/>
    <xf numFmtId="0" fontId="3" fillId="0" borderId="4" xfId="0" applyFont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3" xfId="0" applyFont="1" applyBorder="1"/>
    <xf numFmtId="0" fontId="6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AWSanDisk/DRTO2023/RackMaps.xlsx" TargetMode="External"/><Relationship Id="rId1" Type="http://schemas.openxmlformats.org/officeDocument/2006/relationships/externalLinkPath" Target="RackM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s"/>
      <sheetName val="long"/>
      <sheetName val="map"/>
      <sheetName val="LuisaSamples"/>
      <sheetName val="SneedSamples"/>
      <sheetName val="Sheet1"/>
    </sheetNames>
    <sheetDataSet>
      <sheetData sheetId="0" refreshError="1"/>
      <sheetData sheetId="1">
        <row r="1">
          <cell r="A1" t="str">
            <v>uniqueHammock</v>
          </cell>
          <cell r="B1" t="str">
            <v>uniquePosition</v>
          </cell>
        </row>
        <row r="2">
          <cell r="A2" t="str">
            <v>Run1.21</v>
          </cell>
          <cell r="B2" t="str">
            <v>Run1.O1</v>
          </cell>
        </row>
        <row r="3">
          <cell r="A3" t="str">
            <v>Run1.20</v>
          </cell>
          <cell r="B3" t="str">
            <v>Run1.O2</v>
          </cell>
        </row>
        <row r="4">
          <cell r="A4" t="str">
            <v>Run1.17</v>
          </cell>
          <cell r="B4" t="str">
            <v>Run1.O3</v>
          </cell>
        </row>
        <row r="5">
          <cell r="A5" t="str">
            <v>Run1.16</v>
          </cell>
          <cell r="B5" t="str">
            <v>Run1.O4</v>
          </cell>
        </row>
        <row r="6">
          <cell r="A6" t="str">
            <v>Run1.19</v>
          </cell>
          <cell r="B6" t="str">
            <v>Run1.O5</v>
          </cell>
        </row>
        <row r="7">
          <cell r="A7" t="str">
            <v>Run1.15</v>
          </cell>
          <cell r="B7" t="str">
            <v>Run1.O6</v>
          </cell>
        </row>
        <row r="8">
          <cell r="A8" t="str">
            <v>Run1.31</v>
          </cell>
          <cell r="B8" t="str">
            <v>Run1.O7</v>
          </cell>
        </row>
        <row r="9">
          <cell r="A9" t="str">
            <v>Run1.12</v>
          </cell>
          <cell r="B9" t="str">
            <v>Run1.O8</v>
          </cell>
        </row>
        <row r="10">
          <cell r="A10" t="str">
            <v>Run1.18</v>
          </cell>
          <cell r="B10" t="str">
            <v>Run1.P1</v>
          </cell>
        </row>
        <row r="11">
          <cell r="A11" t="str">
            <v>Run1.10</v>
          </cell>
          <cell r="B11" t="str">
            <v>Run1.P2</v>
          </cell>
        </row>
        <row r="12">
          <cell r="A12" t="str">
            <v>Run1.13</v>
          </cell>
          <cell r="B12" t="str">
            <v>Run1.P3</v>
          </cell>
        </row>
        <row r="13">
          <cell r="A13" t="str">
            <v>Run1.9</v>
          </cell>
          <cell r="B13" t="str">
            <v>Run1.P4</v>
          </cell>
        </row>
        <row r="14">
          <cell r="A14" t="str">
            <v>Run1.14</v>
          </cell>
          <cell r="B14" t="str">
            <v>Run1.P5</v>
          </cell>
        </row>
        <row r="15">
          <cell r="A15" t="str">
            <v>Run1.7</v>
          </cell>
          <cell r="B15" t="str">
            <v>Run1.P6</v>
          </cell>
        </row>
        <row r="16">
          <cell r="A16" t="str">
            <v>Run1.5</v>
          </cell>
          <cell r="B16" t="str">
            <v>Run1.P7</v>
          </cell>
        </row>
        <row r="17">
          <cell r="A17" t="str">
            <v>Run1.8</v>
          </cell>
          <cell r="B17" t="str">
            <v>Run1.P8</v>
          </cell>
        </row>
        <row r="18">
          <cell r="A18" t="str">
            <v>Run1.4</v>
          </cell>
          <cell r="B18" t="str">
            <v>Run1.B1</v>
          </cell>
        </row>
        <row r="19">
          <cell r="A19" t="str">
            <v>Run1.3</v>
          </cell>
          <cell r="B19" t="str">
            <v>Run1.B2</v>
          </cell>
        </row>
        <row r="20">
          <cell r="A20" t="str">
            <v>Run1.11</v>
          </cell>
          <cell r="B20" t="str">
            <v>Run1.B3</v>
          </cell>
        </row>
        <row r="21">
          <cell r="A21" t="str">
            <v>Run1.2</v>
          </cell>
          <cell r="B21" t="str">
            <v>Run1.B4</v>
          </cell>
        </row>
        <row r="22">
          <cell r="A22" t="str">
            <v>Run1.6</v>
          </cell>
          <cell r="B22" t="str">
            <v>Run1.B5</v>
          </cell>
        </row>
        <row r="23">
          <cell r="A23" t="str">
            <v>Run1.1</v>
          </cell>
          <cell r="B23" t="str">
            <v>Run1.B6</v>
          </cell>
        </row>
        <row r="24">
          <cell r="A24" t="str">
            <v>Run2.26</v>
          </cell>
          <cell r="B24" t="str">
            <v>Run2.O1</v>
          </cell>
        </row>
        <row r="25">
          <cell r="A25" t="str">
            <v>Run2.3</v>
          </cell>
          <cell r="B25" t="str">
            <v>Run2.O2</v>
          </cell>
        </row>
        <row r="26">
          <cell r="A26" t="str">
            <v>Run2.24</v>
          </cell>
          <cell r="B26" t="str">
            <v>Run2.O3</v>
          </cell>
        </row>
        <row r="27">
          <cell r="A27" t="str">
            <v>Run2.19</v>
          </cell>
          <cell r="B27" t="str">
            <v>Run2.O4</v>
          </cell>
        </row>
        <row r="28">
          <cell r="A28" t="str">
            <v>Run2.27</v>
          </cell>
          <cell r="B28" t="str">
            <v>Run2.O5</v>
          </cell>
        </row>
        <row r="29">
          <cell r="A29" t="str">
            <v>Run2.30</v>
          </cell>
          <cell r="B29" t="str">
            <v>Run2.O6</v>
          </cell>
        </row>
        <row r="30">
          <cell r="A30" t="str">
            <v>Run2.10</v>
          </cell>
          <cell r="B30" t="str">
            <v>Run2.O7</v>
          </cell>
        </row>
        <row r="31">
          <cell r="A31" t="str">
            <v>Run2.17</v>
          </cell>
          <cell r="B31" t="str">
            <v>Run2.O8</v>
          </cell>
        </row>
        <row r="32">
          <cell r="A32" t="str">
            <v>Run2.4</v>
          </cell>
          <cell r="B32" t="str">
            <v>Run2.Y1</v>
          </cell>
        </row>
        <row r="33">
          <cell r="A33" t="str">
            <v>Run2.23</v>
          </cell>
          <cell r="B33" t="str">
            <v>Run2.Y2</v>
          </cell>
        </row>
        <row r="34">
          <cell r="A34" t="str">
            <v>Run2.44</v>
          </cell>
          <cell r="B34" t="str">
            <v>Run2.Y3</v>
          </cell>
        </row>
        <row r="35">
          <cell r="A35" t="str">
            <v>Run2.6</v>
          </cell>
          <cell r="B35" t="str">
            <v>Run2.Y4</v>
          </cell>
        </row>
        <row r="36">
          <cell r="A36" t="str">
            <v>Run2.7</v>
          </cell>
          <cell r="B36" t="str">
            <v>Run2.Y5</v>
          </cell>
        </row>
        <row r="37">
          <cell r="A37" t="str">
            <v>Run2.8</v>
          </cell>
          <cell r="B37" t="str">
            <v>Run2.Y6</v>
          </cell>
        </row>
        <row r="38">
          <cell r="A38" t="str">
            <v>Run2.15</v>
          </cell>
          <cell r="B38" t="str">
            <v>Run2.Y7</v>
          </cell>
        </row>
        <row r="39">
          <cell r="A39" t="str">
            <v>Run2.42</v>
          </cell>
          <cell r="B39" t="str">
            <v>Run2.Y8</v>
          </cell>
        </row>
        <row r="40">
          <cell r="A40" t="str">
            <v>Run2.29</v>
          </cell>
          <cell r="B40" t="str">
            <v>Run2.B1</v>
          </cell>
        </row>
        <row r="41">
          <cell r="A41" t="str">
            <v>Run2.16</v>
          </cell>
          <cell r="B41" t="str">
            <v>Run2.B2</v>
          </cell>
        </row>
        <row r="42">
          <cell r="A42" t="str">
            <v>Run2.20</v>
          </cell>
          <cell r="B42" t="str">
            <v>Run2.B3</v>
          </cell>
        </row>
        <row r="43">
          <cell r="A43" t="str">
            <v>Run2.28</v>
          </cell>
          <cell r="B43" t="str">
            <v>Run2.B4</v>
          </cell>
        </row>
        <row r="44">
          <cell r="A44" t="str">
            <v>Run2.32</v>
          </cell>
          <cell r="B44" t="str">
            <v>Run2.B5</v>
          </cell>
        </row>
        <row r="45">
          <cell r="A45" t="str">
            <v>Run2.61</v>
          </cell>
          <cell r="B45" t="str">
            <v>Run2.B6</v>
          </cell>
        </row>
        <row r="46">
          <cell r="A46" t="str">
            <v>Run2.52</v>
          </cell>
          <cell r="B46" t="str">
            <v>Run2.B7</v>
          </cell>
        </row>
        <row r="47">
          <cell r="A47" t="str">
            <v>Run2.1</v>
          </cell>
          <cell r="B47" t="str">
            <v>Run2.F1</v>
          </cell>
        </row>
        <row r="48">
          <cell r="A48" t="str">
            <v>Run2.60</v>
          </cell>
          <cell r="B48" t="str">
            <v>Run2.F2</v>
          </cell>
        </row>
        <row r="49">
          <cell r="A49" t="str">
            <v>Run2.59</v>
          </cell>
          <cell r="B49" t="str">
            <v>Run2.F3</v>
          </cell>
        </row>
        <row r="50">
          <cell r="A50" t="str">
            <v>Run2.25</v>
          </cell>
          <cell r="B50" t="str">
            <v>Run2.F4</v>
          </cell>
        </row>
        <row r="51">
          <cell r="A51" t="str">
            <v>Run2.43</v>
          </cell>
          <cell r="B51" t="str">
            <v>Run2.F5</v>
          </cell>
        </row>
        <row r="52">
          <cell r="A52" t="str">
            <v>Run2.41</v>
          </cell>
          <cell r="B52" t="str">
            <v>Run2.F6</v>
          </cell>
        </row>
        <row r="53">
          <cell r="A53" t="str">
            <v>Run2.54</v>
          </cell>
          <cell r="B53" t="str">
            <v>Run2.F7</v>
          </cell>
        </row>
        <row r="54">
          <cell r="A54" t="str">
            <v>Run3.37</v>
          </cell>
          <cell r="B54" t="str">
            <v>Run3.P1</v>
          </cell>
        </row>
        <row r="55">
          <cell r="A55" t="str">
            <v>Run3.24</v>
          </cell>
          <cell r="B55" t="str">
            <v>Run3.P2</v>
          </cell>
        </row>
        <row r="56">
          <cell r="A56" t="str">
            <v>Run3.15</v>
          </cell>
          <cell r="B56" t="str">
            <v>Run3.P3</v>
          </cell>
        </row>
        <row r="57">
          <cell r="A57" t="str">
            <v>Run3.12</v>
          </cell>
          <cell r="B57" t="str">
            <v>Run3.P4</v>
          </cell>
        </row>
        <row r="58">
          <cell r="A58" t="str">
            <v>Run3.17</v>
          </cell>
          <cell r="B58" t="str">
            <v>Run3.P5</v>
          </cell>
        </row>
        <row r="59">
          <cell r="A59" t="str">
            <v>Run3.22</v>
          </cell>
          <cell r="B59" t="str">
            <v>Run3.P6</v>
          </cell>
        </row>
        <row r="60">
          <cell r="A60" t="str">
            <v>Run3.39</v>
          </cell>
          <cell r="B60" t="str">
            <v>Run3.P7</v>
          </cell>
        </row>
        <row r="61">
          <cell r="A61" t="str">
            <v>Run3.38</v>
          </cell>
          <cell r="B61" t="str">
            <v>Run3.P8</v>
          </cell>
        </row>
        <row r="62">
          <cell r="A62" t="str">
            <v>Run3.34</v>
          </cell>
          <cell r="B62" t="str">
            <v>Run3.O1</v>
          </cell>
        </row>
        <row r="63">
          <cell r="A63" t="str">
            <v>Run3.26</v>
          </cell>
          <cell r="B63" t="str">
            <v>Run3.O2</v>
          </cell>
        </row>
        <row r="64">
          <cell r="A64" t="str">
            <v>Run3.2</v>
          </cell>
          <cell r="B64" t="str">
            <v>Run3.O3</v>
          </cell>
        </row>
        <row r="65">
          <cell r="A65" t="str">
            <v>Run3.18</v>
          </cell>
          <cell r="B65" t="str">
            <v>Run3.O4</v>
          </cell>
        </row>
        <row r="66">
          <cell r="A66" t="str">
            <v>Run3.20</v>
          </cell>
          <cell r="B66" t="str">
            <v>Run3.O5</v>
          </cell>
        </row>
        <row r="67">
          <cell r="A67" t="str">
            <v>Run3.6</v>
          </cell>
          <cell r="B67" t="str">
            <v>Run3.O6</v>
          </cell>
        </row>
        <row r="68">
          <cell r="A68" t="str">
            <v>Run3.47</v>
          </cell>
          <cell r="B68" t="str">
            <v>Run3.O7</v>
          </cell>
        </row>
        <row r="69">
          <cell r="A69" t="str">
            <v>Run3.36</v>
          </cell>
          <cell r="B69" t="str">
            <v>Run3.O8</v>
          </cell>
        </row>
        <row r="70">
          <cell r="A70" t="str">
            <v>Run3.33</v>
          </cell>
          <cell r="B70" t="str">
            <v>Run3.Y1</v>
          </cell>
        </row>
        <row r="71">
          <cell r="A71" t="str">
            <v>Run3.16</v>
          </cell>
          <cell r="B71" t="str">
            <v>Run3.Y2</v>
          </cell>
        </row>
        <row r="72">
          <cell r="A72" t="str">
            <v>Run3.10</v>
          </cell>
          <cell r="B72" t="str">
            <v>Run3.Y3</v>
          </cell>
        </row>
        <row r="73">
          <cell r="A73" t="str">
            <v>Run3.30</v>
          </cell>
          <cell r="B73" t="str">
            <v>Run3.Y4</v>
          </cell>
        </row>
        <row r="74">
          <cell r="A74" t="str">
            <v>Run3.3</v>
          </cell>
          <cell r="B74" t="str">
            <v>Run3.Y5</v>
          </cell>
        </row>
        <row r="75">
          <cell r="A75" t="str">
            <v>Run3.40</v>
          </cell>
          <cell r="B75" t="str">
            <v>Run3.Y6</v>
          </cell>
        </row>
        <row r="76">
          <cell r="A76" t="str">
            <v>Run3.4</v>
          </cell>
          <cell r="B76" t="str">
            <v>Run3.Y7</v>
          </cell>
        </row>
        <row r="77">
          <cell r="A77" t="str">
            <v>Run3.46</v>
          </cell>
          <cell r="B77" t="str">
            <v>Run3.Y8</v>
          </cell>
        </row>
        <row r="78">
          <cell r="A78" t="str">
            <v>Run3.14</v>
          </cell>
          <cell r="B78" t="str">
            <v>Run3.B1</v>
          </cell>
        </row>
        <row r="79">
          <cell r="A79" t="str">
            <v>Run3.25</v>
          </cell>
          <cell r="B79" t="str">
            <v>Run3.B2</v>
          </cell>
        </row>
        <row r="80">
          <cell r="A80" t="str">
            <v>Run3.13</v>
          </cell>
          <cell r="B80" t="str">
            <v>Run3.B3</v>
          </cell>
        </row>
        <row r="81">
          <cell r="A81" t="str">
            <v>Run3.8</v>
          </cell>
          <cell r="B81" t="str">
            <v>Run3.B4</v>
          </cell>
        </row>
        <row r="82">
          <cell r="A82" t="str">
            <v>Run3.23</v>
          </cell>
          <cell r="B82" t="str">
            <v>Run3.B5</v>
          </cell>
        </row>
        <row r="83">
          <cell r="A83" t="str">
            <v>Run3.28</v>
          </cell>
          <cell r="B83" t="str">
            <v>Run3.B6</v>
          </cell>
        </row>
        <row r="84">
          <cell r="A84" t="str">
            <v>Run3.27</v>
          </cell>
          <cell r="B84" t="str">
            <v>Run3.B7</v>
          </cell>
        </row>
        <row r="85">
          <cell r="A85" t="str">
            <v>Run3.45</v>
          </cell>
          <cell r="B85" t="str">
            <v>Run3.B8</v>
          </cell>
        </row>
        <row r="86">
          <cell r="A86" t="str">
            <v>Run3.48</v>
          </cell>
          <cell r="B86" t="str">
            <v>Run3.F1</v>
          </cell>
        </row>
        <row r="87">
          <cell r="A87" t="str">
            <v>Run3.7</v>
          </cell>
          <cell r="B87" t="str">
            <v>Run3.F2</v>
          </cell>
        </row>
        <row r="88">
          <cell r="A88" t="str">
            <v>Run3.5</v>
          </cell>
          <cell r="B88" t="str">
            <v>Run3.F3</v>
          </cell>
        </row>
        <row r="89">
          <cell r="A89" t="str">
            <v>Run3.52</v>
          </cell>
          <cell r="B89" t="str">
            <v>Run3.F4</v>
          </cell>
        </row>
        <row r="90">
          <cell r="A90" t="str">
            <v>Run3.9</v>
          </cell>
          <cell r="B90" t="str">
            <v>Run3.F5</v>
          </cell>
        </row>
        <row r="91">
          <cell r="A91" t="str">
            <v>Run3.21</v>
          </cell>
          <cell r="B91" t="str">
            <v>Run3.F6</v>
          </cell>
        </row>
        <row r="92">
          <cell r="A92" t="str">
            <v>Run3.11</v>
          </cell>
          <cell r="B92" t="str">
            <v>Run3.F7</v>
          </cell>
        </row>
        <row r="93">
          <cell r="A93" t="str">
            <v>Run3.1</v>
          </cell>
          <cell r="B93" t="str">
            <v>Run3.F8</v>
          </cell>
        </row>
        <row r="94">
          <cell r="A94" t="str">
            <v>Run4.35</v>
          </cell>
          <cell r="B94" t="str">
            <v>Run4.P1</v>
          </cell>
        </row>
        <row r="95">
          <cell r="A95" t="str">
            <v>Run4.9</v>
          </cell>
          <cell r="B95" t="str">
            <v>Run4.P2</v>
          </cell>
        </row>
        <row r="96">
          <cell r="A96" t="str">
            <v>Run4.23</v>
          </cell>
          <cell r="B96" t="str">
            <v>Run4.P3</v>
          </cell>
        </row>
        <row r="97">
          <cell r="A97" t="str">
            <v>Run4.8</v>
          </cell>
          <cell r="B97" t="str">
            <v>Run4.P4</v>
          </cell>
        </row>
        <row r="98">
          <cell r="A98" t="str">
            <v>Run4.30</v>
          </cell>
          <cell r="B98" t="str">
            <v>Run4.P5</v>
          </cell>
        </row>
        <row r="99">
          <cell r="A99" t="str">
            <v>Run4.26</v>
          </cell>
          <cell r="B99" t="str">
            <v>Run4.P6</v>
          </cell>
        </row>
        <row r="100">
          <cell r="A100" t="str">
            <v>Run4.12</v>
          </cell>
          <cell r="B100" t="str">
            <v>Run4.P7</v>
          </cell>
        </row>
        <row r="101">
          <cell r="A101" t="str">
            <v>Run4.3</v>
          </cell>
          <cell r="B101" t="str">
            <v>Run4.P8</v>
          </cell>
        </row>
        <row r="102">
          <cell r="A102" t="str">
            <v>Run4.44</v>
          </cell>
          <cell r="B102" t="str">
            <v>Run4.O1</v>
          </cell>
        </row>
        <row r="103">
          <cell r="A103" t="str">
            <v>Run4.55</v>
          </cell>
          <cell r="B103" t="str">
            <v>Run4.O2</v>
          </cell>
        </row>
        <row r="104">
          <cell r="A104" t="str">
            <v>Run4.61</v>
          </cell>
          <cell r="B104" t="str">
            <v>Run4.O3</v>
          </cell>
        </row>
        <row r="105">
          <cell r="A105" t="str">
            <v>Run4.60</v>
          </cell>
          <cell r="B105" t="str">
            <v>Run4.O4</v>
          </cell>
        </row>
        <row r="106">
          <cell r="A106" t="str">
            <v>Run4.43</v>
          </cell>
          <cell r="B106" t="str">
            <v>Run4.O5</v>
          </cell>
        </row>
        <row r="107">
          <cell r="A107" t="str">
            <v>Run4.41</v>
          </cell>
          <cell r="B107" t="str">
            <v>Run4.O6</v>
          </cell>
        </row>
        <row r="108">
          <cell r="A108" t="str">
            <v>Run4.42</v>
          </cell>
          <cell r="B108" t="str">
            <v>Run4.O7</v>
          </cell>
        </row>
        <row r="109">
          <cell r="A109" t="str">
            <v>Run4.49</v>
          </cell>
          <cell r="B109" t="str">
            <v>Run4.O8</v>
          </cell>
        </row>
        <row r="110">
          <cell r="A110" t="str">
            <v>Run4.33</v>
          </cell>
          <cell r="B110" t="str">
            <v>Run4.Y1</v>
          </cell>
        </row>
        <row r="111">
          <cell r="A111" t="str">
            <v>Run4.45</v>
          </cell>
          <cell r="B111" t="str">
            <v>Run4.Y2</v>
          </cell>
        </row>
        <row r="112">
          <cell r="A112" t="str">
            <v>Run4.4</v>
          </cell>
          <cell r="B112" t="str">
            <v>Run4.Y3</v>
          </cell>
        </row>
        <row r="113">
          <cell r="A113" t="str">
            <v>Run4.20</v>
          </cell>
          <cell r="B113" t="str">
            <v>Run4.Y4</v>
          </cell>
        </row>
        <row r="114">
          <cell r="A114" t="str">
            <v>Run4.1</v>
          </cell>
          <cell r="B114" t="str">
            <v>Run4.Y5</v>
          </cell>
        </row>
        <row r="115">
          <cell r="A115" t="str">
            <v>Run4.2</v>
          </cell>
          <cell r="B115" t="str">
            <v>Run4.Y6</v>
          </cell>
        </row>
        <row r="116">
          <cell r="A116" t="str">
            <v>Run4.14</v>
          </cell>
          <cell r="B116" t="str">
            <v>Run4.Y7</v>
          </cell>
        </row>
        <row r="117">
          <cell r="A117" t="str">
            <v>Run4.38</v>
          </cell>
          <cell r="B117" t="str">
            <v>Run4.Y8</v>
          </cell>
        </row>
        <row r="118">
          <cell r="A118" t="str">
            <v>Run5.27</v>
          </cell>
          <cell r="B118" t="str">
            <v>Run5.P1</v>
          </cell>
        </row>
        <row r="119">
          <cell r="A119" t="str">
            <v>Run5.37</v>
          </cell>
          <cell r="B119" t="str">
            <v>Run5.P2</v>
          </cell>
        </row>
        <row r="120">
          <cell r="A120" t="str">
            <v>Run5.55</v>
          </cell>
          <cell r="B120" t="str">
            <v>Run5.P3</v>
          </cell>
        </row>
        <row r="121">
          <cell r="A121" t="str">
            <v>Run5.28</v>
          </cell>
          <cell r="B121" t="str">
            <v>Run5.P4</v>
          </cell>
        </row>
        <row r="122">
          <cell r="A122" t="str">
            <v>Run5.34</v>
          </cell>
          <cell r="B122" t="str">
            <v>Run5.P5</v>
          </cell>
        </row>
        <row r="123">
          <cell r="A123" t="str">
            <v>Run5.13</v>
          </cell>
          <cell r="B123" t="str">
            <v>Run5.P6</v>
          </cell>
        </row>
        <row r="124">
          <cell r="A124" t="str">
            <v>Run5.11</v>
          </cell>
          <cell r="B124" t="str">
            <v>Run5.P7</v>
          </cell>
        </row>
        <row r="125">
          <cell r="A125" t="str">
            <v>Run5.15</v>
          </cell>
          <cell r="B125" t="str">
            <v>Run5.P8</v>
          </cell>
        </row>
        <row r="126">
          <cell r="A126" t="str">
            <v>Run5.47</v>
          </cell>
          <cell r="B126" t="str">
            <v>Run5.O1</v>
          </cell>
        </row>
        <row r="127">
          <cell r="A127" t="str">
            <v>Run5.61</v>
          </cell>
          <cell r="B127" t="str">
            <v>Run5.O2</v>
          </cell>
        </row>
        <row r="128">
          <cell r="A128" t="str">
            <v>Run5.24</v>
          </cell>
          <cell r="B128" t="str">
            <v>Run5.O3</v>
          </cell>
        </row>
        <row r="129">
          <cell r="A129" t="str">
            <v>Run5.59</v>
          </cell>
          <cell r="B129" t="str">
            <v>Run5.O4</v>
          </cell>
        </row>
        <row r="130">
          <cell r="A130" t="str">
            <v>Run5.48</v>
          </cell>
          <cell r="B130" t="str">
            <v>Run5.O5</v>
          </cell>
        </row>
        <row r="131">
          <cell r="A131" t="str">
            <v>Run5.46</v>
          </cell>
          <cell r="B131" t="str">
            <v>Run5.O6</v>
          </cell>
        </row>
        <row r="132">
          <cell r="A132" t="str">
            <v>Run5.16</v>
          </cell>
          <cell r="B132" t="str">
            <v>Run5.O7</v>
          </cell>
        </row>
        <row r="133">
          <cell r="A133" t="str">
            <v>Run5.10</v>
          </cell>
          <cell r="B133" t="str">
            <v>Run5.O8</v>
          </cell>
        </row>
        <row r="134">
          <cell r="A134" t="str">
            <v>Run5.22</v>
          </cell>
          <cell r="B134" t="str">
            <v>Run5.Y1</v>
          </cell>
        </row>
        <row r="135">
          <cell r="A135" t="str">
            <v>Run5.25</v>
          </cell>
          <cell r="B135" t="str">
            <v>Run5.Y2</v>
          </cell>
        </row>
        <row r="136">
          <cell r="A136" t="str">
            <v>Run5.36</v>
          </cell>
          <cell r="B136" t="str">
            <v>Run5.Y3</v>
          </cell>
        </row>
        <row r="137">
          <cell r="A137" t="str">
            <v>Run5.7</v>
          </cell>
          <cell r="B137" t="str">
            <v>Run5.Y4</v>
          </cell>
        </row>
        <row r="138">
          <cell r="A138" t="str">
            <v>Run5.21</v>
          </cell>
          <cell r="B138" t="str">
            <v>Run5.Y5</v>
          </cell>
        </row>
        <row r="139">
          <cell r="A139" t="str">
            <v>Run5.20</v>
          </cell>
          <cell r="B139" t="str">
            <v>Run5.Y6</v>
          </cell>
        </row>
        <row r="140">
          <cell r="A140" t="str">
            <v>Run5.6</v>
          </cell>
          <cell r="B140" t="str">
            <v>Run5.B1</v>
          </cell>
        </row>
        <row r="141">
          <cell r="A141" t="str">
            <v>Run5.25B</v>
          </cell>
          <cell r="B141" t="str">
            <v>Run5.B2</v>
          </cell>
        </row>
        <row r="142">
          <cell r="A142" t="str">
            <v>Run5.20B</v>
          </cell>
          <cell r="B142" t="str">
            <v>Run5.B3</v>
          </cell>
        </row>
        <row r="143">
          <cell r="A143" t="str">
            <v>Run5.61B</v>
          </cell>
          <cell r="B143" t="str">
            <v>Run5.B4</v>
          </cell>
        </row>
        <row r="144">
          <cell r="A144" t="str">
            <v>Run6.14</v>
          </cell>
          <cell r="B144" t="str">
            <v>Run6.P1</v>
          </cell>
        </row>
        <row r="145">
          <cell r="A145" t="str">
            <v>Run6.17</v>
          </cell>
          <cell r="B145" t="str">
            <v>Run6.P2</v>
          </cell>
        </row>
        <row r="146">
          <cell r="A146" t="str">
            <v>Run6.39</v>
          </cell>
          <cell r="B146" t="str">
            <v>Run6.P3</v>
          </cell>
        </row>
        <row r="147">
          <cell r="A147" t="str">
            <v>Run6.60</v>
          </cell>
          <cell r="B147" t="str">
            <v>Run6.P4</v>
          </cell>
        </row>
        <row r="148">
          <cell r="A148" t="str">
            <v>Run6.25</v>
          </cell>
          <cell r="B148" t="str">
            <v>Run6.P5</v>
          </cell>
        </row>
        <row r="149">
          <cell r="A149" t="str">
            <v>Run6.35</v>
          </cell>
          <cell r="B149" t="str">
            <v>Run6.P6</v>
          </cell>
        </row>
        <row r="150">
          <cell r="A150" t="str">
            <v>Run6.27</v>
          </cell>
          <cell r="B150" t="str">
            <v>Run6.P7</v>
          </cell>
        </row>
        <row r="151">
          <cell r="A151" t="str">
            <v>Run6.30</v>
          </cell>
          <cell r="B151" t="str">
            <v>Run6.P8</v>
          </cell>
        </row>
        <row r="152">
          <cell r="A152" t="str">
            <v>Run6.4</v>
          </cell>
          <cell r="B152" t="str">
            <v>Run6.Y1</v>
          </cell>
        </row>
        <row r="153">
          <cell r="A153" t="str">
            <v>Run6.40</v>
          </cell>
          <cell r="B153" t="str">
            <v>Run6.Y2</v>
          </cell>
        </row>
        <row r="154">
          <cell r="A154" t="str">
            <v>Run6.55</v>
          </cell>
          <cell r="B154" t="str">
            <v>Run6.Y3</v>
          </cell>
        </row>
        <row r="155">
          <cell r="A155" t="str">
            <v>Run6.19</v>
          </cell>
          <cell r="B155" t="str">
            <v>Run6.Y4</v>
          </cell>
        </row>
        <row r="156">
          <cell r="A156" t="str">
            <v>Run6.49</v>
          </cell>
          <cell r="B156" t="str">
            <v>Run6.Y5</v>
          </cell>
        </row>
        <row r="157">
          <cell r="A157" t="str">
            <v>Run6.56</v>
          </cell>
          <cell r="B157" t="str">
            <v>Run6.Y6</v>
          </cell>
        </row>
        <row r="158">
          <cell r="A158" t="str">
            <v>Run6.59</v>
          </cell>
          <cell r="B158" t="str">
            <v>Run6.Y7</v>
          </cell>
        </row>
        <row r="159">
          <cell r="A159" t="str">
            <v>Run6.22</v>
          </cell>
          <cell r="B159" t="str">
            <v>Run6.B1</v>
          </cell>
        </row>
        <row r="160">
          <cell r="A160" t="str">
            <v>Run6.46</v>
          </cell>
          <cell r="B160" t="str">
            <v>Run6.B2</v>
          </cell>
        </row>
        <row r="161">
          <cell r="A161" t="str">
            <v>Run6.23</v>
          </cell>
          <cell r="B161" t="str">
            <v>Run6.B3</v>
          </cell>
        </row>
        <row r="162">
          <cell r="A162" t="str">
            <v>Run6.36</v>
          </cell>
          <cell r="B162" t="str">
            <v>Run6.B4</v>
          </cell>
        </row>
        <row r="163">
          <cell r="A163" t="str">
            <v>Run6.41</v>
          </cell>
          <cell r="B163" t="str">
            <v>Run6.B5</v>
          </cell>
        </row>
        <row r="164">
          <cell r="A164" t="str">
            <v>Run6.34</v>
          </cell>
          <cell r="B164" t="str">
            <v>Run6.B6</v>
          </cell>
        </row>
        <row r="165">
          <cell r="A165" t="str">
            <v>Run6.28</v>
          </cell>
          <cell r="B165" t="str">
            <v>Run6.B7</v>
          </cell>
        </row>
        <row r="166">
          <cell r="A166" t="str">
            <v>Run6.8</v>
          </cell>
          <cell r="B166" t="str">
            <v>Run6.O1</v>
          </cell>
        </row>
        <row r="167">
          <cell r="A167" t="str">
            <v>Run6.9</v>
          </cell>
          <cell r="B167" t="str">
            <v>Run6.O2</v>
          </cell>
        </row>
        <row r="168">
          <cell r="A168" t="str">
            <v>Run6.32</v>
          </cell>
          <cell r="B168" t="str">
            <v>Run6.O3</v>
          </cell>
        </row>
        <row r="169">
          <cell r="A169" t="str">
            <v>Run6.5</v>
          </cell>
          <cell r="B169" t="str">
            <v>Run6.O4</v>
          </cell>
        </row>
        <row r="170">
          <cell r="A170" t="str">
            <v>Run6.52</v>
          </cell>
          <cell r="B170" t="str">
            <v>Run6.O5</v>
          </cell>
        </row>
        <row r="171">
          <cell r="A171" t="str">
            <v>Run6.11</v>
          </cell>
          <cell r="B171" t="str">
            <v>Run6.O6</v>
          </cell>
        </row>
        <row r="172">
          <cell r="A172" t="str">
            <v>Run6.47</v>
          </cell>
          <cell r="B172" t="str">
            <v>Run6.O7</v>
          </cell>
        </row>
        <row r="173">
          <cell r="A173" t="str">
            <v>Run6.42</v>
          </cell>
          <cell r="B173" t="str">
            <v>Run6.O8</v>
          </cell>
        </row>
        <row r="174">
          <cell r="A174" t="str">
            <v>Run7.15</v>
          </cell>
          <cell r="B174" t="str">
            <v>Run7.P1</v>
          </cell>
        </row>
        <row r="175">
          <cell r="A175" t="str">
            <v>Run7.61</v>
          </cell>
          <cell r="B175" t="str">
            <v>Run7.P2</v>
          </cell>
        </row>
        <row r="176">
          <cell r="A176" t="str">
            <v>Run7.20</v>
          </cell>
          <cell r="B176" t="str">
            <v>Run7.P3</v>
          </cell>
        </row>
        <row r="177">
          <cell r="A177" t="str">
            <v>Run7.43</v>
          </cell>
          <cell r="B177" t="str">
            <v>Run7.P4</v>
          </cell>
        </row>
        <row r="178">
          <cell r="A178" t="str">
            <v>Run7.16</v>
          </cell>
          <cell r="B178" t="str">
            <v>Run7.P5</v>
          </cell>
        </row>
        <row r="179">
          <cell r="A179" t="str">
            <v>Run7.21</v>
          </cell>
          <cell r="B179" t="str">
            <v>Run7.P6</v>
          </cell>
        </row>
        <row r="180">
          <cell r="A180" t="str">
            <v>Run7.38</v>
          </cell>
          <cell r="B180" t="str">
            <v>Run7.P7</v>
          </cell>
        </row>
        <row r="181">
          <cell r="A181" t="str">
            <v>Run7.51</v>
          </cell>
          <cell r="B181" t="str">
            <v>Run7.P8</v>
          </cell>
        </row>
        <row r="182">
          <cell r="A182" t="str">
            <v>Run7.13</v>
          </cell>
          <cell r="B182" t="str">
            <v>Run7.O1</v>
          </cell>
        </row>
        <row r="183">
          <cell r="A183" t="str">
            <v>Run7.26</v>
          </cell>
          <cell r="B183" t="str">
            <v>Run7.O2</v>
          </cell>
        </row>
        <row r="184">
          <cell r="A184" t="str">
            <v>Run7.50</v>
          </cell>
          <cell r="B184" t="str">
            <v>Run7.O3</v>
          </cell>
        </row>
        <row r="185">
          <cell r="A185" t="str">
            <v>Run7.37</v>
          </cell>
          <cell r="B185" t="str">
            <v>Run7.O4</v>
          </cell>
        </row>
        <row r="186">
          <cell r="A186" t="str">
            <v>Run7.45</v>
          </cell>
          <cell r="B186" t="str">
            <v>Run7.O5</v>
          </cell>
        </row>
        <row r="187">
          <cell r="A187" t="str">
            <v>Run7.29</v>
          </cell>
          <cell r="B187" t="str">
            <v>Run7.O6</v>
          </cell>
        </row>
        <row r="188">
          <cell r="A188" t="str">
            <v>Run7.18</v>
          </cell>
          <cell r="B188" t="str">
            <v>Run7.O7</v>
          </cell>
        </row>
        <row r="189">
          <cell r="A189" t="str">
            <v>Run7.53</v>
          </cell>
          <cell r="B189" t="str">
            <v>Run7.O8</v>
          </cell>
        </row>
        <row r="190">
          <cell r="A190" t="str">
            <v>Run7.7</v>
          </cell>
          <cell r="B190" t="str">
            <v>Run7.Y1</v>
          </cell>
        </row>
        <row r="191">
          <cell r="A191" t="str">
            <v>Run7.24</v>
          </cell>
          <cell r="B191" t="str">
            <v>Run7.Y2</v>
          </cell>
        </row>
        <row r="192">
          <cell r="A192" t="str">
            <v>Run7.57</v>
          </cell>
          <cell r="B192" t="str">
            <v>Run7.Y3</v>
          </cell>
        </row>
        <row r="193">
          <cell r="A193" t="str">
            <v>Run7.33</v>
          </cell>
          <cell r="B193" t="str">
            <v>Run7.Y4</v>
          </cell>
        </row>
        <row r="194">
          <cell r="A194" t="str">
            <v>Run7.58</v>
          </cell>
          <cell r="B194" t="str">
            <v>Run7.Y5</v>
          </cell>
        </row>
        <row r="195">
          <cell r="A195" t="str">
            <v>Run7.2</v>
          </cell>
          <cell r="B195" t="str">
            <v>Run7.Y6</v>
          </cell>
        </row>
        <row r="196">
          <cell r="A196" t="str">
            <v>Run7.48</v>
          </cell>
          <cell r="B196" t="str">
            <v>Run7.Y7</v>
          </cell>
        </row>
        <row r="197">
          <cell r="A197" t="str">
            <v>Run7.54</v>
          </cell>
          <cell r="B197" t="str">
            <v>Run7.B1</v>
          </cell>
        </row>
        <row r="198">
          <cell r="A198" t="str">
            <v>Run7.12</v>
          </cell>
          <cell r="B198" t="str">
            <v>Run7.B2</v>
          </cell>
        </row>
        <row r="199">
          <cell r="A199" t="str">
            <v>Run7.3</v>
          </cell>
          <cell r="B199" t="str">
            <v>Run7.B3</v>
          </cell>
        </row>
        <row r="200">
          <cell r="A200" t="str">
            <v>Run7.10</v>
          </cell>
          <cell r="B200" t="str">
            <v>Run7.B4</v>
          </cell>
        </row>
        <row r="201">
          <cell r="A201" t="str">
            <v>Run7.1</v>
          </cell>
          <cell r="B201" t="str">
            <v>Run7.B5</v>
          </cell>
        </row>
        <row r="202">
          <cell r="A202" t="str">
            <v>Run7.6</v>
          </cell>
          <cell r="B202" t="str">
            <v>Run7.B6</v>
          </cell>
        </row>
        <row r="203">
          <cell r="A203" t="str">
            <v>Run7.44</v>
          </cell>
          <cell r="B203" t="str">
            <v>Run7.B7</v>
          </cell>
        </row>
        <row r="204">
          <cell r="A204" t="str">
            <v>Run8.RRT.Apal-026</v>
          </cell>
          <cell r="B204" t="str">
            <v>Run8.P1</v>
          </cell>
        </row>
        <row r="205">
          <cell r="A205" t="str">
            <v>Run8.RRT.Apal-CN2</v>
          </cell>
          <cell r="B205" t="str">
            <v>Run8.P1</v>
          </cell>
        </row>
        <row r="206">
          <cell r="A206" t="str">
            <v>Run8.RRT.Apal-206</v>
          </cell>
          <cell r="B206" t="str">
            <v>Run8.P1</v>
          </cell>
        </row>
        <row r="207">
          <cell r="A207" t="str">
            <v>Run8.RRT.Apal-165</v>
          </cell>
          <cell r="B207" t="str">
            <v>Run8.P1</v>
          </cell>
        </row>
        <row r="208">
          <cell r="A208" t="str">
            <v>Run8.RRT.Apal-185</v>
          </cell>
          <cell r="B208" t="str">
            <v>Run8.P1</v>
          </cell>
        </row>
        <row r="209">
          <cell r="A209" t="str">
            <v>Run8.RRT.Apal-ML2</v>
          </cell>
          <cell r="B209" t="str">
            <v>Run8.P1</v>
          </cell>
        </row>
        <row r="210">
          <cell r="A210" t="str">
            <v>Run8.RRT.Apal-196</v>
          </cell>
          <cell r="B210" t="str">
            <v>Run8.P1</v>
          </cell>
        </row>
        <row r="211">
          <cell r="A211" t="str">
            <v>Run8.RRT.Apal-176</v>
          </cell>
          <cell r="B211" t="str">
            <v>Run8.P1</v>
          </cell>
        </row>
        <row r="212">
          <cell r="A212" t="str">
            <v>Run8.RRT.Apal-175</v>
          </cell>
          <cell r="B212" t="str">
            <v>Run8.P1</v>
          </cell>
        </row>
        <row r="213">
          <cell r="A213" t="str">
            <v>Run8.RRT.Apal-188</v>
          </cell>
          <cell r="B213" t="str">
            <v>Run8.P1</v>
          </cell>
        </row>
        <row r="214">
          <cell r="A214" t="str">
            <v>Run8.RRT.Apal-150</v>
          </cell>
          <cell r="B214" t="str">
            <v>Run8.P1</v>
          </cell>
        </row>
        <row r="215">
          <cell r="A215" t="str">
            <v>Run8.RRT.Apal-153</v>
          </cell>
          <cell r="B215" t="str">
            <v>Run8.P1</v>
          </cell>
        </row>
        <row r="216">
          <cell r="A216" t="str">
            <v>Run8.RRT.Apal-028</v>
          </cell>
          <cell r="B216" t="str">
            <v>Run8.P1</v>
          </cell>
        </row>
        <row r="217">
          <cell r="A217" t="str">
            <v>Run8.RRT.Apal-162</v>
          </cell>
          <cell r="B217" t="str">
            <v>Run8.P1</v>
          </cell>
        </row>
        <row r="218">
          <cell r="A218" t="str">
            <v>Run8.RRT.Apal-208</v>
          </cell>
          <cell r="B218" t="str">
            <v>Run8.P1</v>
          </cell>
        </row>
        <row r="219">
          <cell r="A219" t="str">
            <v>Run8.RRT.Apal-016</v>
          </cell>
          <cell r="B219" t="str">
            <v>Run8.P1</v>
          </cell>
        </row>
        <row r="220">
          <cell r="A220" t="str">
            <v>Run8.RRT.Apal-163</v>
          </cell>
          <cell r="B220" t="str">
            <v>Run8.P1</v>
          </cell>
        </row>
        <row r="221">
          <cell r="A221" t="str">
            <v>Run8.RRT.Apal-177</v>
          </cell>
          <cell r="B221" t="str">
            <v>Run8.P1</v>
          </cell>
        </row>
        <row r="222">
          <cell r="A222" t="str">
            <v>Run8.RRT.Apal-171</v>
          </cell>
          <cell r="B222" t="str">
            <v>Run8.P1</v>
          </cell>
        </row>
        <row r="223">
          <cell r="A223" t="str">
            <v>Run8.RRT.Apal-187</v>
          </cell>
          <cell r="B223" t="str">
            <v>Run8.P1</v>
          </cell>
        </row>
        <row r="224">
          <cell r="A224" t="str">
            <v>Run8.RRT.Apal-174</v>
          </cell>
          <cell r="B224" t="str">
            <v>Run8.P1</v>
          </cell>
        </row>
        <row r="225">
          <cell r="A225" t="str">
            <v>Run8.RRT.Apal-155</v>
          </cell>
          <cell r="B225" t="str">
            <v>Run8.P1</v>
          </cell>
        </row>
        <row r="226">
          <cell r="A226" t="str">
            <v>Run8.CRF.Apal-069</v>
          </cell>
          <cell r="B226" t="str">
            <v>Run8.P1</v>
          </cell>
        </row>
        <row r="227">
          <cell r="A227" t="str">
            <v>Run8.CRF.Apal-206</v>
          </cell>
          <cell r="B227" t="str">
            <v>Run8.P1</v>
          </cell>
        </row>
        <row r="228">
          <cell r="A228" t="str">
            <v>Run8.CRF.Apal-063</v>
          </cell>
          <cell r="B228" t="str">
            <v>Run8.P1</v>
          </cell>
        </row>
        <row r="229">
          <cell r="A229" t="str">
            <v>Run8.CRF.Apal-068</v>
          </cell>
          <cell r="B229" t="str">
            <v>Run8.P1</v>
          </cell>
        </row>
        <row r="230">
          <cell r="A230" t="str">
            <v>Run8.CRF.Apal-022</v>
          </cell>
          <cell r="B230" t="str">
            <v>Run8.P1</v>
          </cell>
        </row>
        <row r="231">
          <cell r="A231" t="str">
            <v>Run8.CRF.Apal-067</v>
          </cell>
          <cell r="B231" t="str">
            <v>Run8.P1</v>
          </cell>
        </row>
        <row r="232">
          <cell r="A232" t="str">
            <v>Run8.CRF.Apro-001</v>
          </cell>
          <cell r="B232" t="str">
            <v>Run8.P1</v>
          </cell>
        </row>
        <row r="233">
          <cell r="A233" t="str">
            <v>Run8.CRF.Apal-047</v>
          </cell>
          <cell r="B233" t="str">
            <v>Run8.P1</v>
          </cell>
        </row>
        <row r="234">
          <cell r="A234" t="str">
            <v>Run8.CRF.Apal-012</v>
          </cell>
          <cell r="B234" t="str">
            <v>Run8.P1</v>
          </cell>
        </row>
        <row r="235">
          <cell r="A235" t="str">
            <v>Run8.CRF.Acer-112</v>
          </cell>
          <cell r="B235" t="str">
            <v>Run8.P1</v>
          </cell>
        </row>
        <row r="236">
          <cell r="A236" t="str">
            <v>Run8.CRF.Acer-089</v>
          </cell>
          <cell r="B236" t="str">
            <v>Run8.P1</v>
          </cell>
        </row>
        <row r="237">
          <cell r="A237" t="str">
            <v>Run8.CRF.Acer-091</v>
          </cell>
          <cell r="B237" t="str">
            <v>Run8.P1</v>
          </cell>
        </row>
        <row r="238">
          <cell r="A238" t="str">
            <v>Run8.CRF.Acer-022</v>
          </cell>
          <cell r="B238" t="str">
            <v>Run8.P1</v>
          </cell>
        </row>
        <row r="239">
          <cell r="A239" t="str">
            <v>Run8.CRF.Acer-038</v>
          </cell>
          <cell r="B239" t="str">
            <v>Run8.P1</v>
          </cell>
        </row>
        <row r="240">
          <cell r="A240" t="str">
            <v>Run8.CRF.Acer-093</v>
          </cell>
          <cell r="B240" t="str">
            <v>Run8.P1</v>
          </cell>
        </row>
        <row r="241">
          <cell r="A241" t="str">
            <v>Run8.CRF.Acer-050</v>
          </cell>
          <cell r="B241" t="str">
            <v>Run8.P1</v>
          </cell>
        </row>
        <row r="242">
          <cell r="A242" t="str">
            <v>Run8.CRF.Acer-088</v>
          </cell>
          <cell r="B242" t="str">
            <v>Run8.P1</v>
          </cell>
        </row>
        <row r="243">
          <cell r="A243" t="str">
            <v>Run8.CRF.Acer-063</v>
          </cell>
          <cell r="B243" t="str">
            <v>Run8.P1</v>
          </cell>
        </row>
        <row r="244">
          <cell r="A244" t="str">
            <v>Run8.CRF.Acer-060</v>
          </cell>
          <cell r="B244" t="str">
            <v>Run8.P1</v>
          </cell>
        </row>
        <row r="245">
          <cell r="A245" t="str">
            <v>Run8.CRF.Apal-013</v>
          </cell>
          <cell r="B245" t="str">
            <v>Run8.P1</v>
          </cell>
        </row>
        <row r="246">
          <cell r="A246" t="str">
            <v>Run8.CRF.Apal-072</v>
          </cell>
          <cell r="B246" t="str">
            <v>Run8.P1</v>
          </cell>
        </row>
        <row r="247">
          <cell r="A247" t="str">
            <v>Run8.CRF.Apal-052</v>
          </cell>
          <cell r="B247" t="str">
            <v>Run8.P1</v>
          </cell>
        </row>
        <row r="248">
          <cell r="A248" t="str">
            <v>Run8.CRF.Apal-001</v>
          </cell>
          <cell r="B248" t="str">
            <v>Run8.P1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B9CD-3C9A-3744-B158-B1436A26B3E9}">
  <dimension ref="A1:G14"/>
  <sheetViews>
    <sheetView workbookViewId="0">
      <selection activeCell="E4" sqref="E4"/>
    </sheetView>
  </sheetViews>
  <sheetFormatPr baseColWidth="10" defaultRowHeight="16" x14ac:dyDescent="0.2"/>
  <cols>
    <col min="2" max="3" width="0" hidden="1" customWidth="1"/>
    <col min="4" max="4" width="12" bestFit="1" customWidth="1"/>
  </cols>
  <sheetData>
    <row r="1" spans="1:7" x14ac:dyDescent="0.2">
      <c r="A1" t="s">
        <v>96</v>
      </c>
      <c r="B1" t="s">
        <v>100</v>
      </c>
      <c r="C1" t="s">
        <v>99</v>
      </c>
      <c r="D1" t="s">
        <v>98</v>
      </c>
      <c r="E1" t="s">
        <v>97</v>
      </c>
      <c r="F1" t="s">
        <v>135</v>
      </c>
    </row>
    <row r="2" spans="1:7" x14ac:dyDescent="0.2">
      <c r="A2">
        <v>1</v>
      </c>
      <c r="D2" t="s">
        <v>105</v>
      </c>
      <c r="E2">
        <v>8007</v>
      </c>
      <c r="F2">
        <v>18</v>
      </c>
    </row>
    <row r="3" spans="1:7" x14ac:dyDescent="0.2">
      <c r="A3">
        <v>2</v>
      </c>
      <c r="D3" t="s">
        <v>103</v>
      </c>
      <c r="E3">
        <v>4662</v>
      </c>
      <c r="F3">
        <v>17</v>
      </c>
    </row>
    <row r="4" spans="1:7" x14ac:dyDescent="0.2">
      <c r="A4">
        <v>3</v>
      </c>
      <c r="D4" t="s">
        <v>106</v>
      </c>
      <c r="E4">
        <v>4324</v>
      </c>
      <c r="F4">
        <v>11</v>
      </c>
    </row>
    <row r="5" spans="1:7" x14ac:dyDescent="0.2">
      <c r="A5">
        <v>4</v>
      </c>
      <c r="B5" t="s">
        <v>94</v>
      </c>
      <c r="C5" t="s">
        <v>95</v>
      </c>
      <c r="D5" t="s">
        <v>104</v>
      </c>
      <c r="E5">
        <v>5704</v>
      </c>
      <c r="F5">
        <v>658</v>
      </c>
      <c r="G5" t="s">
        <v>127</v>
      </c>
    </row>
    <row r="6" spans="1:7" x14ac:dyDescent="0.2">
      <c r="A6">
        <v>5</v>
      </c>
      <c r="D6" t="s">
        <v>242</v>
      </c>
      <c r="E6">
        <v>5730</v>
      </c>
    </row>
    <row r="7" spans="1:7" x14ac:dyDescent="0.2">
      <c r="A7">
        <v>6</v>
      </c>
      <c r="D7" t="s">
        <v>243</v>
      </c>
      <c r="E7">
        <v>8203</v>
      </c>
    </row>
    <row r="8" spans="1:7" x14ac:dyDescent="0.2">
      <c r="A8" t="s">
        <v>144</v>
      </c>
    </row>
    <row r="9" spans="1:7" x14ac:dyDescent="0.2">
      <c r="D9" t="s">
        <v>145</v>
      </c>
      <c r="E9" t="s">
        <v>146</v>
      </c>
    </row>
    <row r="10" spans="1:7" x14ac:dyDescent="0.2">
      <c r="A10" t="s">
        <v>147</v>
      </c>
      <c r="D10">
        <v>1</v>
      </c>
      <c r="E10">
        <v>2</v>
      </c>
    </row>
    <row r="11" spans="1:7" x14ac:dyDescent="0.2">
      <c r="A11" t="s">
        <v>148</v>
      </c>
      <c r="D11">
        <v>3</v>
      </c>
      <c r="E11">
        <v>4</v>
      </c>
    </row>
    <row r="12" spans="1:7" x14ac:dyDescent="0.2">
      <c r="A12" t="s">
        <v>149</v>
      </c>
      <c r="D12">
        <v>1</v>
      </c>
      <c r="E12">
        <v>4</v>
      </c>
    </row>
    <row r="13" spans="1:7" x14ac:dyDescent="0.2">
      <c r="A13" t="s">
        <v>150</v>
      </c>
      <c r="D13">
        <v>3</v>
      </c>
      <c r="E13">
        <v>2</v>
      </c>
    </row>
    <row r="14" spans="1:7" x14ac:dyDescent="0.2">
      <c r="A14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041-8E69-CC48-86C8-9200974F0D24}">
  <dimension ref="A1:L61"/>
  <sheetViews>
    <sheetView workbookViewId="0">
      <pane ySplit="1" topLeftCell="A2" activePane="bottomLeft" state="frozen"/>
      <selection pane="bottomLeft" activeCell="E51" sqref="E51"/>
    </sheetView>
  </sheetViews>
  <sheetFormatPr baseColWidth="10" defaultRowHeight="16" x14ac:dyDescent="0.2"/>
  <cols>
    <col min="1" max="1" width="7.83203125" bestFit="1" customWidth="1"/>
    <col min="2" max="2" width="5.6640625" bestFit="1" customWidth="1"/>
    <col min="3" max="3" width="19.33203125" bestFit="1" customWidth="1"/>
    <col min="4" max="4" width="12.6640625" bestFit="1" customWidth="1"/>
    <col min="5" max="5" width="6.6640625" style="3" bestFit="1" customWidth="1"/>
    <col min="6" max="6" width="6.6640625" style="3" customWidth="1"/>
    <col min="7" max="7" width="8.6640625" bestFit="1" customWidth="1"/>
    <col min="8" max="8" width="12.83203125" bestFit="1" customWidth="1"/>
    <col min="9" max="9" width="8.1640625" bestFit="1" customWidth="1"/>
    <col min="10" max="10" width="18.6640625" style="3" bestFit="1" customWidth="1"/>
    <col min="11" max="11" width="77.33203125" style="4" bestFit="1" customWidth="1"/>
    <col min="12" max="12" width="32.6640625" customWidth="1"/>
  </cols>
  <sheetData>
    <row r="1" spans="1:12" ht="17" x14ac:dyDescent="0.2">
      <c r="A1" t="s">
        <v>6</v>
      </c>
      <c r="B1" t="s">
        <v>39</v>
      </c>
      <c r="C1" t="s">
        <v>8</v>
      </c>
      <c r="D1" t="s">
        <v>7</v>
      </c>
      <c r="E1" s="3" t="s">
        <v>0</v>
      </c>
      <c r="F1" s="3" t="s">
        <v>101</v>
      </c>
      <c r="G1" t="s">
        <v>37</v>
      </c>
      <c r="H1" t="s">
        <v>38</v>
      </c>
      <c r="I1" t="s">
        <v>5</v>
      </c>
      <c r="J1" s="3" t="s">
        <v>14</v>
      </c>
      <c r="K1" s="4" t="s">
        <v>25</v>
      </c>
      <c r="L1" t="s">
        <v>4</v>
      </c>
    </row>
    <row r="2" spans="1:12" ht="17" x14ac:dyDescent="0.2">
      <c r="A2" s="1">
        <v>45097</v>
      </c>
      <c r="B2" s="1" t="s">
        <v>42</v>
      </c>
      <c r="C2" t="s">
        <v>20</v>
      </c>
      <c r="D2" t="s">
        <v>9</v>
      </c>
      <c r="E2" s="3">
        <f>VLOOKUP(F2,gpsSerials!A:E,5,FALSE)</f>
        <v>8007</v>
      </c>
      <c r="F2" s="3">
        <v>1</v>
      </c>
      <c r="G2">
        <v>9</v>
      </c>
      <c r="H2" s="5">
        <v>0.42291666666666666</v>
      </c>
      <c r="I2" s="5"/>
      <c r="J2" s="3" t="s">
        <v>58</v>
      </c>
      <c r="K2" s="4" t="s">
        <v>11</v>
      </c>
    </row>
    <row r="3" spans="1:12" ht="17" x14ac:dyDescent="0.2">
      <c r="A3" s="1">
        <v>45097</v>
      </c>
      <c r="B3" s="1" t="s">
        <v>42</v>
      </c>
      <c r="C3" t="s">
        <v>20</v>
      </c>
      <c r="D3" t="s">
        <v>10</v>
      </c>
      <c r="E3" s="3">
        <f>VLOOKUP(F3,gpsSerials!A:E,5,FALSE)</f>
        <v>8007</v>
      </c>
      <c r="F3" s="3">
        <v>1</v>
      </c>
      <c r="G3">
        <v>10</v>
      </c>
      <c r="J3" s="3" t="s">
        <v>58</v>
      </c>
      <c r="K3" s="4" t="s">
        <v>12</v>
      </c>
    </row>
    <row r="4" spans="1:12" ht="17" x14ac:dyDescent="0.2">
      <c r="A4" s="1">
        <v>45097</v>
      </c>
      <c r="B4" s="1" t="s">
        <v>42</v>
      </c>
      <c r="C4" t="s">
        <v>20</v>
      </c>
      <c r="D4" t="s">
        <v>13</v>
      </c>
      <c r="E4" s="3">
        <f>VLOOKUP(F4,gpsSerials!A:E,5,FALSE)</f>
        <v>8007</v>
      </c>
      <c r="F4" s="3">
        <v>1</v>
      </c>
      <c r="G4">
        <v>11</v>
      </c>
      <c r="H4" s="5">
        <v>0.46388888888888885</v>
      </c>
      <c r="I4" s="5"/>
      <c r="J4" s="3" t="s">
        <v>58</v>
      </c>
      <c r="K4" s="4" t="s">
        <v>24</v>
      </c>
    </row>
    <row r="5" spans="1:12" ht="17" x14ac:dyDescent="0.2">
      <c r="A5" s="1">
        <v>45097</v>
      </c>
      <c r="B5" s="1" t="s">
        <v>42</v>
      </c>
      <c r="C5" t="s">
        <v>20</v>
      </c>
      <c r="D5" t="s">
        <v>13</v>
      </c>
      <c r="E5" s="3">
        <f>VLOOKUP(F5,gpsSerials!A:E,5,FALSE)</f>
        <v>8007</v>
      </c>
      <c r="F5" s="3">
        <v>1</v>
      </c>
      <c r="G5">
        <v>11</v>
      </c>
      <c r="H5" s="5">
        <v>0.4465277777777778</v>
      </c>
      <c r="I5">
        <v>14</v>
      </c>
      <c r="J5" s="3" t="s">
        <v>58</v>
      </c>
      <c r="K5" s="4" t="s">
        <v>33</v>
      </c>
    </row>
    <row r="6" spans="1:12" ht="17" x14ac:dyDescent="0.2">
      <c r="A6" s="1">
        <v>45097</v>
      </c>
      <c r="B6" s="1" t="s">
        <v>42</v>
      </c>
      <c r="C6" t="s">
        <v>20</v>
      </c>
      <c r="D6" t="s">
        <v>13</v>
      </c>
      <c r="E6" s="3">
        <f>VLOOKUP(F6,gpsSerials!A:E,5,FALSE)</f>
        <v>8007</v>
      </c>
      <c r="F6" s="3">
        <v>1</v>
      </c>
      <c r="G6">
        <v>11</v>
      </c>
      <c r="H6" s="5">
        <v>0.45347222222222222</v>
      </c>
      <c r="I6">
        <v>14</v>
      </c>
      <c r="J6" s="3" t="s">
        <v>58</v>
      </c>
      <c r="K6" s="4" t="s">
        <v>35</v>
      </c>
    </row>
    <row r="7" spans="1:12" ht="17" x14ac:dyDescent="0.2">
      <c r="A7" s="1">
        <v>45097</v>
      </c>
      <c r="B7" s="1" t="s">
        <v>42</v>
      </c>
      <c r="C7" t="s">
        <v>19</v>
      </c>
      <c r="D7" t="s">
        <v>16</v>
      </c>
      <c r="E7" s="3">
        <f>VLOOKUP(F7,gpsSerials!A:E,5,FALSE)</f>
        <v>5704</v>
      </c>
      <c r="F7" s="3">
        <v>4</v>
      </c>
      <c r="J7" s="3" t="s">
        <v>136</v>
      </c>
      <c r="K7" s="4" t="s">
        <v>21</v>
      </c>
      <c r="L7" t="s">
        <v>143</v>
      </c>
    </row>
    <row r="8" spans="1:12" ht="17" x14ac:dyDescent="0.2">
      <c r="A8" s="1">
        <v>45097</v>
      </c>
      <c r="B8" s="1" t="s">
        <v>42</v>
      </c>
      <c r="C8" t="s">
        <v>19</v>
      </c>
      <c r="D8" t="s">
        <v>17</v>
      </c>
      <c r="E8" s="3">
        <f>VLOOKUP(F8,gpsSerials!A:E,5,FALSE)</f>
        <v>5704</v>
      </c>
      <c r="F8" s="3">
        <v>4</v>
      </c>
      <c r="J8" s="3" t="s">
        <v>136</v>
      </c>
      <c r="K8" s="4" t="s">
        <v>22</v>
      </c>
      <c r="L8" t="s">
        <v>143</v>
      </c>
    </row>
    <row r="9" spans="1:12" ht="17" x14ac:dyDescent="0.2">
      <c r="A9" s="1">
        <v>45097</v>
      </c>
      <c r="B9" s="1" t="s">
        <v>42</v>
      </c>
      <c r="C9" t="s">
        <v>19</v>
      </c>
      <c r="D9" t="s">
        <v>18</v>
      </c>
      <c r="E9" s="3">
        <f>VLOOKUP(F9,gpsSerials!A:E,5,FALSE)</f>
        <v>5704</v>
      </c>
      <c r="F9" s="3">
        <v>4</v>
      </c>
      <c r="J9" s="3" t="s">
        <v>136</v>
      </c>
      <c r="K9" s="4" t="s">
        <v>23</v>
      </c>
      <c r="L9" t="s">
        <v>143</v>
      </c>
    </row>
    <row r="10" spans="1:12" ht="17" x14ac:dyDescent="0.2">
      <c r="A10" s="1">
        <v>45097</v>
      </c>
      <c r="B10" s="1" t="s">
        <v>42</v>
      </c>
      <c r="C10" t="s">
        <v>19</v>
      </c>
      <c r="D10" t="s">
        <v>40</v>
      </c>
      <c r="E10" s="3">
        <f>VLOOKUP(F10,gpsSerials!A:E,5,FALSE)</f>
        <v>5704</v>
      </c>
      <c r="F10" s="3">
        <v>4</v>
      </c>
      <c r="J10" s="3" t="s">
        <v>136</v>
      </c>
      <c r="K10" s="4" t="s">
        <v>41</v>
      </c>
      <c r="L10" t="s">
        <v>143</v>
      </c>
    </row>
    <row r="11" spans="1:12" ht="34" x14ac:dyDescent="0.2">
      <c r="A11" s="1">
        <v>45097</v>
      </c>
      <c r="B11" s="1" t="s">
        <v>43</v>
      </c>
      <c r="C11" t="s">
        <v>44</v>
      </c>
      <c r="D11" t="s">
        <v>45</v>
      </c>
      <c r="E11" s="3">
        <f>VLOOKUP(F11,gpsSerials!A:E,5,FALSE)</f>
        <v>8007</v>
      </c>
      <c r="F11" s="3">
        <v>1</v>
      </c>
      <c r="G11" s="3"/>
      <c r="J11" s="3" t="s">
        <v>46</v>
      </c>
      <c r="K11" s="4" t="s">
        <v>47</v>
      </c>
    </row>
    <row r="12" spans="1:12" ht="17" x14ac:dyDescent="0.2">
      <c r="A12" s="1">
        <v>45097</v>
      </c>
      <c r="B12" s="1" t="s">
        <v>43</v>
      </c>
      <c r="C12" t="s">
        <v>107</v>
      </c>
      <c r="D12" t="s">
        <v>52</v>
      </c>
      <c r="E12" s="3">
        <f>VLOOKUP(F12,gpsSerials!A:E,5,FALSE)</f>
        <v>8007</v>
      </c>
      <c r="F12" s="3">
        <v>1</v>
      </c>
      <c r="G12" s="3"/>
      <c r="J12" s="3" t="s">
        <v>142</v>
      </c>
      <c r="K12" s="4" t="s">
        <v>48</v>
      </c>
    </row>
    <row r="13" spans="1:12" ht="34" x14ac:dyDescent="0.2">
      <c r="A13" s="1">
        <v>45097</v>
      </c>
      <c r="B13" s="1" t="s">
        <v>43</v>
      </c>
      <c r="C13" t="s">
        <v>107</v>
      </c>
      <c r="D13" t="s">
        <v>53</v>
      </c>
      <c r="E13" s="3">
        <f>VLOOKUP(F13,gpsSerials!A:E,5,FALSE)</f>
        <v>5704</v>
      </c>
      <c r="F13" s="3">
        <v>4</v>
      </c>
      <c r="G13" s="3"/>
      <c r="J13" s="3" t="s">
        <v>141</v>
      </c>
      <c r="K13" s="4" t="s">
        <v>49</v>
      </c>
      <c r="L13" t="s">
        <v>151</v>
      </c>
    </row>
    <row r="14" spans="1:12" ht="17" x14ac:dyDescent="0.2">
      <c r="A14" s="1">
        <v>45097</v>
      </c>
      <c r="B14" s="1" t="s">
        <v>43</v>
      </c>
      <c r="C14" t="s">
        <v>108</v>
      </c>
      <c r="D14" t="s">
        <v>54</v>
      </c>
      <c r="E14" s="3">
        <f>VLOOKUP(F14,gpsSerials!A:E,5,FALSE)</f>
        <v>4662</v>
      </c>
      <c r="F14" s="3">
        <v>2</v>
      </c>
      <c r="J14" s="3" t="s">
        <v>63</v>
      </c>
      <c r="K14" s="4" t="s">
        <v>50</v>
      </c>
      <c r="L14" t="s">
        <v>143</v>
      </c>
    </row>
    <row r="15" spans="1:12" ht="17" x14ac:dyDescent="0.2">
      <c r="A15" s="1">
        <v>45097</v>
      </c>
      <c r="B15" s="1" t="s">
        <v>43</v>
      </c>
      <c r="C15" t="s">
        <v>108</v>
      </c>
      <c r="D15" t="s">
        <v>55</v>
      </c>
      <c r="E15" s="3">
        <f>VLOOKUP(F15,gpsSerials!A:E,5,FALSE)</f>
        <v>4662</v>
      </c>
      <c r="F15" s="3">
        <v>2</v>
      </c>
      <c r="J15" s="3" t="s">
        <v>63</v>
      </c>
      <c r="K15" s="4" t="s">
        <v>21</v>
      </c>
      <c r="L15" t="s">
        <v>143</v>
      </c>
    </row>
    <row r="16" spans="1:12" ht="17" x14ac:dyDescent="0.2">
      <c r="A16" s="1">
        <v>45097</v>
      </c>
      <c r="B16" s="1" t="s">
        <v>43</v>
      </c>
      <c r="C16" t="s">
        <v>108</v>
      </c>
      <c r="D16" t="s">
        <v>102</v>
      </c>
      <c r="E16" s="3">
        <f>VLOOKUP(F16,gpsSerials!A:E,5,FALSE)</f>
        <v>4662</v>
      </c>
      <c r="F16" s="3">
        <v>2</v>
      </c>
      <c r="J16" s="3" t="s">
        <v>63</v>
      </c>
      <c r="K16" s="4" t="s">
        <v>51</v>
      </c>
      <c r="L16" t="s">
        <v>143</v>
      </c>
    </row>
    <row r="17" spans="1:11" ht="34" x14ac:dyDescent="0.2">
      <c r="A17" s="1">
        <v>45098</v>
      </c>
      <c r="B17" s="1" t="s">
        <v>42</v>
      </c>
      <c r="C17" t="s">
        <v>80</v>
      </c>
      <c r="D17" t="s">
        <v>64</v>
      </c>
      <c r="E17" s="3">
        <f>VLOOKUP(F17,gpsSerials!A:E,5,FALSE)</f>
        <v>4324</v>
      </c>
      <c r="F17" s="3">
        <v>3</v>
      </c>
      <c r="J17" s="3" t="s">
        <v>63</v>
      </c>
      <c r="K17" s="4" t="s">
        <v>76</v>
      </c>
    </row>
    <row r="18" spans="1:11" ht="17" x14ac:dyDescent="0.2">
      <c r="A18" s="1">
        <v>45098</v>
      </c>
      <c r="B18" s="1" t="s">
        <v>42</v>
      </c>
      <c r="C18" t="s">
        <v>80</v>
      </c>
      <c r="D18" t="s">
        <v>65</v>
      </c>
      <c r="E18" s="3">
        <f>VLOOKUP(F18,gpsSerials!A:E,5,FALSE)</f>
        <v>4324</v>
      </c>
      <c r="F18" s="3">
        <v>3</v>
      </c>
      <c r="J18" s="3" t="s">
        <v>63</v>
      </c>
      <c r="K18" s="4" t="s">
        <v>77</v>
      </c>
    </row>
    <row r="19" spans="1:11" x14ac:dyDescent="0.2">
      <c r="A19" s="1">
        <v>45098</v>
      </c>
      <c r="B19" s="1" t="s">
        <v>42</v>
      </c>
      <c r="C19" t="s">
        <v>67</v>
      </c>
      <c r="D19" t="s">
        <v>68</v>
      </c>
      <c r="E19" s="3">
        <f>VLOOKUP(F19,gpsSerials!A:E,5,FALSE)</f>
        <v>8007</v>
      </c>
      <c r="F19" s="3">
        <v>1</v>
      </c>
    </row>
    <row r="20" spans="1:11" ht="17" x14ac:dyDescent="0.2">
      <c r="A20" s="1">
        <v>45098</v>
      </c>
      <c r="B20" s="1" t="s">
        <v>42</v>
      </c>
      <c r="C20" t="s">
        <v>67</v>
      </c>
      <c r="D20" t="s">
        <v>69</v>
      </c>
      <c r="E20" s="3">
        <f>VLOOKUP(F20,gpsSerials!A:E,5,FALSE)</f>
        <v>8007</v>
      </c>
      <c r="F20" s="3">
        <v>1</v>
      </c>
      <c r="K20" s="4" t="s">
        <v>185</v>
      </c>
    </row>
    <row r="21" spans="1:11" ht="17" x14ac:dyDescent="0.2">
      <c r="A21" s="1">
        <v>45098</v>
      </c>
      <c r="B21" s="1" t="s">
        <v>42</v>
      </c>
      <c r="C21" t="s">
        <v>67</v>
      </c>
      <c r="D21" t="s">
        <v>160</v>
      </c>
      <c r="E21" s="3">
        <f>VLOOKUP(F21,gpsSerials!A:E,5,FALSE)</f>
        <v>8007</v>
      </c>
      <c r="F21" s="3">
        <v>1</v>
      </c>
      <c r="K21" s="4" t="s">
        <v>186</v>
      </c>
    </row>
    <row r="22" spans="1:11" ht="17" x14ac:dyDescent="0.2">
      <c r="A22" s="1">
        <v>45098</v>
      </c>
      <c r="B22" s="1" t="s">
        <v>42</v>
      </c>
      <c r="C22" t="s">
        <v>82</v>
      </c>
      <c r="D22" t="s">
        <v>66</v>
      </c>
      <c r="E22" s="3">
        <f>VLOOKUP(F22,gpsSerials!A:E,5,FALSE)</f>
        <v>4324</v>
      </c>
      <c r="F22" s="3">
        <v>3</v>
      </c>
      <c r="K22" s="4" t="s">
        <v>91</v>
      </c>
    </row>
    <row r="23" spans="1:11" ht="51" x14ac:dyDescent="0.2">
      <c r="A23" s="1">
        <v>45098</v>
      </c>
      <c r="B23" s="1" t="s">
        <v>42</v>
      </c>
      <c r="C23" t="s">
        <v>70</v>
      </c>
      <c r="D23" t="s">
        <v>90</v>
      </c>
      <c r="E23" s="3">
        <f>VLOOKUP(F23,gpsSerials!A:E,5,FALSE)</f>
        <v>4324</v>
      </c>
      <c r="F23" s="3">
        <v>3</v>
      </c>
      <c r="K23" s="4" t="s">
        <v>109</v>
      </c>
    </row>
    <row r="24" spans="1:11" ht="17" x14ac:dyDescent="0.2">
      <c r="A24" s="1">
        <v>45098</v>
      </c>
      <c r="B24" s="1" t="s">
        <v>43</v>
      </c>
      <c r="C24" t="s">
        <v>70</v>
      </c>
      <c r="D24" t="s">
        <v>71</v>
      </c>
      <c r="E24" s="3">
        <f>VLOOKUP(F24,gpsSerials!A:E,5,FALSE)</f>
        <v>4324</v>
      </c>
      <c r="F24" s="3">
        <v>3</v>
      </c>
      <c r="J24" s="3" t="s">
        <v>63</v>
      </c>
      <c r="K24" s="4" t="s">
        <v>89</v>
      </c>
    </row>
    <row r="25" spans="1:11" ht="34" x14ac:dyDescent="0.2">
      <c r="A25" s="1">
        <v>45098</v>
      </c>
      <c r="B25" s="1" t="s">
        <v>43</v>
      </c>
      <c r="C25" t="s">
        <v>70</v>
      </c>
      <c r="D25" t="s">
        <v>72</v>
      </c>
      <c r="E25" s="3">
        <f>VLOOKUP(F25,gpsSerials!A:E,5,FALSE)</f>
        <v>4324</v>
      </c>
      <c r="F25" s="3">
        <v>3</v>
      </c>
      <c r="J25" s="3" t="s">
        <v>63</v>
      </c>
      <c r="K25" s="4" t="s">
        <v>92</v>
      </c>
    </row>
    <row r="26" spans="1:11" ht="34" x14ac:dyDescent="0.2">
      <c r="A26" s="1">
        <v>45098</v>
      </c>
      <c r="B26" s="1" t="s">
        <v>43</v>
      </c>
      <c r="C26" t="s">
        <v>70</v>
      </c>
      <c r="D26" t="s">
        <v>73</v>
      </c>
      <c r="E26" s="3">
        <f>VLOOKUP(F26,gpsSerials!A:E,5,FALSE)</f>
        <v>4324</v>
      </c>
      <c r="F26" s="3">
        <v>3</v>
      </c>
      <c r="J26" s="3" t="s">
        <v>63</v>
      </c>
      <c r="K26" s="4" t="s">
        <v>93</v>
      </c>
    </row>
    <row r="27" spans="1:11" x14ac:dyDescent="0.2">
      <c r="A27" s="1">
        <v>45098</v>
      </c>
      <c r="B27" s="1" t="s">
        <v>43</v>
      </c>
      <c r="C27" t="s">
        <v>87</v>
      </c>
      <c r="D27" t="s">
        <v>74</v>
      </c>
      <c r="E27" s="3">
        <f>VLOOKUP(F27,gpsSerials!A:E,5,FALSE)</f>
        <v>8007</v>
      </c>
      <c r="F27">
        <v>1</v>
      </c>
    </row>
    <row r="28" spans="1:11" ht="17" x14ac:dyDescent="0.2">
      <c r="A28" s="1">
        <v>45098</v>
      </c>
      <c r="B28" s="1" t="s">
        <v>43</v>
      </c>
      <c r="C28" t="s">
        <v>87</v>
      </c>
      <c r="D28" t="s">
        <v>75</v>
      </c>
      <c r="E28" s="3">
        <f>VLOOKUP(F28,gpsSerials!A:E,5,FALSE)</f>
        <v>8007</v>
      </c>
      <c r="F28">
        <v>1</v>
      </c>
      <c r="K28" s="4" t="s">
        <v>81</v>
      </c>
    </row>
    <row r="29" spans="1:11" x14ac:dyDescent="0.2">
      <c r="A29" s="1">
        <v>45099</v>
      </c>
      <c r="B29" s="1" t="s">
        <v>42</v>
      </c>
      <c r="C29" t="s">
        <v>111</v>
      </c>
      <c r="D29" t="s">
        <v>112</v>
      </c>
      <c r="E29" s="3">
        <f>VLOOKUP(F29,gpsSerials!A:E,5,FALSE)</f>
        <v>4662</v>
      </c>
      <c r="F29">
        <v>2</v>
      </c>
    </row>
    <row r="30" spans="1:11" x14ac:dyDescent="0.2">
      <c r="A30" s="1">
        <v>45099</v>
      </c>
      <c r="B30" s="1" t="s">
        <v>42</v>
      </c>
      <c r="C30" t="s">
        <v>111</v>
      </c>
      <c r="D30" t="s">
        <v>113</v>
      </c>
      <c r="E30" s="3">
        <f>VLOOKUP(F30,gpsSerials!A:E,5,FALSE)</f>
        <v>4662</v>
      </c>
      <c r="F30">
        <v>2</v>
      </c>
    </row>
    <row r="31" spans="1:11" ht="17" x14ac:dyDescent="0.2">
      <c r="A31" s="1">
        <v>45099</v>
      </c>
      <c r="B31" s="1" t="s">
        <v>42</v>
      </c>
      <c r="C31" t="s">
        <v>111</v>
      </c>
      <c r="D31" t="s">
        <v>114</v>
      </c>
      <c r="E31" s="3">
        <f>VLOOKUP(F31,gpsSerials!A:E,5,FALSE)</f>
        <v>4662</v>
      </c>
      <c r="F31">
        <v>2</v>
      </c>
      <c r="K31" s="4" t="s">
        <v>118</v>
      </c>
    </row>
    <row r="32" spans="1:11" ht="34" x14ac:dyDescent="0.2">
      <c r="A32" s="1">
        <v>45099</v>
      </c>
      <c r="B32" s="1" t="s">
        <v>42</v>
      </c>
      <c r="C32" t="s">
        <v>115</v>
      </c>
      <c r="D32" t="s">
        <v>16</v>
      </c>
      <c r="E32" s="3">
        <f>VLOOKUP(F32,gpsSerials!A:E,5,FALSE)</f>
        <v>8007</v>
      </c>
      <c r="F32">
        <v>1</v>
      </c>
      <c r="J32" s="3" t="s">
        <v>46</v>
      </c>
      <c r="K32" s="4" t="s">
        <v>121</v>
      </c>
    </row>
    <row r="33" spans="1:11" ht="17" x14ac:dyDescent="0.2">
      <c r="A33" s="1">
        <v>45099</v>
      </c>
      <c r="B33" s="1" t="s">
        <v>42</v>
      </c>
      <c r="C33" t="s">
        <v>115</v>
      </c>
      <c r="D33" t="s">
        <v>116</v>
      </c>
      <c r="E33" s="3">
        <f>VLOOKUP(F33,gpsSerials!A:E,5,FALSE)</f>
        <v>8007</v>
      </c>
      <c r="F33">
        <v>1</v>
      </c>
      <c r="K33" s="4" t="s">
        <v>122</v>
      </c>
    </row>
    <row r="34" spans="1:11" ht="17" x14ac:dyDescent="0.2">
      <c r="A34" s="1">
        <v>45099</v>
      </c>
      <c r="B34" s="1" t="s">
        <v>42</v>
      </c>
      <c r="C34" t="s">
        <v>115</v>
      </c>
      <c r="D34" t="s">
        <v>120</v>
      </c>
      <c r="E34" s="3">
        <f>VLOOKUP(F34,gpsSerials!A:E,5,FALSE)</f>
        <v>8007</v>
      </c>
      <c r="F34">
        <v>1</v>
      </c>
      <c r="K34" s="4" t="s">
        <v>124</v>
      </c>
    </row>
    <row r="35" spans="1:11" ht="34" x14ac:dyDescent="0.2">
      <c r="A35" s="1">
        <v>45099</v>
      </c>
      <c r="B35" s="1" t="s">
        <v>42</v>
      </c>
      <c r="C35" t="s">
        <v>115</v>
      </c>
      <c r="D35" t="s">
        <v>119</v>
      </c>
      <c r="E35" s="3">
        <f>VLOOKUP(F35,gpsSerials!A:E,5,FALSE)</f>
        <v>8007</v>
      </c>
      <c r="F35">
        <v>1</v>
      </c>
      <c r="J35" s="3" t="s">
        <v>123</v>
      </c>
      <c r="K35" s="4" t="s">
        <v>125</v>
      </c>
    </row>
    <row r="36" spans="1:11" ht="34" x14ac:dyDescent="0.2">
      <c r="A36" s="1">
        <v>45099</v>
      </c>
      <c r="B36" s="1" t="s">
        <v>43</v>
      </c>
      <c r="C36" t="s">
        <v>128</v>
      </c>
      <c r="D36" t="s">
        <v>129</v>
      </c>
      <c r="E36" s="3">
        <f>VLOOKUP(F36,gpsSerials!A:E,5,FALSE)</f>
        <v>8007</v>
      </c>
      <c r="F36" s="3">
        <v>1</v>
      </c>
      <c r="J36" s="3" t="s">
        <v>46</v>
      </c>
      <c r="K36" s="4" t="s">
        <v>133</v>
      </c>
    </row>
    <row r="37" spans="1:11" ht="51" x14ac:dyDescent="0.2">
      <c r="A37" s="1">
        <v>45099</v>
      </c>
      <c r="B37" s="1" t="s">
        <v>43</v>
      </c>
      <c r="C37" t="s">
        <v>128</v>
      </c>
      <c r="D37" t="s">
        <v>130</v>
      </c>
      <c r="E37" s="3">
        <f>VLOOKUP(F37,gpsSerials!A:E,5,FALSE)</f>
        <v>8007</v>
      </c>
      <c r="F37" s="3">
        <v>1</v>
      </c>
      <c r="J37" s="3" t="s">
        <v>46</v>
      </c>
      <c r="K37" s="4" t="s">
        <v>134</v>
      </c>
    </row>
    <row r="38" spans="1:11" x14ac:dyDescent="0.2">
      <c r="A38" s="1">
        <v>45099</v>
      </c>
      <c r="B38" s="1" t="s">
        <v>43</v>
      </c>
      <c r="C38" t="s">
        <v>131</v>
      </c>
      <c r="D38" t="s">
        <v>132</v>
      </c>
      <c r="E38" s="3">
        <f>VLOOKUP(F38,gpsSerials!A:E,5,FALSE)</f>
        <v>4662</v>
      </c>
      <c r="F38" s="3">
        <v>2</v>
      </c>
    </row>
    <row r="39" spans="1:11" ht="17" x14ac:dyDescent="0.2">
      <c r="A39" s="1">
        <v>45100</v>
      </c>
      <c r="B39" s="1" t="s">
        <v>42</v>
      </c>
      <c r="C39" t="s">
        <v>152</v>
      </c>
      <c r="D39" t="s">
        <v>153</v>
      </c>
      <c r="E39" s="3">
        <f>VLOOKUP(F39,gpsSerials!A:E,5,FALSE)</f>
        <v>8007</v>
      </c>
      <c r="F39" s="3">
        <v>1</v>
      </c>
      <c r="J39" s="3" t="s">
        <v>46</v>
      </c>
      <c r="K39" s="4" t="s">
        <v>161</v>
      </c>
    </row>
    <row r="40" spans="1:11" ht="17" x14ac:dyDescent="0.2">
      <c r="A40" s="1">
        <v>45100</v>
      </c>
      <c r="B40" s="1" t="s">
        <v>42</v>
      </c>
      <c r="C40" t="s">
        <v>154</v>
      </c>
      <c r="D40" t="s">
        <v>155</v>
      </c>
      <c r="E40" s="3">
        <f>VLOOKUP(F40,gpsSerials!A:E,5,FALSE)</f>
        <v>4662</v>
      </c>
      <c r="F40" s="3">
        <v>2</v>
      </c>
      <c r="J40" s="3" t="s">
        <v>158</v>
      </c>
      <c r="K40" s="4" t="s">
        <v>157</v>
      </c>
    </row>
    <row r="41" spans="1:11" x14ac:dyDescent="0.2">
      <c r="A41" s="1">
        <v>45100</v>
      </c>
      <c r="B41" s="1" t="s">
        <v>42</v>
      </c>
      <c r="C41" t="s">
        <v>154</v>
      </c>
      <c r="D41" t="s">
        <v>156</v>
      </c>
      <c r="E41" s="3">
        <f>VLOOKUP(F41,gpsSerials!A:E,5,FALSE)</f>
        <v>4662</v>
      </c>
      <c r="F41" s="3">
        <v>2</v>
      </c>
      <c r="J41" s="3" t="s">
        <v>158</v>
      </c>
    </row>
    <row r="42" spans="1:11" ht="34" x14ac:dyDescent="0.2">
      <c r="A42" s="1">
        <v>45100</v>
      </c>
      <c r="B42" s="1" t="s">
        <v>43</v>
      </c>
      <c r="C42" t="s">
        <v>163</v>
      </c>
      <c r="D42" t="s">
        <v>164</v>
      </c>
      <c r="E42" s="3">
        <f>VLOOKUP(F42,gpsSerials!A:E,5,FALSE)</f>
        <v>4662</v>
      </c>
      <c r="F42" s="3">
        <v>2</v>
      </c>
      <c r="J42" s="3" t="s">
        <v>168</v>
      </c>
      <c r="K42" s="4" t="s">
        <v>165</v>
      </c>
    </row>
    <row r="43" spans="1:11" ht="17" x14ac:dyDescent="0.2">
      <c r="A43" s="1">
        <v>45100</v>
      </c>
      <c r="B43" s="1" t="s">
        <v>43</v>
      </c>
      <c r="C43" t="s">
        <v>163</v>
      </c>
      <c r="D43" t="s">
        <v>169</v>
      </c>
      <c r="E43" s="3">
        <f>VLOOKUP(F43,gpsSerials!A:E,5,FALSE)</f>
        <v>4662</v>
      </c>
      <c r="F43" s="3">
        <v>2</v>
      </c>
      <c r="J43" s="3" t="s">
        <v>168</v>
      </c>
      <c r="K43" s="4" t="s">
        <v>170</v>
      </c>
    </row>
    <row r="44" spans="1:11" ht="34" x14ac:dyDescent="0.2">
      <c r="A44" s="1">
        <v>45100</v>
      </c>
      <c r="B44" s="1" t="s">
        <v>43</v>
      </c>
      <c r="C44" t="s">
        <v>171</v>
      </c>
      <c r="D44" t="s">
        <v>175</v>
      </c>
      <c r="E44" s="3">
        <f>VLOOKUP(F44,gpsSerials!A:E,5,FALSE)</f>
        <v>8007</v>
      </c>
      <c r="F44" s="3">
        <v>1</v>
      </c>
      <c r="J44" s="3" t="s">
        <v>136</v>
      </c>
      <c r="K44" s="4" t="s">
        <v>180</v>
      </c>
    </row>
    <row r="45" spans="1:11" ht="17" x14ac:dyDescent="0.2">
      <c r="A45" s="1">
        <v>45100</v>
      </c>
      <c r="B45" s="1" t="s">
        <v>43</v>
      </c>
      <c r="C45" t="s">
        <v>171</v>
      </c>
      <c r="D45" t="s">
        <v>176</v>
      </c>
      <c r="E45" s="3">
        <f>VLOOKUP(F45,gpsSerials!A:E,5,FALSE)</f>
        <v>8007</v>
      </c>
      <c r="F45" s="3">
        <v>1</v>
      </c>
      <c r="J45" s="3" t="s">
        <v>136</v>
      </c>
      <c r="K45" s="4" t="s">
        <v>177</v>
      </c>
    </row>
    <row r="46" spans="1:11" ht="17" x14ac:dyDescent="0.2">
      <c r="A46" s="1">
        <v>45100</v>
      </c>
      <c r="B46" s="1" t="s">
        <v>43</v>
      </c>
      <c r="C46" t="s">
        <v>171</v>
      </c>
      <c r="D46" t="s">
        <v>172</v>
      </c>
      <c r="E46" s="3">
        <f>VLOOKUP(F46,gpsSerials!A:E,5,FALSE)</f>
        <v>8007</v>
      </c>
      <c r="F46" s="3">
        <v>1</v>
      </c>
      <c r="J46" s="3" t="s">
        <v>136</v>
      </c>
      <c r="K46" s="4" t="s">
        <v>178</v>
      </c>
    </row>
    <row r="47" spans="1:11" ht="17" x14ac:dyDescent="0.2">
      <c r="A47" s="1">
        <v>45100</v>
      </c>
      <c r="B47" s="1" t="s">
        <v>43</v>
      </c>
      <c r="C47" t="s">
        <v>171</v>
      </c>
      <c r="D47" t="s">
        <v>173</v>
      </c>
      <c r="E47" s="3">
        <f>VLOOKUP(F47,gpsSerials!A:E,5,FALSE)</f>
        <v>8007</v>
      </c>
      <c r="F47" s="3">
        <v>1</v>
      </c>
      <c r="J47" s="3" t="s">
        <v>136</v>
      </c>
      <c r="K47" s="4" t="s">
        <v>181</v>
      </c>
    </row>
    <row r="48" spans="1:11" ht="34" x14ac:dyDescent="0.2">
      <c r="A48" s="1">
        <v>45100</v>
      </c>
      <c r="B48" s="1" t="s">
        <v>43</v>
      </c>
      <c r="C48" t="s">
        <v>171</v>
      </c>
      <c r="D48" t="s">
        <v>174</v>
      </c>
      <c r="E48" s="3">
        <f>VLOOKUP(F48,gpsSerials!A:E,5,FALSE)</f>
        <v>8007</v>
      </c>
      <c r="F48" s="3">
        <v>1</v>
      </c>
      <c r="J48" s="3" t="s">
        <v>136</v>
      </c>
      <c r="K48" s="4" t="s">
        <v>179</v>
      </c>
    </row>
    <row r="49" spans="1:11" x14ac:dyDescent="0.2">
      <c r="A49" s="1">
        <v>45100</v>
      </c>
      <c r="B49" s="1" t="s">
        <v>43</v>
      </c>
      <c r="C49" t="s">
        <v>184</v>
      </c>
      <c r="D49" t="s">
        <v>182</v>
      </c>
      <c r="E49" s="3">
        <f>VLOOKUP(F49,gpsSerials!A:E,5,FALSE)</f>
        <v>4662</v>
      </c>
      <c r="F49" s="3">
        <v>2</v>
      </c>
      <c r="J49" s="3" t="s">
        <v>168</v>
      </c>
    </row>
    <row r="50" spans="1:11" x14ac:dyDescent="0.2">
      <c r="A50" s="1">
        <v>45100</v>
      </c>
      <c r="B50" s="1" t="s">
        <v>43</v>
      </c>
      <c r="C50" t="s">
        <v>184</v>
      </c>
      <c r="D50" t="s">
        <v>183</v>
      </c>
      <c r="E50" s="3">
        <f>VLOOKUP(F50,gpsSerials!A:E,5,FALSE)</f>
        <v>4662</v>
      </c>
      <c r="F50" s="3">
        <v>2</v>
      </c>
      <c r="J50" s="3" t="s">
        <v>168</v>
      </c>
    </row>
    <row r="51" spans="1:11" ht="51" x14ac:dyDescent="0.2">
      <c r="A51" s="1">
        <v>45101</v>
      </c>
      <c r="B51" s="1" t="s">
        <v>42</v>
      </c>
      <c r="C51" t="s">
        <v>213</v>
      </c>
      <c r="D51" t="s">
        <v>187</v>
      </c>
      <c r="E51" s="3">
        <f>VLOOKUP(F51,gpsSerials!A:E,5,FALSE)</f>
        <v>4662</v>
      </c>
      <c r="F51" s="3">
        <v>2</v>
      </c>
      <c r="J51" s="3" t="s">
        <v>214</v>
      </c>
      <c r="K51" s="4" t="s">
        <v>215</v>
      </c>
    </row>
    <row r="52" spans="1:11" ht="34" x14ac:dyDescent="0.2">
      <c r="A52" s="1">
        <v>45101</v>
      </c>
      <c r="B52" s="1" t="s">
        <v>43</v>
      </c>
      <c r="C52" t="s">
        <v>223</v>
      </c>
      <c r="D52" t="s">
        <v>45</v>
      </c>
      <c r="E52" s="3" t="e">
        <f>VLOOKUP(F52,gpsSerials!A:E,5,FALSE)</f>
        <v>#N/A</v>
      </c>
      <c r="J52" s="3" t="s">
        <v>63</v>
      </c>
      <c r="K52" s="4" t="s">
        <v>289</v>
      </c>
    </row>
    <row r="53" spans="1:11" ht="34" x14ac:dyDescent="0.2">
      <c r="A53" s="1">
        <v>45101</v>
      </c>
      <c r="B53" s="1" t="s">
        <v>43</v>
      </c>
      <c r="C53" t="s">
        <v>223</v>
      </c>
      <c r="D53" t="s">
        <v>90</v>
      </c>
      <c r="E53" s="3" t="e">
        <f>VLOOKUP(F53,gpsSerials!A:E,5,FALSE)</f>
        <v>#N/A</v>
      </c>
      <c r="J53" s="3" t="s">
        <v>63</v>
      </c>
      <c r="K53" s="4" t="s">
        <v>224</v>
      </c>
    </row>
    <row r="54" spans="1:11" ht="17" x14ac:dyDescent="0.2">
      <c r="A54" s="1">
        <v>45102</v>
      </c>
      <c r="B54" s="1" t="s">
        <v>42</v>
      </c>
      <c r="C54" t="s">
        <v>231</v>
      </c>
      <c r="D54" t="s">
        <v>228</v>
      </c>
      <c r="E54" s="3">
        <f>VLOOKUP(F54,gpsSerials!A:E,5,FALSE)</f>
        <v>4662</v>
      </c>
      <c r="F54" s="3">
        <v>2</v>
      </c>
      <c r="G54">
        <v>2</v>
      </c>
      <c r="J54" s="3" t="s">
        <v>63</v>
      </c>
      <c r="K54" s="4" t="s">
        <v>288</v>
      </c>
    </row>
    <row r="55" spans="1:11" x14ac:dyDescent="0.2">
      <c r="A55" s="1">
        <v>45102</v>
      </c>
      <c r="B55" s="1" t="s">
        <v>42</v>
      </c>
      <c r="C55" t="s">
        <v>232</v>
      </c>
      <c r="D55" t="s">
        <v>227</v>
      </c>
      <c r="E55" s="3">
        <f>VLOOKUP(F55,gpsSerials!A:E,5,FALSE)</f>
        <v>4662</v>
      </c>
      <c r="F55" s="3">
        <v>2</v>
      </c>
      <c r="G55">
        <v>2</v>
      </c>
      <c r="J55" s="3" t="s">
        <v>63</v>
      </c>
    </row>
    <row r="56" spans="1:11" x14ac:dyDescent="0.2">
      <c r="A56" s="1">
        <v>45102</v>
      </c>
      <c r="B56" s="1" t="s">
        <v>42</v>
      </c>
      <c r="C56" t="s">
        <v>229</v>
      </c>
      <c r="D56" t="s">
        <v>226</v>
      </c>
      <c r="E56" s="3">
        <f>VLOOKUP(F56,gpsSerials!A:E,5,FALSE)</f>
        <v>8007</v>
      </c>
      <c r="F56" s="3">
        <v>1</v>
      </c>
      <c r="G56">
        <v>1</v>
      </c>
      <c r="J56" s="3" t="s">
        <v>168</v>
      </c>
    </row>
    <row r="57" spans="1:11" ht="34" x14ac:dyDescent="0.2">
      <c r="A57" s="1">
        <v>45102</v>
      </c>
      <c r="B57" s="1" t="s">
        <v>42</v>
      </c>
      <c r="C57" t="s">
        <v>230</v>
      </c>
      <c r="D57" t="s">
        <v>225</v>
      </c>
      <c r="E57" s="3">
        <f>VLOOKUP(F57,gpsSerials!A:E,5,FALSE)</f>
        <v>8007</v>
      </c>
      <c r="F57" s="3">
        <v>1</v>
      </c>
      <c r="G57">
        <v>1</v>
      </c>
      <c r="J57" s="3" t="s">
        <v>168</v>
      </c>
      <c r="K57" s="4" t="s">
        <v>233</v>
      </c>
    </row>
    <row r="58" spans="1:11" ht="17" x14ac:dyDescent="0.2">
      <c r="A58" s="1">
        <v>45102</v>
      </c>
      <c r="B58" s="1" t="s">
        <v>43</v>
      </c>
      <c r="C58" t="s">
        <v>238</v>
      </c>
      <c r="D58" t="s">
        <v>235</v>
      </c>
      <c r="E58" s="3">
        <f>VLOOKUP(F58,gpsSerials!A:E,5,FALSE)</f>
        <v>4662</v>
      </c>
      <c r="F58" s="3">
        <v>2</v>
      </c>
      <c r="G58">
        <v>21</v>
      </c>
      <c r="J58" s="3" t="s">
        <v>46</v>
      </c>
      <c r="K58" s="4" t="s">
        <v>244</v>
      </c>
    </row>
    <row r="59" spans="1:11" x14ac:dyDescent="0.2">
      <c r="A59" s="1">
        <v>45102</v>
      </c>
      <c r="B59" s="1" t="s">
        <v>43</v>
      </c>
      <c r="C59" t="s">
        <v>239</v>
      </c>
      <c r="D59" t="s">
        <v>234</v>
      </c>
      <c r="E59" s="3">
        <f>VLOOKUP(F59,gpsSerials!A:E,5,FALSE)</f>
        <v>8203</v>
      </c>
      <c r="F59" s="3">
        <v>6</v>
      </c>
      <c r="J59" s="3" t="s">
        <v>63</v>
      </c>
    </row>
    <row r="60" spans="1:11" x14ac:dyDescent="0.2">
      <c r="A60" s="1">
        <v>45102</v>
      </c>
      <c r="B60" s="1" t="s">
        <v>43</v>
      </c>
      <c r="C60" t="s">
        <v>240</v>
      </c>
      <c r="D60" t="s">
        <v>236</v>
      </c>
      <c r="E60" s="3">
        <f>VLOOKUP(F60,gpsSerials!A:E,5,FALSE)</f>
        <v>8007</v>
      </c>
      <c r="F60" s="3">
        <v>1</v>
      </c>
      <c r="J60" s="3" t="s">
        <v>58</v>
      </c>
    </row>
    <row r="61" spans="1:11" x14ac:dyDescent="0.2">
      <c r="A61" s="1">
        <v>45102</v>
      </c>
      <c r="B61" s="1" t="s">
        <v>43</v>
      </c>
      <c r="C61" t="s">
        <v>241</v>
      </c>
      <c r="D61" t="s">
        <v>237</v>
      </c>
      <c r="E61" s="3">
        <f>VLOOKUP(F61,gpsSerials!A:E,5,FALSE)</f>
        <v>5730</v>
      </c>
      <c r="F61" s="3">
        <v>5</v>
      </c>
      <c r="J61" s="3" t="s">
        <v>168</v>
      </c>
    </row>
  </sheetData>
  <conditionalFormatting sqref="D1:D53 D55:D1048576">
    <cfRule type="duplicateValues" dxfId="11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D37B-6AC6-E249-B08C-F83660CBD459}">
  <dimension ref="A1:Q226"/>
  <sheetViews>
    <sheetView tabSelected="1" workbookViewId="0">
      <pane ySplit="1" topLeftCell="A190" activePane="bottomLeft" state="frozen"/>
      <selection pane="bottomLeft" activeCell="J206" sqref="J206"/>
    </sheetView>
  </sheetViews>
  <sheetFormatPr baseColWidth="10" defaultRowHeight="16" x14ac:dyDescent="0.2"/>
  <cols>
    <col min="4" max="4" width="12.33203125" bestFit="1" customWidth="1"/>
    <col min="5" max="5" width="9.1640625" bestFit="1" customWidth="1"/>
    <col min="7" max="7" width="15.6640625" bestFit="1" customWidth="1"/>
    <col min="8" max="8" width="26.83203125" customWidth="1"/>
    <col min="11" max="11" width="10.83203125" style="2"/>
    <col min="12" max="12" width="12.83203125" style="2" bestFit="1" customWidth="1"/>
    <col min="13" max="13" width="9" bestFit="1" customWidth="1"/>
    <col min="17" max="17" width="43.1640625" style="4" customWidth="1"/>
  </cols>
  <sheetData>
    <row r="1" spans="1:17" ht="17" x14ac:dyDescent="0.2">
      <c r="A1" t="s">
        <v>83</v>
      </c>
      <c r="B1" t="s">
        <v>287</v>
      </c>
      <c r="C1" t="s">
        <v>162</v>
      </c>
      <c r="D1" t="s">
        <v>56</v>
      </c>
      <c r="E1" t="s">
        <v>57</v>
      </c>
      <c r="F1" t="s">
        <v>39</v>
      </c>
      <c r="G1" t="s">
        <v>8</v>
      </c>
      <c r="H1" t="s">
        <v>7</v>
      </c>
      <c r="I1" t="s">
        <v>0</v>
      </c>
      <c r="J1" t="s">
        <v>14</v>
      </c>
      <c r="K1" s="2" t="s">
        <v>15</v>
      </c>
      <c r="L1" s="2" t="s">
        <v>1</v>
      </c>
      <c r="M1" t="s">
        <v>86</v>
      </c>
      <c r="N1" t="s">
        <v>2</v>
      </c>
      <c r="O1" t="s">
        <v>3</v>
      </c>
      <c r="P1" t="s">
        <v>5</v>
      </c>
      <c r="Q1" s="4" t="s">
        <v>4</v>
      </c>
    </row>
    <row r="2" spans="1:17" x14ac:dyDescent="0.2">
      <c r="A2" t="str">
        <f t="shared" ref="A2:A33" si="0">_xlfn.CONCAT("Run"&amp;E2&amp;"."&amp;O2)</f>
        <v>Run1.4</v>
      </c>
      <c r="C2" t="str">
        <f>VLOOKUP(A2,[1]long!$A:$B,2,FALSE)</f>
        <v>Run1.B1</v>
      </c>
      <c r="D2" s="1">
        <v>45097</v>
      </c>
      <c r="E2">
        <v>1</v>
      </c>
      <c r="F2" s="1" t="s">
        <v>42</v>
      </c>
      <c r="G2" t="s">
        <v>20</v>
      </c>
      <c r="H2" t="s">
        <v>9</v>
      </c>
      <c r="I2">
        <f>VLOOKUP(H2,SiteNotes!D:F,2,FALSE)</f>
        <v>8007</v>
      </c>
      <c r="J2" t="str">
        <f>VLOOKUP(H2,SiteNotes!D:J,7,FALSE)</f>
        <v>parkinson</v>
      </c>
      <c r="K2" s="2">
        <v>0.38125000000000003</v>
      </c>
      <c r="L2" s="2" t="str">
        <f>LEFT("Blue",1)&amp;M2</f>
        <v>B1</v>
      </c>
      <c r="M2">
        <v>1</v>
      </c>
      <c r="N2">
        <v>1</v>
      </c>
      <c r="O2">
        <v>4</v>
      </c>
      <c r="P2">
        <v>11</v>
      </c>
    </row>
    <row r="3" spans="1:17" ht="17" x14ac:dyDescent="0.2">
      <c r="A3" t="str">
        <f t="shared" si="0"/>
        <v>Run1.5</v>
      </c>
      <c r="C3" t="str">
        <f>VLOOKUP(A3,[1]long!$A:$B,2,FALSE)</f>
        <v>Run1.P7</v>
      </c>
      <c r="D3" s="1">
        <v>45097</v>
      </c>
      <c r="E3">
        <v>1</v>
      </c>
      <c r="F3" s="1" t="s">
        <v>42</v>
      </c>
      <c r="G3" t="s">
        <v>20</v>
      </c>
      <c r="H3" t="s">
        <v>9</v>
      </c>
      <c r="I3">
        <f>VLOOKUP(H3,SiteNotes!D:F,2,FALSE)</f>
        <v>8007</v>
      </c>
      <c r="J3" t="str">
        <f>VLOOKUP(H3,SiteNotes!D:J,7,FALSE)</f>
        <v>parkinson</v>
      </c>
      <c r="K3" s="2">
        <v>0.38611111111111113</v>
      </c>
      <c r="L3" s="2" t="str">
        <f t="shared" ref="L3:L113" si="1">LEFT("Blue",1)&amp;M3</f>
        <v>B4</v>
      </c>
      <c r="M3">
        <v>4</v>
      </c>
      <c r="N3">
        <v>4</v>
      </c>
      <c r="O3">
        <v>5</v>
      </c>
      <c r="P3">
        <v>11</v>
      </c>
      <c r="Q3" s="4" t="s">
        <v>26</v>
      </c>
    </row>
    <row r="4" spans="1:17" ht="17" x14ac:dyDescent="0.2">
      <c r="A4" t="str">
        <f t="shared" si="0"/>
        <v>Run1.3</v>
      </c>
      <c r="C4" t="str">
        <f>VLOOKUP(A4,[1]long!$A:$B,2,FALSE)</f>
        <v>Run1.B2</v>
      </c>
      <c r="D4" s="1">
        <v>45097</v>
      </c>
      <c r="E4">
        <v>1</v>
      </c>
      <c r="F4" s="1" t="s">
        <v>42</v>
      </c>
      <c r="G4" t="s">
        <v>20</v>
      </c>
      <c r="H4" t="s">
        <v>9</v>
      </c>
      <c r="I4">
        <f>VLOOKUP(H4,SiteNotes!D:F,2,FALSE)</f>
        <v>8007</v>
      </c>
      <c r="J4" t="str">
        <f>VLOOKUP(H4,SiteNotes!D:J,7,FALSE)</f>
        <v>parkinson</v>
      </c>
      <c r="K4" s="2">
        <v>0.39097222222222222</v>
      </c>
      <c r="L4" s="2" t="str">
        <f t="shared" si="1"/>
        <v>B2</v>
      </c>
      <c r="M4">
        <v>2</v>
      </c>
      <c r="N4">
        <v>2</v>
      </c>
      <c r="O4">
        <v>3</v>
      </c>
      <c r="P4">
        <v>11</v>
      </c>
      <c r="Q4" s="4" t="s">
        <v>27</v>
      </c>
    </row>
    <row r="5" spans="1:17" ht="17" x14ac:dyDescent="0.2">
      <c r="A5" t="str">
        <f t="shared" si="0"/>
        <v>Run1.2</v>
      </c>
      <c r="C5" t="str">
        <f>VLOOKUP(A5,[1]long!$A:$B,2,FALSE)</f>
        <v>Run1.B4</v>
      </c>
      <c r="D5" s="1">
        <v>45097</v>
      </c>
      <c r="E5">
        <v>1</v>
      </c>
      <c r="F5" s="1" t="s">
        <v>42</v>
      </c>
      <c r="G5" t="s">
        <v>20</v>
      </c>
      <c r="H5" t="s">
        <v>9</v>
      </c>
      <c r="I5">
        <f>VLOOKUP(H5,SiteNotes!D:F,2,FALSE)</f>
        <v>8007</v>
      </c>
      <c r="J5" t="str">
        <f>VLOOKUP(H5,SiteNotes!D:J,7,FALSE)</f>
        <v>parkinson</v>
      </c>
      <c r="K5" s="2">
        <v>0.39513888888888887</v>
      </c>
      <c r="L5" s="2" t="str">
        <f t="shared" si="1"/>
        <v>B5</v>
      </c>
      <c r="M5">
        <v>5</v>
      </c>
      <c r="N5">
        <v>5</v>
      </c>
      <c r="O5">
        <v>2</v>
      </c>
      <c r="P5">
        <v>10</v>
      </c>
      <c r="Q5" s="4" t="s">
        <v>137</v>
      </c>
    </row>
    <row r="6" spans="1:17" ht="17" x14ac:dyDescent="0.2">
      <c r="A6" t="str">
        <f t="shared" si="0"/>
        <v>Run1.8</v>
      </c>
      <c r="C6" t="str">
        <f>VLOOKUP(A6,[1]long!$A:$B,2,FALSE)</f>
        <v>Run1.P8</v>
      </c>
      <c r="D6" s="1">
        <v>45097</v>
      </c>
      <c r="E6">
        <v>1</v>
      </c>
      <c r="F6" s="1" t="s">
        <v>42</v>
      </c>
      <c r="G6" t="s">
        <v>20</v>
      </c>
      <c r="H6" t="s">
        <v>10</v>
      </c>
      <c r="I6">
        <f>VLOOKUP(H6,SiteNotes!D:F,2,FALSE)</f>
        <v>8007</v>
      </c>
      <c r="J6" t="str">
        <f>VLOOKUP(H6,SiteNotes!D:J,7,FALSE)</f>
        <v>parkinson</v>
      </c>
      <c r="K6" s="2">
        <v>0.40833333333333338</v>
      </c>
      <c r="L6" s="2" t="str">
        <f t="shared" si="1"/>
        <v>B9</v>
      </c>
      <c r="M6">
        <v>9</v>
      </c>
      <c r="N6">
        <v>9</v>
      </c>
      <c r="O6">
        <v>8</v>
      </c>
      <c r="P6">
        <v>13</v>
      </c>
      <c r="Q6" s="4" t="s">
        <v>28</v>
      </c>
    </row>
    <row r="7" spans="1:17" ht="17" x14ac:dyDescent="0.2">
      <c r="A7" t="str">
        <f t="shared" si="0"/>
        <v>Run1.6</v>
      </c>
      <c r="C7" t="str">
        <f>VLOOKUP(A7,[1]long!$A:$B,2,FALSE)</f>
        <v>Run1.B5</v>
      </c>
      <c r="D7" s="1">
        <v>45097</v>
      </c>
      <c r="E7">
        <v>1</v>
      </c>
      <c r="F7" s="1" t="s">
        <v>42</v>
      </c>
      <c r="G7" t="s">
        <v>20</v>
      </c>
      <c r="H7" t="s">
        <v>10</v>
      </c>
      <c r="I7">
        <f>VLOOKUP(H7,SiteNotes!D:F,2,FALSE)</f>
        <v>8007</v>
      </c>
      <c r="J7" t="str">
        <f>VLOOKUP(H7,SiteNotes!D:J,7,FALSE)</f>
        <v>parkinson</v>
      </c>
      <c r="K7" s="2">
        <v>0.41250000000000003</v>
      </c>
      <c r="L7" s="2" t="str">
        <f t="shared" si="1"/>
        <v>B3</v>
      </c>
      <c r="M7">
        <v>3</v>
      </c>
      <c r="N7">
        <v>3</v>
      </c>
      <c r="O7">
        <v>6</v>
      </c>
      <c r="P7">
        <v>13</v>
      </c>
      <c r="Q7" s="4" t="s">
        <v>29</v>
      </c>
    </row>
    <row r="8" spans="1:17" ht="34" x14ac:dyDescent="0.2">
      <c r="A8" t="str">
        <f t="shared" si="0"/>
        <v>Run1.7</v>
      </c>
      <c r="C8" t="str">
        <f>VLOOKUP(A8,[1]long!$A:$B,2,FALSE)</f>
        <v>Run1.P6</v>
      </c>
      <c r="D8" s="1">
        <v>45097</v>
      </c>
      <c r="E8">
        <v>1</v>
      </c>
      <c r="F8" s="1" t="s">
        <v>42</v>
      </c>
      <c r="G8" t="s">
        <v>20</v>
      </c>
      <c r="H8" t="s">
        <v>10</v>
      </c>
      <c r="I8">
        <f>VLOOKUP(H8,SiteNotes!D:F,2,FALSE)</f>
        <v>8007</v>
      </c>
      <c r="J8" t="str">
        <f>VLOOKUP(H8,SiteNotes!D:J,7,FALSE)</f>
        <v>parkinson</v>
      </c>
      <c r="K8" s="2">
        <v>0.4145833333333333</v>
      </c>
      <c r="L8" s="2" t="str">
        <f t="shared" si="1"/>
        <v>B8</v>
      </c>
      <c r="M8">
        <v>8</v>
      </c>
      <c r="N8">
        <v>8</v>
      </c>
      <c r="O8">
        <v>7</v>
      </c>
      <c r="P8">
        <v>12</v>
      </c>
      <c r="Q8" s="4" t="s">
        <v>30</v>
      </c>
    </row>
    <row r="9" spans="1:17" ht="17" x14ac:dyDescent="0.2">
      <c r="A9" t="str">
        <f t="shared" si="0"/>
        <v>Run1.1</v>
      </c>
      <c r="C9" t="str">
        <f>VLOOKUP(A9,[1]long!$A:$B,2,FALSE)</f>
        <v>Run1.B6</v>
      </c>
      <c r="D9" s="1">
        <v>45097</v>
      </c>
      <c r="E9">
        <v>1</v>
      </c>
      <c r="F9" s="1" t="s">
        <v>42</v>
      </c>
      <c r="G9" t="s">
        <v>20</v>
      </c>
      <c r="H9" t="s">
        <v>10</v>
      </c>
      <c r="I9">
        <f>VLOOKUP(H9,SiteNotes!D:F,2,FALSE)</f>
        <v>8007</v>
      </c>
      <c r="J9" t="str">
        <f>VLOOKUP(H9,SiteNotes!D:J,7,FALSE)</f>
        <v>parkinson</v>
      </c>
      <c r="K9" s="2">
        <v>0.41736111111111113</v>
      </c>
      <c r="L9" s="2" t="str">
        <f t="shared" si="1"/>
        <v>B7</v>
      </c>
      <c r="M9">
        <v>7</v>
      </c>
      <c r="N9">
        <v>7</v>
      </c>
      <c r="O9">
        <v>1</v>
      </c>
      <c r="P9">
        <v>12</v>
      </c>
      <c r="Q9" s="4" t="s">
        <v>31</v>
      </c>
    </row>
    <row r="10" spans="1:17" ht="17" x14ac:dyDescent="0.2">
      <c r="A10" t="str">
        <f t="shared" si="0"/>
        <v>Run1.15</v>
      </c>
      <c r="C10" t="str">
        <f>VLOOKUP(A10,[1]long!$A:$B,2,FALSE)</f>
        <v>Run1.O6</v>
      </c>
      <c r="D10" s="1">
        <v>45097</v>
      </c>
      <c r="E10">
        <v>1</v>
      </c>
      <c r="F10" s="1" t="s">
        <v>42</v>
      </c>
      <c r="G10" t="s">
        <v>20</v>
      </c>
      <c r="H10" t="s">
        <v>13</v>
      </c>
      <c r="I10">
        <f>VLOOKUP(H10,SiteNotes!D:F,2,FALSE)</f>
        <v>8007</v>
      </c>
      <c r="J10" t="str">
        <f>VLOOKUP(H10,SiteNotes!D:J,7,FALSE)</f>
        <v>parkinson</v>
      </c>
      <c r="K10" s="2">
        <v>0.44513888888888892</v>
      </c>
      <c r="L10" s="2" t="str">
        <f t="shared" si="1"/>
        <v>B6</v>
      </c>
      <c r="M10">
        <v>6</v>
      </c>
      <c r="N10">
        <v>6</v>
      </c>
      <c r="O10">
        <v>15</v>
      </c>
      <c r="P10">
        <v>13</v>
      </c>
      <c r="Q10" s="4" t="s">
        <v>32</v>
      </c>
    </row>
    <row r="11" spans="1:17" x14ac:dyDescent="0.2">
      <c r="A11" t="str">
        <f t="shared" si="0"/>
        <v>Run1.18</v>
      </c>
      <c r="C11" t="str">
        <f>VLOOKUP(A11,[1]long!$A:$B,2,FALSE)</f>
        <v>Run1.P1</v>
      </c>
      <c r="D11" s="1">
        <v>45097</v>
      </c>
      <c r="E11">
        <v>1</v>
      </c>
      <c r="F11" s="1" t="s">
        <v>42</v>
      </c>
      <c r="G11" t="s">
        <v>20</v>
      </c>
      <c r="H11" t="s">
        <v>13</v>
      </c>
      <c r="I11">
        <f>VLOOKUP(H11,SiteNotes!D:F,2,FALSE)</f>
        <v>8007</v>
      </c>
      <c r="J11" t="str">
        <f>VLOOKUP(H11,SiteNotes!D:J,7,FALSE)</f>
        <v>parkinson</v>
      </c>
      <c r="K11" s="2">
        <v>0.44930555555555557</v>
      </c>
      <c r="L11" s="2" t="str">
        <f t="shared" si="1"/>
        <v>B10</v>
      </c>
      <c r="M11">
        <v>10</v>
      </c>
      <c r="N11">
        <v>10</v>
      </c>
      <c r="O11">
        <v>18</v>
      </c>
      <c r="P11">
        <v>14</v>
      </c>
    </row>
    <row r="12" spans="1:17" ht="17" x14ac:dyDescent="0.2">
      <c r="A12" t="str">
        <f t="shared" si="0"/>
        <v>Run1.19</v>
      </c>
      <c r="C12" t="str">
        <f>VLOOKUP(A12,[1]long!$A:$B,2,FALSE)</f>
        <v>Run1.O5</v>
      </c>
      <c r="D12" s="1">
        <v>45097</v>
      </c>
      <c r="E12">
        <v>1</v>
      </c>
      <c r="F12" s="1" t="s">
        <v>42</v>
      </c>
      <c r="G12" t="s">
        <v>20</v>
      </c>
      <c r="H12" t="s">
        <v>13</v>
      </c>
      <c r="I12">
        <f>VLOOKUP(H12,SiteNotes!D:F,2,FALSE)</f>
        <v>8007</v>
      </c>
      <c r="J12" t="str">
        <f>VLOOKUP(H12,SiteNotes!D:J,7,FALSE)</f>
        <v>parkinson</v>
      </c>
      <c r="K12" s="2">
        <v>0.45208333333333334</v>
      </c>
      <c r="L12" s="2" t="str">
        <f t="shared" si="1"/>
        <v>B11</v>
      </c>
      <c r="M12">
        <v>11</v>
      </c>
      <c r="N12">
        <v>11</v>
      </c>
      <c r="O12">
        <v>19</v>
      </c>
      <c r="P12">
        <v>18</v>
      </c>
      <c r="Q12" s="4" t="s">
        <v>34</v>
      </c>
    </row>
    <row r="13" spans="1:17" ht="34" x14ac:dyDescent="0.2">
      <c r="A13" t="str">
        <f t="shared" si="0"/>
        <v>Run1.31</v>
      </c>
      <c r="C13" t="str">
        <f>VLOOKUP(A13,[1]long!$A:$B,2,FALSE)</f>
        <v>Run1.O7</v>
      </c>
      <c r="D13" s="1">
        <v>45097</v>
      </c>
      <c r="E13">
        <v>1</v>
      </c>
      <c r="F13" s="1" t="s">
        <v>42</v>
      </c>
      <c r="G13" t="s">
        <v>20</v>
      </c>
      <c r="H13" t="s">
        <v>13</v>
      </c>
      <c r="I13">
        <f>VLOOKUP(H13,SiteNotes!D:F,2,FALSE)</f>
        <v>8007</v>
      </c>
      <c r="J13" t="str">
        <f>VLOOKUP(H13,SiteNotes!D:J,7,FALSE)</f>
        <v>parkinson</v>
      </c>
      <c r="K13" s="2">
        <v>0.45902777777777781</v>
      </c>
      <c r="L13" s="2" t="str">
        <f t="shared" si="1"/>
        <v>B12</v>
      </c>
      <c r="M13">
        <v>12</v>
      </c>
      <c r="N13">
        <v>12</v>
      </c>
      <c r="O13">
        <v>31</v>
      </c>
      <c r="P13">
        <v>13</v>
      </c>
      <c r="Q13" s="4" t="s">
        <v>36</v>
      </c>
    </row>
    <row r="14" spans="1:17" x14ac:dyDescent="0.2">
      <c r="A14" t="str">
        <f t="shared" si="0"/>
        <v>Run1.10</v>
      </c>
      <c r="C14" t="str">
        <f>VLOOKUP(A14,[1]long!$A:$B,2,FALSE)</f>
        <v>Run1.P2</v>
      </c>
      <c r="D14" s="1">
        <v>45097</v>
      </c>
      <c r="E14">
        <v>1</v>
      </c>
      <c r="F14" s="1" t="s">
        <v>42</v>
      </c>
      <c r="G14" t="s">
        <v>19</v>
      </c>
      <c r="H14" t="s">
        <v>17</v>
      </c>
      <c r="I14">
        <f>VLOOKUP(H14,SiteNotes!D:F,2,FALSE)</f>
        <v>5704</v>
      </c>
      <c r="J14" t="str">
        <f>VLOOKUP(H14,SiteNotes!D:J,7,FALSE)</f>
        <v>blueZip</v>
      </c>
      <c r="K14" s="2">
        <v>0.41319444444444442</v>
      </c>
      <c r="L14" s="2" t="str">
        <f t="shared" si="1"/>
        <v>B21</v>
      </c>
      <c r="M14">
        <v>21</v>
      </c>
      <c r="N14">
        <v>21</v>
      </c>
      <c r="O14">
        <v>10</v>
      </c>
      <c r="P14">
        <v>14</v>
      </c>
    </row>
    <row r="15" spans="1:17" x14ac:dyDescent="0.2">
      <c r="A15" t="str">
        <f t="shared" si="0"/>
        <v>Run1.12</v>
      </c>
      <c r="C15" t="str">
        <f>VLOOKUP(A15,[1]long!$A:$B,2,FALSE)</f>
        <v>Run1.O8</v>
      </c>
      <c r="D15" s="1">
        <v>45097</v>
      </c>
      <c r="E15">
        <v>1</v>
      </c>
      <c r="F15" s="1" t="s">
        <v>42</v>
      </c>
      <c r="G15" t="s">
        <v>19</v>
      </c>
      <c r="H15" t="s">
        <v>17</v>
      </c>
      <c r="I15">
        <f>VLOOKUP(H15,SiteNotes!D:F,2,FALSE)</f>
        <v>5704</v>
      </c>
      <c r="J15" t="str">
        <f>VLOOKUP(H15,SiteNotes!D:J,7,FALSE)</f>
        <v>blueZip</v>
      </c>
      <c r="K15" s="2">
        <v>0.4236111111111111</v>
      </c>
      <c r="L15" s="2" t="str">
        <f t="shared" si="1"/>
        <v>B22</v>
      </c>
      <c r="M15">
        <v>22</v>
      </c>
      <c r="N15">
        <v>22</v>
      </c>
      <c r="O15">
        <v>12</v>
      </c>
      <c r="P15">
        <v>15</v>
      </c>
    </row>
    <row r="16" spans="1:17" x14ac:dyDescent="0.2">
      <c r="A16" t="str">
        <f t="shared" si="0"/>
        <v>Run1.14</v>
      </c>
      <c r="C16" t="str">
        <f>VLOOKUP(A16,[1]long!$A:$B,2,FALSE)</f>
        <v>Run1.P5</v>
      </c>
      <c r="D16" s="1">
        <v>45097</v>
      </c>
      <c r="E16">
        <v>1</v>
      </c>
      <c r="F16" s="1" t="s">
        <v>42</v>
      </c>
      <c r="G16" t="s">
        <v>19</v>
      </c>
      <c r="H16" t="s">
        <v>17</v>
      </c>
      <c r="I16">
        <f>VLOOKUP(H16,SiteNotes!D:F,2,FALSE)</f>
        <v>5704</v>
      </c>
      <c r="J16" t="str">
        <f>VLOOKUP(H16,SiteNotes!D:J,7,FALSE)</f>
        <v>blueZip</v>
      </c>
      <c r="K16" s="2">
        <v>0.42499999999999999</v>
      </c>
      <c r="L16" s="2" t="str">
        <f t="shared" si="1"/>
        <v>B23</v>
      </c>
      <c r="M16">
        <v>23</v>
      </c>
      <c r="N16">
        <v>23</v>
      </c>
      <c r="O16">
        <v>14</v>
      </c>
      <c r="P16">
        <v>17</v>
      </c>
    </row>
    <row r="17" spans="1:17" x14ac:dyDescent="0.2">
      <c r="A17" t="str">
        <f t="shared" si="0"/>
        <v>Run1.11</v>
      </c>
      <c r="C17" t="str">
        <f>VLOOKUP(A17,[1]long!$A:$B,2,FALSE)</f>
        <v>Run1.B3</v>
      </c>
      <c r="D17" s="1">
        <v>45097</v>
      </c>
      <c r="E17">
        <v>1</v>
      </c>
      <c r="F17" s="1" t="s">
        <v>42</v>
      </c>
      <c r="G17" t="s">
        <v>19</v>
      </c>
      <c r="H17" t="s">
        <v>17</v>
      </c>
      <c r="I17">
        <f>VLOOKUP(H17,SiteNotes!D:F,2,FALSE)</f>
        <v>5704</v>
      </c>
      <c r="J17" t="str">
        <f>VLOOKUP(H17,SiteNotes!D:J,7,FALSE)</f>
        <v>blueZip</v>
      </c>
      <c r="K17" s="2">
        <v>0.43263888888888885</v>
      </c>
      <c r="L17" s="2" t="str">
        <f t="shared" si="1"/>
        <v>B24</v>
      </c>
      <c r="M17">
        <v>24</v>
      </c>
      <c r="N17">
        <v>24</v>
      </c>
      <c r="O17">
        <v>11</v>
      </c>
      <c r="P17">
        <v>14</v>
      </c>
    </row>
    <row r="18" spans="1:17" x14ac:dyDescent="0.2">
      <c r="A18" t="str">
        <f t="shared" si="0"/>
        <v>Run1.13</v>
      </c>
      <c r="C18" t="str">
        <f>VLOOKUP(A18,[1]long!$A:$B,2,FALSE)</f>
        <v>Run1.P3</v>
      </c>
      <c r="D18" s="1">
        <v>45097</v>
      </c>
      <c r="E18">
        <v>1</v>
      </c>
      <c r="F18" s="1" t="s">
        <v>42</v>
      </c>
      <c r="G18" t="s">
        <v>19</v>
      </c>
      <c r="H18" t="s">
        <v>17</v>
      </c>
      <c r="I18">
        <f>VLOOKUP(H18,SiteNotes!D:F,2,FALSE)</f>
        <v>5704</v>
      </c>
      <c r="J18" t="str">
        <f>VLOOKUP(H18,SiteNotes!D:J,7,FALSE)</f>
        <v>blueZip</v>
      </c>
      <c r="K18" s="2">
        <v>0.43611111111111112</v>
      </c>
      <c r="L18" s="2" t="str">
        <f t="shared" si="1"/>
        <v>B25</v>
      </c>
      <c r="M18">
        <v>25</v>
      </c>
      <c r="N18">
        <v>25</v>
      </c>
      <c r="O18">
        <v>13</v>
      </c>
      <c r="P18">
        <v>13</v>
      </c>
    </row>
    <row r="19" spans="1:17" x14ac:dyDescent="0.2">
      <c r="A19" t="str">
        <f t="shared" si="0"/>
        <v>Run1.9</v>
      </c>
      <c r="C19" t="str">
        <f>VLOOKUP(A19,[1]long!$A:$B,2,FALSE)</f>
        <v>Run1.P4</v>
      </c>
      <c r="D19" s="1">
        <v>45097</v>
      </c>
      <c r="E19">
        <v>1</v>
      </c>
      <c r="F19" s="1" t="s">
        <v>42</v>
      </c>
      <c r="G19" t="s">
        <v>19</v>
      </c>
      <c r="H19" t="s">
        <v>17</v>
      </c>
      <c r="I19">
        <f>VLOOKUP(H19,SiteNotes!D:F,2,FALSE)</f>
        <v>5704</v>
      </c>
      <c r="J19" t="str">
        <f>VLOOKUP(H19,SiteNotes!D:J,7,FALSE)</f>
        <v>blueZip</v>
      </c>
      <c r="K19" s="2">
        <v>0.43958333333333338</v>
      </c>
      <c r="L19" s="2" t="str">
        <f t="shared" si="1"/>
        <v>B26</v>
      </c>
      <c r="M19">
        <v>26</v>
      </c>
      <c r="N19">
        <v>26</v>
      </c>
      <c r="O19">
        <v>9</v>
      </c>
      <c r="P19">
        <v>13</v>
      </c>
    </row>
    <row r="20" spans="1:17" x14ac:dyDescent="0.2">
      <c r="A20" t="str">
        <f t="shared" si="0"/>
        <v>Run1.17</v>
      </c>
      <c r="C20" t="str">
        <f>VLOOKUP(A20,[1]long!$A:$B,2,FALSE)</f>
        <v>Run1.O3</v>
      </c>
      <c r="D20" s="1">
        <v>45097</v>
      </c>
      <c r="E20">
        <v>1</v>
      </c>
      <c r="F20" s="1" t="s">
        <v>42</v>
      </c>
      <c r="G20" t="s">
        <v>19</v>
      </c>
      <c r="H20" t="s">
        <v>18</v>
      </c>
      <c r="I20">
        <f>VLOOKUP(H20,SiteNotes!D:F,2,FALSE)</f>
        <v>5704</v>
      </c>
      <c r="J20" t="str">
        <f>VLOOKUP(H20,SiteNotes!D:J,7,FALSE)</f>
        <v>blueZip</v>
      </c>
      <c r="K20" s="2">
        <v>0.4694444444444445</v>
      </c>
      <c r="L20" s="2" t="str">
        <f t="shared" si="1"/>
        <v>B27</v>
      </c>
      <c r="M20">
        <v>27</v>
      </c>
      <c r="N20">
        <v>27</v>
      </c>
      <c r="O20">
        <v>17</v>
      </c>
      <c r="P20">
        <v>14</v>
      </c>
    </row>
    <row r="21" spans="1:17" x14ac:dyDescent="0.2">
      <c r="A21" t="str">
        <f t="shared" si="0"/>
        <v>Run1.16</v>
      </c>
      <c r="C21" t="str">
        <f>VLOOKUP(A21,[1]long!$A:$B,2,FALSE)</f>
        <v>Run1.O4</v>
      </c>
      <c r="D21" s="1">
        <v>45097</v>
      </c>
      <c r="E21">
        <v>1</v>
      </c>
      <c r="F21" s="1" t="s">
        <v>42</v>
      </c>
      <c r="G21" t="s">
        <v>19</v>
      </c>
      <c r="H21" t="s">
        <v>18</v>
      </c>
      <c r="I21">
        <f>VLOOKUP(H21,SiteNotes!D:F,2,FALSE)</f>
        <v>5704</v>
      </c>
      <c r="J21" t="str">
        <f>VLOOKUP(H21,SiteNotes!D:J,7,FALSE)</f>
        <v>blueZip</v>
      </c>
      <c r="K21" s="2">
        <v>0.47430555555555554</v>
      </c>
      <c r="L21" s="2" t="str">
        <f t="shared" si="1"/>
        <v>B28</v>
      </c>
      <c r="M21">
        <v>28</v>
      </c>
      <c r="N21">
        <v>28</v>
      </c>
      <c r="O21">
        <v>16</v>
      </c>
      <c r="P21">
        <v>14</v>
      </c>
    </row>
    <row r="22" spans="1:17" x14ac:dyDescent="0.2">
      <c r="A22" t="str">
        <f t="shared" si="0"/>
        <v>Run1.21</v>
      </c>
      <c r="C22" t="str">
        <f>VLOOKUP(A22,[1]long!$A:$B,2,FALSE)</f>
        <v>Run1.O1</v>
      </c>
      <c r="D22" s="1">
        <v>45097</v>
      </c>
      <c r="E22">
        <v>1</v>
      </c>
      <c r="F22" s="1" t="s">
        <v>42</v>
      </c>
      <c r="G22" t="s">
        <v>19</v>
      </c>
      <c r="H22" t="s">
        <v>18</v>
      </c>
      <c r="I22">
        <f>VLOOKUP(H22,SiteNotes!D:F,2,FALSE)</f>
        <v>5704</v>
      </c>
      <c r="J22" t="str">
        <f>VLOOKUP(H22,SiteNotes!D:J,7,FALSE)</f>
        <v>blueZip</v>
      </c>
      <c r="K22" s="2">
        <v>0.48194444444444445</v>
      </c>
      <c r="L22" s="2" t="str">
        <f t="shared" si="1"/>
        <v>B29</v>
      </c>
      <c r="M22">
        <v>29</v>
      </c>
      <c r="N22">
        <v>29</v>
      </c>
      <c r="O22">
        <v>21</v>
      </c>
      <c r="P22">
        <v>14</v>
      </c>
    </row>
    <row r="23" spans="1:17" x14ac:dyDescent="0.2">
      <c r="A23" t="str">
        <f t="shared" si="0"/>
        <v>Run1.20</v>
      </c>
      <c r="C23" t="str">
        <f>VLOOKUP(A23,[1]long!$A:$B,2,FALSE)</f>
        <v>Run1.O2</v>
      </c>
      <c r="D23" s="1">
        <v>45097</v>
      </c>
      <c r="E23">
        <v>1</v>
      </c>
      <c r="F23" s="1" t="s">
        <v>42</v>
      </c>
      <c r="G23" t="s">
        <v>19</v>
      </c>
      <c r="H23" t="s">
        <v>18</v>
      </c>
      <c r="I23">
        <f>VLOOKUP(H23,SiteNotes!D:F,2,FALSE)</f>
        <v>5704</v>
      </c>
      <c r="J23" t="str">
        <f>VLOOKUP(H23,SiteNotes!D:J,7,FALSE)</f>
        <v>blueZip</v>
      </c>
      <c r="K23" s="2">
        <v>0.4861111111111111</v>
      </c>
      <c r="L23" s="2" t="str">
        <f t="shared" si="1"/>
        <v>B30</v>
      </c>
      <c r="M23">
        <v>30</v>
      </c>
      <c r="N23">
        <v>30</v>
      </c>
      <c r="O23">
        <v>20</v>
      </c>
      <c r="P23">
        <v>14</v>
      </c>
    </row>
    <row r="24" spans="1:17" x14ac:dyDescent="0.2">
      <c r="A24" t="str">
        <f t="shared" si="0"/>
        <v>Run2.19</v>
      </c>
      <c r="C24" t="str">
        <f>VLOOKUP(A24,[1]long!$A:$B,2,FALSE)</f>
        <v>Run2.O4</v>
      </c>
      <c r="D24" s="1">
        <v>45097</v>
      </c>
      <c r="E24">
        <v>2</v>
      </c>
      <c r="F24" s="1" t="s">
        <v>43</v>
      </c>
      <c r="G24" t="s">
        <v>107</v>
      </c>
      <c r="H24" t="s">
        <v>52</v>
      </c>
      <c r="I24">
        <f>VLOOKUP(H24,SiteNotes!D:F,2,FALSE)</f>
        <v>8007</v>
      </c>
      <c r="J24" t="str">
        <f>VLOOKUP(H24,SiteNotes!D:J,7,FALSE)</f>
        <v xml:space="preserve">blueZip </v>
      </c>
      <c r="K24" s="2">
        <v>0.66249999999999998</v>
      </c>
      <c r="L24" s="2" t="str">
        <f t="shared" si="1"/>
        <v>B13</v>
      </c>
      <c r="M24">
        <v>13</v>
      </c>
      <c r="N24">
        <v>13</v>
      </c>
      <c r="O24">
        <v>19</v>
      </c>
      <c r="P24">
        <v>32</v>
      </c>
    </row>
    <row r="25" spans="1:17" ht="17" x14ac:dyDescent="0.2">
      <c r="A25" t="str">
        <f t="shared" si="0"/>
        <v>Run2.30</v>
      </c>
      <c r="C25" t="str">
        <f>VLOOKUP(A25,[1]long!$A:$B,2,FALSE)</f>
        <v>Run2.O6</v>
      </c>
      <c r="D25" s="1">
        <v>45097</v>
      </c>
      <c r="E25">
        <v>2</v>
      </c>
      <c r="F25" s="1" t="s">
        <v>43</v>
      </c>
      <c r="G25" t="s">
        <v>107</v>
      </c>
      <c r="H25" t="s">
        <v>52</v>
      </c>
      <c r="I25">
        <f>VLOOKUP(H25,SiteNotes!D:F,2,FALSE)</f>
        <v>8007</v>
      </c>
      <c r="J25" t="str">
        <f>VLOOKUP(H25,SiteNotes!D:J,7,FALSE)</f>
        <v xml:space="preserve">blueZip </v>
      </c>
      <c r="K25" s="2">
        <v>0.66597222222222219</v>
      </c>
      <c r="L25" s="2" t="str">
        <f t="shared" si="1"/>
        <v>B14</v>
      </c>
      <c r="M25">
        <v>14</v>
      </c>
      <c r="N25">
        <v>41</v>
      </c>
      <c r="O25">
        <v>30</v>
      </c>
      <c r="P25">
        <v>31</v>
      </c>
      <c r="Q25" s="4" t="s">
        <v>59</v>
      </c>
    </row>
    <row r="26" spans="1:17" ht="17" x14ac:dyDescent="0.2">
      <c r="A26" t="str">
        <f t="shared" si="0"/>
        <v>Run2.29</v>
      </c>
      <c r="C26" t="str">
        <f>VLOOKUP(A26,[1]long!$A:$B,2,FALSE)</f>
        <v>Run2.B1</v>
      </c>
      <c r="D26" s="1">
        <v>45097</v>
      </c>
      <c r="E26">
        <v>2</v>
      </c>
      <c r="F26" s="1" t="s">
        <v>43</v>
      </c>
      <c r="G26" t="s">
        <v>107</v>
      </c>
      <c r="H26" t="s">
        <v>52</v>
      </c>
      <c r="I26">
        <f>VLOOKUP(H26,SiteNotes!D:F,2,FALSE)</f>
        <v>8007</v>
      </c>
      <c r="J26" t="str">
        <f>VLOOKUP(H26,SiteNotes!D:J,7,FALSE)</f>
        <v xml:space="preserve">blueZip </v>
      </c>
      <c r="K26" s="2">
        <v>0.67361111111111116</v>
      </c>
      <c r="L26" s="2" t="str">
        <f t="shared" si="1"/>
        <v>B15</v>
      </c>
      <c r="M26">
        <v>15</v>
      </c>
      <c r="N26">
        <v>42</v>
      </c>
      <c r="O26">
        <v>29</v>
      </c>
      <c r="P26">
        <v>26</v>
      </c>
      <c r="Q26" s="4" t="s">
        <v>60</v>
      </c>
    </row>
    <row r="27" spans="1:17" ht="51" x14ac:dyDescent="0.2">
      <c r="A27" t="str">
        <f t="shared" si="0"/>
        <v>Run2.26</v>
      </c>
      <c r="C27" t="str">
        <f>VLOOKUP(A27,[1]long!$A:$B,2,FALSE)</f>
        <v>Run2.O1</v>
      </c>
      <c r="D27" s="1">
        <v>45097</v>
      </c>
      <c r="E27">
        <v>2</v>
      </c>
      <c r="F27" s="1" t="s">
        <v>43</v>
      </c>
      <c r="G27" t="s">
        <v>107</v>
      </c>
      <c r="H27" t="s">
        <v>52</v>
      </c>
      <c r="I27">
        <f>VLOOKUP(H27,SiteNotes!D:F,2,FALSE)</f>
        <v>8007</v>
      </c>
      <c r="J27" t="str">
        <f>VLOOKUP(H27,SiteNotes!D:J,7,FALSE)</f>
        <v xml:space="preserve">blueZip </v>
      </c>
      <c r="K27" s="2">
        <v>0.67847222222222225</v>
      </c>
      <c r="L27" s="2" t="str">
        <f t="shared" si="1"/>
        <v>B16</v>
      </c>
      <c r="M27">
        <v>16</v>
      </c>
      <c r="N27">
        <v>43</v>
      </c>
      <c r="O27">
        <v>26</v>
      </c>
      <c r="P27">
        <v>29</v>
      </c>
      <c r="Q27" s="4" t="s">
        <v>140</v>
      </c>
    </row>
    <row r="28" spans="1:17" x14ac:dyDescent="0.2">
      <c r="A28" t="str">
        <f t="shared" si="0"/>
        <v>Run2.16</v>
      </c>
      <c r="C28" t="str">
        <f>VLOOKUP(A28,[1]long!$A:$B,2,FALSE)</f>
        <v>Run2.B2</v>
      </c>
      <c r="D28" s="1">
        <v>45097</v>
      </c>
      <c r="E28">
        <v>2</v>
      </c>
      <c r="F28" s="1" t="s">
        <v>43</v>
      </c>
      <c r="G28" t="s">
        <v>107</v>
      </c>
      <c r="H28" t="s">
        <v>53</v>
      </c>
      <c r="I28">
        <f>VLOOKUP(H28,SiteNotes!D:F,2,FALSE)</f>
        <v>5704</v>
      </c>
      <c r="J28" t="str">
        <f>VLOOKUP(H28,SiteNotes!D:J,7,FALSE)</f>
        <v>blueZip &amp; blueBand</v>
      </c>
      <c r="K28" s="2">
        <v>0.7006944444444444</v>
      </c>
      <c r="L28" s="2" t="str">
        <f t="shared" si="1"/>
        <v>B44</v>
      </c>
      <c r="M28">
        <v>44</v>
      </c>
      <c r="N28">
        <v>44</v>
      </c>
      <c r="O28">
        <v>16</v>
      </c>
      <c r="P28">
        <v>11</v>
      </c>
    </row>
    <row r="29" spans="1:17" ht="17" x14ac:dyDescent="0.2">
      <c r="A29" t="str">
        <f t="shared" si="0"/>
        <v>Run2.10</v>
      </c>
      <c r="C29" t="str">
        <f>VLOOKUP(A29,[1]long!$A:$B,2,FALSE)</f>
        <v>Run2.O7</v>
      </c>
      <c r="D29" s="1">
        <v>45097</v>
      </c>
      <c r="E29">
        <v>2</v>
      </c>
      <c r="F29" s="1" t="s">
        <v>43</v>
      </c>
      <c r="G29" t="s">
        <v>107</v>
      </c>
      <c r="H29" t="s">
        <v>53</v>
      </c>
      <c r="I29">
        <f>VLOOKUP(H29,SiteNotes!D:F,2,FALSE)</f>
        <v>5704</v>
      </c>
      <c r="J29" t="str">
        <f>VLOOKUP(H29,SiteNotes!D:J,7,FALSE)</f>
        <v>blueZip &amp; blueBand</v>
      </c>
      <c r="K29" s="2">
        <v>0.70208333333333339</v>
      </c>
      <c r="L29" s="2" t="str">
        <f t="shared" si="1"/>
        <v>B45</v>
      </c>
      <c r="M29">
        <v>45</v>
      </c>
      <c r="N29">
        <v>45</v>
      </c>
      <c r="O29">
        <v>10</v>
      </c>
      <c r="P29">
        <v>12</v>
      </c>
      <c r="Q29" s="4" t="s">
        <v>61</v>
      </c>
    </row>
    <row r="30" spans="1:17" x14ac:dyDescent="0.2">
      <c r="A30" t="str">
        <f t="shared" si="0"/>
        <v>Run2.24</v>
      </c>
      <c r="C30" t="str">
        <f>VLOOKUP(A30,[1]long!$A:$B,2,FALSE)</f>
        <v>Run2.O3</v>
      </c>
      <c r="D30" s="1">
        <v>45097</v>
      </c>
      <c r="E30">
        <v>2</v>
      </c>
      <c r="F30" s="1" t="s">
        <v>43</v>
      </c>
      <c r="G30" t="s">
        <v>107</v>
      </c>
      <c r="H30" t="s">
        <v>53</v>
      </c>
      <c r="I30">
        <f>VLOOKUP(H30,SiteNotes!D:F,2,FALSE)</f>
        <v>5704</v>
      </c>
      <c r="J30" t="str">
        <f>VLOOKUP(H30,SiteNotes!D:J,7,FALSE)</f>
        <v>blueZip &amp; blueBand</v>
      </c>
      <c r="K30" s="2">
        <v>0.70694444444444438</v>
      </c>
      <c r="L30" s="2" t="str">
        <f t="shared" si="1"/>
        <v>B46</v>
      </c>
      <c r="M30">
        <v>46</v>
      </c>
      <c r="N30">
        <v>46</v>
      </c>
      <c r="O30">
        <v>24</v>
      </c>
      <c r="P30">
        <v>12</v>
      </c>
    </row>
    <row r="31" spans="1:17" x14ac:dyDescent="0.2">
      <c r="A31" t="str">
        <f t="shared" si="0"/>
        <v>Run2.28</v>
      </c>
      <c r="C31" t="str">
        <f>VLOOKUP(A31,[1]long!$A:$B,2,FALSE)</f>
        <v>Run2.B4</v>
      </c>
      <c r="D31" s="1">
        <v>45097</v>
      </c>
      <c r="E31">
        <v>2</v>
      </c>
      <c r="F31" s="1" t="s">
        <v>43</v>
      </c>
      <c r="G31" t="s">
        <v>107</v>
      </c>
      <c r="H31" t="s">
        <v>53</v>
      </c>
      <c r="I31">
        <f>VLOOKUP(H31,SiteNotes!D:F,2,FALSE)</f>
        <v>5704</v>
      </c>
      <c r="J31" t="str">
        <f>VLOOKUP(H31,SiteNotes!D:J,7,FALSE)</f>
        <v>blueZip &amp; blueBand</v>
      </c>
      <c r="K31" s="2">
        <v>0.7090277777777777</v>
      </c>
      <c r="L31" s="2" t="str">
        <f t="shared" si="1"/>
        <v>B47</v>
      </c>
      <c r="M31">
        <v>47</v>
      </c>
      <c r="N31">
        <v>47</v>
      </c>
      <c r="O31">
        <v>28</v>
      </c>
      <c r="P31">
        <v>12</v>
      </c>
    </row>
    <row r="32" spans="1:17" ht="17" x14ac:dyDescent="0.2">
      <c r="A32" t="str">
        <f t="shared" si="0"/>
        <v>Run2.27</v>
      </c>
      <c r="C32" t="str">
        <f>VLOOKUP(A32,[1]long!$A:$B,2,FALSE)</f>
        <v>Run2.O5</v>
      </c>
      <c r="D32" s="1">
        <v>45097</v>
      </c>
      <c r="E32">
        <v>2</v>
      </c>
      <c r="F32" s="1" t="s">
        <v>43</v>
      </c>
      <c r="G32" t="s">
        <v>107</v>
      </c>
      <c r="H32" t="s">
        <v>53</v>
      </c>
      <c r="I32">
        <f>VLOOKUP(H32,SiteNotes!D:F,2,FALSE)</f>
        <v>5704</v>
      </c>
      <c r="J32" t="str">
        <f>VLOOKUP(H32,SiteNotes!D:J,7,FALSE)</f>
        <v>blueZip &amp; blueBand</v>
      </c>
      <c r="K32" s="2">
        <v>0.71666666666666667</v>
      </c>
      <c r="L32" s="2" t="str">
        <f t="shared" si="1"/>
        <v>B48</v>
      </c>
      <c r="M32">
        <v>48</v>
      </c>
      <c r="N32">
        <v>48</v>
      </c>
      <c r="O32">
        <v>27</v>
      </c>
      <c r="P32">
        <v>11</v>
      </c>
      <c r="Q32" s="4" t="s">
        <v>62</v>
      </c>
    </row>
    <row r="33" spans="1:17" x14ac:dyDescent="0.2">
      <c r="A33" t="str">
        <f t="shared" si="0"/>
        <v>Run2.17</v>
      </c>
      <c r="C33" t="str">
        <f>VLOOKUP(A33,[1]long!$A:$B,2,FALSE)</f>
        <v>Run2.O8</v>
      </c>
      <c r="D33" s="1">
        <v>45097</v>
      </c>
      <c r="E33">
        <v>2</v>
      </c>
      <c r="F33" s="1" t="s">
        <v>43</v>
      </c>
      <c r="G33" t="s">
        <v>107</v>
      </c>
      <c r="H33" t="s">
        <v>53</v>
      </c>
      <c r="I33">
        <f>VLOOKUP(H33,SiteNotes!D:F,2,FALSE)</f>
        <v>5704</v>
      </c>
      <c r="J33" t="str">
        <f>VLOOKUP(H33,SiteNotes!D:J,7,FALSE)</f>
        <v>blueZip &amp; blueBand</v>
      </c>
      <c r="K33" s="2">
        <v>0.72083333333333333</v>
      </c>
      <c r="L33" s="2" t="str">
        <f t="shared" si="1"/>
        <v>B49</v>
      </c>
      <c r="M33">
        <v>49</v>
      </c>
      <c r="N33">
        <v>49</v>
      </c>
      <c r="O33">
        <v>17</v>
      </c>
      <c r="P33">
        <v>11</v>
      </c>
    </row>
    <row r="34" spans="1:17" x14ac:dyDescent="0.2">
      <c r="A34" t="str">
        <f t="shared" ref="A34:A65" si="2">_xlfn.CONCAT("Run"&amp;E34&amp;"."&amp;O34)</f>
        <v>Run2.32</v>
      </c>
      <c r="C34" t="str">
        <f>VLOOKUP(A34,[1]long!$A:$B,2,FALSE)</f>
        <v>Run2.B5</v>
      </c>
      <c r="D34" s="1">
        <v>45097</v>
      </c>
      <c r="E34">
        <v>2</v>
      </c>
      <c r="F34" s="1" t="s">
        <v>43</v>
      </c>
      <c r="G34" t="s">
        <v>108</v>
      </c>
      <c r="H34" t="s">
        <v>54</v>
      </c>
      <c r="I34">
        <f>VLOOKUP(H34,SiteNotes!D:F,2,FALSE)</f>
        <v>4662</v>
      </c>
      <c r="J34" t="str">
        <f>VLOOKUP(H34,SiteNotes!D:J,7,FALSE)</f>
        <v>cunning</v>
      </c>
      <c r="K34" s="2">
        <v>0.62847222222222221</v>
      </c>
      <c r="L34" s="2" t="str">
        <f t="shared" si="1"/>
        <v>B31</v>
      </c>
      <c r="M34">
        <v>31</v>
      </c>
      <c r="N34">
        <v>38</v>
      </c>
      <c r="O34">
        <v>32</v>
      </c>
      <c r="P34">
        <v>28</v>
      </c>
    </row>
    <row r="35" spans="1:17" x14ac:dyDescent="0.2">
      <c r="A35" t="str">
        <f t="shared" si="2"/>
        <v>Run2.20</v>
      </c>
      <c r="C35" t="str">
        <f>VLOOKUP(A35,[1]long!$A:$B,2,FALSE)</f>
        <v>Run2.B3</v>
      </c>
      <c r="D35" s="1">
        <v>45097</v>
      </c>
      <c r="E35">
        <v>2</v>
      </c>
      <c r="F35" s="1" t="s">
        <v>43</v>
      </c>
      <c r="G35" t="s">
        <v>108</v>
      </c>
      <c r="H35" t="s">
        <v>54</v>
      </c>
      <c r="I35">
        <f>VLOOKUP(H35,SiteNotes!D:F,2,FALSE)</f>
        <v>4662</v>
      </c>
      <c r="J35" t="str">
        <f>VLOOKUP(H35,SiteNotes!D:J,7,FALSE)</f>
        <v>cunning</v>
      </c>
      <c r="K35" s="2">
        <v>0.71111111111111114</v>
      </c>
      <c r="L35" s="2" t="str">
        <f t="shared" si="1"/>
        <v>B36</v>
      </c>
      <c r="M35">
        <v>36</v>
      </c>
      <c r="N35">
        <v>33</v>
      </c>
      <c r="O35">
        <v>20</v>
      </c>
      <c r="P35">
        <v>10</v>
      </c>
    </row>
    <row r="36" spans="1:17" x14ac:dyDescent="0.2">
      <c r="A36" t="str">
        <f t="shared" si="2"/>
        <v>Run2.23</v>
      </c>
      <c r="C36" t="str">
        <f>VLOOKUP(A36,[1]long!$A:$B,2,FALSE)</f>
        <v>Run2.Y2</v>
      </c>
      <c r="D36" s="1">
        <v>45097</v>
      </c>
      <c r="E36">
        <v>2</v>
      </c>
      <c r="F36" s="1" t="s">
        <v>43</v>
      </c>
      <c r="G36" t="s">
        <v>108</v>
      </c>
      <c r="H36" t="s">
        <v>54</v>
      </c>
      <c r="I36">
        <f>VLOOKUP(H36,SiteNotes!D:F,2,FALSE)</f>
        <v>4662</v>
      </c>
      <c r="J36" t="str">
        <f>VLOOKUP(H36,SiteNotes!D:J,7,FALSE)</f>
        <v>cunning</v>
      </c>
      <c r="K36" s="2">
        <v>0.72013888888888899</v>
      </c>
      <c r="L36" s="2" t="str">
        <f t="shared" si="1"/>
        <v>B40</v>
      </c>
      <c r="M36">
        <v>40</v>
      </c>
      <c r="N36">
        <v>39</v>
      </c>
      <c r="O36">
        <v>23</v>
      </c>
      <c r="P36">
        <v>10</v>
      </c>
    </row>
    <row r="37" spans="1:17" x14ac:dyDescent="0.2">
      <c r="A37" t="str">
        <f t="shared" si="2"/>
        <v>Run2.4</v>
      </c>
      <c r="C37" t="str">
        <f>VLOOKUP(A37,[1]long!$A:$B,2,FALSE)</f>
        <v>Run2.Y1</v>
      </c>
      <c r="D37" s="1">
        <v>45097</v>
      </c>
      <c r="E37">
        <v>2</v>
      </c>
      <c r="F37" s="1" t="s">
        <v>43</v>
      </c>
      <c r="G37" t="s">
        <v>108</v>
      </c>
      <c r="H37" t="s">
        <v>54</v>
      </c>
      <c r="I37">
        <f>VLOOKUP(H37,SiteNotes!D:F,2,FALSE)</f>
        <v>4662</v>
      </c>
      <c r="J37" t="str">
        <f>VLOOKUP(H37,SiteNotes!D:J,7,FALSE)</f>
        <v>cunning</v>
      </c>
      <c r="K37" s="2">
        <v>0.72291666666666676</v>
      </c>
      <c r="L37" s="2" t="str">
        <f t="shared" si="1"/>
        <v>B33</v>
      </c>
      <c r="M37">
        <v>33</v>
      </c>
      <c r="N37">
        <v>37</v>
      </c>
      <c r="O37">
        <v>4</v>
      </c>
      <c r="P37">
        <v>11</v>
      </c>
    </row>
    <row r="38" spans="1:17" x14ac:dyDescent="0.2">
      <c r="A38" t="str">
        <f t="shared" si="2"/>
        <v>Run2.3</v>
      </c>
      <c r="C38" t="str">
        <f>VLOOKUP(A38,[1]long!$A:$B,2,FALSE)</f>
        <v>Run2.O2</v>
      </c>
      <c r="D38" s="1">
        <v>45097</v>
      </c>
      <c r="E38">
        <v>2</v>
      </c>
      <c r="F38" s="1" t="s">
        <v>43</v>
      </c>
      <c r="G38" t="s">
        <v>108</v>
      </c>
      <c r="H38" t="s">
        <v>54</v>
      </c>
      <c r="I38">
        <f>VLOOKUP(H38,SiteNotes!D:F,2,FALSE)</f>
        <v>4662</v>
      </c>
      <c r="J38" t="str">
        <f>VLOOKUP(H38,SiteNotes!D:J,7,FALSE)</f>
        <v>cunning</v>
      </c>
      <c r="K38" s="2">
        <v>0.72430555555555554</v>
      </c>
      <c r="L38" s="2" t="str">
        <f t="shared" si="1"/>
        <v>B39</v>
      </c>
      <c r="M38">
        <v>39</v>
      </c>
      <c r="N38">
        <v>31</v>
      </c>
      <c r="O38">
        <v>3</v>
      </c>
      <c r="P38">
        <v>10</v>
      </c>
    </row>
    <row r="39" spans="1:17" x14ac:dyDescent="0.2">
      <c r="A39" t="str">
        <f t="shared" si="2"/>
        <v>Run2.8</v>
      </c>
      <c r="C39" t="str">
        <f>VLOOKUP(A39,[1]long!$A:$B,2,FALSE)</f>
        <v>Run2.Y6</v>
      </c>
      <c r="D39" s="1">
        <v>45098</v>
      </c>
      <c r="E39">
        <v>2</v>
      </c>
      <c r="F39" s="1" t="s">
        <v>42</v>
      </c>
      <c r="G39" t="s">
        <v>80</v>
      </c>
      <c r="H39" t="s">
        <v>64</v>
      </c>
      <c r="I39">
        <f>VLOOKUP(H39,SiteNotes!D:F,2,FALSE)</f>
        <v>4324</v>
      </c>
      <c r="J39" t="str">
        <f>VLOOKUP(H39,SiteNotes!D:J,7,FALSE)</f>
        <v>cunning</v>
      </c>
      <c r="K39" s="2">
        <v>0.39097222222222222</v>
      </c>
      <c r="L39" s="2" t="str">
        <f t="shared" si="1"/>
        <v>B32</v>
      </c>
      <c r="M39">
        <v>32</v>
      </c>
      <c r="N39">
        <v>32</v>
      </c>
      <c r="O39">
        <v>8</v>
      </c>
      <c r="P39">
        <v>16</v>
      </c>
    </row>
    <row r="40" spans="1:17" x14ac:dyDescent="0.2">
      <c r="A40" t="str">
        <f t="shared" si="2"/>
        <v>Run2.43</v>
      </c>
      <c r="C40" t="str">
        <f>VLOOKUP(A40,[1]long!$A:$B,2,FALSE)</f>
        <v>Run2.F5</v>
      </c>
      <c r="D40" s="1">
        <v>45098</v>
      </c>
      <c r="E40">
        <v>2</v>
      </c>
      <c r="F40" s="1" t="s">
        <v>42</v>
      </c>
      <c r="G40" t="s">
        <v>80</v>
      </c>
      <c r="H40" t="s">
        <v>64</v>
      </c>
      <c r="I40">
        <f>VLOOKUP(H40,SiteNotes!D:F,2,FALSE)</f>
        <v>4324</v>
      </c>
      <c r="J40" t="str">
        <f>VLOOKUP(H40,SiteNotes!D:J,7,FALSE)</f>
        <v>cunning</v>
      </c>
      <c r="K40" s="2">
        <v>0.39444444444444443</v>
      </c>
      <c r="L40" s="2" t="str">
        <f t="shared" si="1"/>
        <v>B80</v>
      </c>
      <c r="M40">
        <v>80</v>
      </c>
      <c r="N40">
        <v>40</v>
      </c>
      <c r="O40">
        <v>43</v>
      </c>
      <c r="P40">
        <v>17</v>
      </c>
    </row>
    <row r="41" spans="1:17" x14ac:dyDescent="0.2">
      <c r="A41" t="str">
        <f t="shared" si="2"/>
        <v>Run2.25</v>
      </c>
      <c r="C41" t="str">
        <f>VLOOKUP(A41,[1]long!$A:$B,2,FALSE)</f>
        <v>Run2.F4</v>
      </c>
      <c r="D41" s="1">
        <v>45098</v>
      </c>
      <c r="E41">
        <v>2</v>
      </c>
      <c r="F41" s="1" t="s">
        <v>42</v>
      </c>
      <c r="G41" t="s">
        <v>80</v>
      </c>
      <c r="H41" t="s">
        <v>64</v>
      </c>
      <c r="I41">
        <f>VLOOKUP(H41,SiteNotes!D:F,2,FALSE)</f>
        <v>4324</v>
      </c>
      <c r="J41" t="str">
        <f>VLOOKUP(H41,SiteNotes!D:J,7,FALSE)</f>
        <v>cunning</v>
      </c>
      <c r="K41" s="2">
        <v>0.39861111111111108</v>
      </c>
      <c r="L41" s="2" t="str">
        <f t="shared" si="1"/>
        <v>B76</v>
      </c>
      <c r="M41">
        <v>76</v>
      </c>
      <c r="N41">
        <v>36</v>
      </c>
      <c r="O41">
        <v>25</v>
      </c>
      <c r="P41">
        <v>18</v>
      </c>
    </row>
    <row r="42" spans="1:17" x14ac:dyDescent="0.2">
      <c r="A42" t="str">
        <f t="shared" si="2"/>
        <v>Run2.7</v>
      </c>
      <c r="C42" t="str">
        <f>VLOOKUP(A42,[1]long!$A:$B,2,FALSE)</f>
        <v>Run2.Y5</v>
      </c>
      <c r="D42" s="1">
        <v>45098</v>
      </c>
      <c r="E42">
        <v>2</v>
      </c>
      <c r="F42" s="1" t="s">
        <v>42</v>
      </c>
      <c r="G42" t="s">
        <v>80</v>
      </c>
      <c r="H42" t="s">
        <v>64</v>
      </c>
      <c r="I42">
        <f>VLOOKUP(H42,SiteNotes!D:F,2,FALSE)</f>
        <v>4324</v>
      </c>
      <c r="J42" t="str">
        <f>VLOOKUP(H42,SiteNotes!D:J,7,FALSE)</f>
        <v>cunning</v>
      </c>
      <c r="K42" s="2">
        <v>0.40208333333333335</v>
      </c>
      <c r="L42" s="2" t="str">
        <f t="shared" si="1"/>
        <v>B35</v>
      </c>
      <c r="M42">
        <v>35</v>
      </c>
      <c r="N42">
        <v>35</v>
      </c>
      <c r="O42">
        <v>7</v>
      </c>
      <c r="P42">
        <v>17</v>
      </c>
    </row>
    <row r="43" spans="1:17" ht="17" x14ac:dyDescent="0.2">
      <c r="A43" t="str">
        <f t="shared" si="2"/>
        <v>Run2.44</v>
      </c>
      <c r="C43" t="str">
        <f>VLOOKUP(A43,[1]long!$A:$B,2,FALSE)</f>
        <v>Run2.Y3</v>
      </c>
      <c r="D43" s="1">
        <v>45098</v>
      </c>
      <c r="E43">
        <v>2</v>
      </c>
      <c r="F43" s="1" t="s">
        <v>42</v>
      </c>
      <c r="G43" t="s">
        <v>80</v>
      </c>
      <c r="H43" t="s">
        <v>65</v>
      </c>
      <c r="I43">
        <f>VLOOKUP(H43,SiteNotes!D:F,2,FALSE)</f>
        <v>4324</v>
      </c>
      <c r="J43" t="str">
        <f>VLOOKUP(H43,SiteNotes!D:J,7,FALSE)</f>
        <v>cunning</v>
      </c>
      <c r="K43" s="6">
        <v>0.42708333333333331</v>
      </c>
      <c r="L43" s="2" t="str">
        <f t="shared" si="1"/>
        <v>B34</v>
      </c>
      <c r="M43">
        <v>34</v>
      </c>
      <c r="N43">
        <v>34</v>
      </c>
      <c r="O43">
        <v>44</v>
      </c>
      <c r="P43">
        <v>35</v>
      </c>
      <c r="Q43" s="4" t="s">
        <v>78</v>
      </c>
    </row>
    <row r="44" spans="1:17" x14ac:dyDescent="0.2">
      <c r="A44" t="str">
        <f t="shared" si="2"/>
        <v>Run2.6</v>
      </c>
      <c r="C44" t="str">
        <f>VLOOKUP(A44,[1]long!$A:$B,2,FALSE)</f>
        <v>Run2.Y4</v>
      </c>
      <c r="D44" s="1">
        <v>45098</v>
      </c>
      <c r="E44">
        <v>2</v>
      </c>
      <c r="F44" s="1" t="s">
        <v>42</v>
      </c>
      <c r="G44" t="s">
        <v>80</v>
      </c>
      <c r="H44" t="s">
        <v>65</v>
      </c>
      <c r="I44">
        <f>VLOOKUP(H44,SiteNotes!D:F,2,FALSE)</f>
        <v>4324</v>
      </c>
      <c r="J44" t="str">
        <f>VLOOKUP(H44,SiteNotes!D:J,7,FALSE)</f>
        <v>cunning</v>
      </c>
      <c r="K44" s="2">
        <v>0.4375</v>
      </c>
      <c r="L44" s="2" t="str">
        <f t="shared" si="1"/>
        <v>B37</v>
      </c>
      <c r="M44">
        <v>37</v>
      </c>
      <c r="N44">
        <v>80</v>
      </c>
      <c r="O44">
        <v>6</v>
      </c>
      <c r="P44">
        <v>37</v>
      </c>
    </row>
    <row r="45" spans="1:17" ht="17" x14ac:dyDescent="0.2">
      <c r="A45" t="str">
        <f t="shared" si="2"/>
        <v>Run2.42</v>
      </c>
      <c r="C45" t="str">
        <f>VLOOKUP(A45,[1]long!$A:$B,2,FALSE)</f>
        <v>Run2.Y8</v>
      </c>
      <c r="D45" s="1">
        <v>45098</v>
      </c>
      <c r="E45">
        <v>2</v>
      </c>
      <c r="F45" s="1" t="s">
        <v>42</v>
      </c>
      <c r="G45" t="s">
        <v>80</v>
      </c>
      <c r="H45" t="s">
        <v>65</v>
      </c>
      <c r="I45">
        <f>VLOOKUP(H45,SiteNotes!D:F,2,FALSE)</f>
        <v>4324</v>
      </c>
      <c r="J45" t="str">
        <f>VLOOKUP(H45,SiteNotes!D:J,7,FALSE)</f>
        <v>cunning</v>
      </c>
      <c r="K45" s="2">
        <v>0.44236111111111115</v>
      </c>
      <c r="L45" s="2" t="str">
        <f t="shared" si="1"/>
        <v>B79</v>
      </c>
      <c r="M45">
        <v>79</v>
      </c>
      <c r="N45">
        <v>79</v>
      </c>
      <c r="O45">
        <v>42</v>
      </c>
      <c r="P45">
        <v>36</v>
      </c>
      <c r="Q45" s="4" t="s">
        <v>79</v>
      </c>
    </row>
    <row r="46" spans="1:17" x14ac:dyDescent="0.2">
      <c r="A46" t="str">
        <f t="shared" si="2"/>
        <v>Run2.59</v>
      </c>
      <c r="C46" t="str">
        <f>VLOOKUP(A46,[1]long!$A:$B,2,FALSE)</f>
        <v>Run2.F3</v>
      </c>
      <c r="D46" s="1">
        <v>45098</v>
      </c>
      <c r="E46">
        <v>2</v>
      </c>
      <c r="F46" s="1" t="s">
        <v>42</v>
      </c>
      <c r="G46" t="s">
        <v>67</v>
      </c>
      <c r="H46" t="s">
        <v>68</v>
      </c>
      <c r="I46">
        <f>VLOOKUP(H46,SiteNotes!D:F,2,FALSE)</f>
        <v>8007</v>
      </c>
      <c r="J46">
        <f>VLOOKUP(H46,SiteNotes!D:J,7,FALSE)</f>
        <v>0</v>
      </c>
      <c r="K46" s="2">
        <v>0.42638888888888887</v>
      </c>
      <c r="L46" s="2" t="str">
        <f t="shared" si="1"/>
        <v>B62</v>
      </c>
      <c r="M46">
        <v>62</v>
      </c>
      <c r="N46">
        <v>69</v>
      </c>
      <c r="O46">
        <v>59</v>
      </c>
      <c r="P46">
        <v>18</v>
      </c>
    </row>
    <row r="47" spans="1:17" x14ac:dyDescent="0.2">
      <c r="A47" t="str">
        <f t="shared" si="2"/>
        <v>Run2.60</v>
      </c>
      <c r="C47" t="str">
        <f>VLOOKUP(A47,[1]long!$A:$B,2,FALSE)</f>
        <v>Run2.F2</v>
      </c>
      <c r="D47" s="1">
        <v>45098</v>
      </c>
      <c r="E47">
        <v>2</v>
      </c>
      <c r="F47" s="1" t="s">
        <v>42</v>
      </c>
      <c r="G47" t="s">
        <v>67</v>
      </c>
      <c r="H47" t="s">
        <v>68</v>
      </c>
      <c r="I47">
        <f>VLOOKUP(H47,SiteNotes!D:F,2,FALSE)</f>
        <v>8007</v>
      </c>
      <c r="J47">
        <f>VLOOKUP(H47,SiteNotes!D:J,7,FALSE)</f>
        <v>0</v>
      </c>
      <c r="K47" s="2">
        <v>0.43194444444444446</v>
      </c>
      <c r="L47" s="2" t="str">
        <f t="shared" si="1"/>
        <v>B64</v>
      </c>
      <c r="M47">
        <v>64</v>
      </c>
      <c r="N47">
        <v>63</v>
      </c>
      <c r="O47">
        <v>60</v>
      </c>
      <c r="P47">
        <v>15</v>
      </c>
    </row>
    <row r="48" spans="1:17" x14ac:dyDescent="0.2">
      <c r="A48" t="str">
        <f t="shared" si="2"/>
        <v>Run2.15</v>
      </c>
      <c r="C48" t="str">
        <f>VLOOKUP(A48,[1]long!$A:$B,2,FALSE)</f>
        <v>Run2.Y7</v>
      </c>
      <c r="D48" s="1">
        <v>45098</v>
      </c>
      <c r="E48">
        <v>2</v>
      </c>
      <c r="F48" s="1" t="s">
        <v>42</v>
      </c>
      <c r="G48" t="s">
        <v>67</v>
      </c>
      <c r="H48" t="s">
        <v>68</v>
      </c>
      <c r="I48">
        <f>VLOOKUP(H48,SiteNotes!D:F,2,FALSE)</f>
        <v>8007</v>
      </c>
      <c r="J48">
        <f>VLOOKUP(H48,SiteNotes!D:J,7,FALSE)</f>
        <v>0</v>
      </c>
      <c r="K48" s="2">
        <v>0.43541666666666662</v>
      </c>
      <c r="L48" s="2" t="str">
        <f t="shared" si="1"/>
        <v>B69</v>
      </c>
      <c r="M48">
        <v>69</v>
      </c>
      <c r="N48">
        <v>67</v>
      </c>
      <c r="O48">
        <v>15</v>
      </c>
      <c r="P48">
        <v>16</v>
      </c>
    </row>
    <row r="49" spans="1:17" x14ac:dyDescent="0.2">
      <c r="A49" t="str">
        <f t="shared" si="2"/>
        <v>Run2.1</v>
      </c>
      <c r="C49" t="str">
        <f>VLOOKUP(A49,[1]long!$A:$B,2,FALSE)</f>
        <v>Run2.F1</v>
      </c>
      <c r="D49" s="1">
        <v>45098</v>
      </c>
      <c r="E49">
        <v>2</v>
      </c>
      <c r="F49" s="1" t="s">
        <v>42</v>
      </c>
      <c r="G49" t="s">
        <v>67</v>
      </c>
      <c r="H49" t="s">
        <v>68</v>
      </c>
      <c r="I49">
        <f>VLOOKUP(H49,SiteNotes!D:F,2,FALSE)</f>
        <v>8007</v>
      </c>
      <c r="J49">
        <f>VLOOKUP(H49,SiteNotes!D:J,7,FALSE)</f>
        <v>0</v>
      </c>
      <c r="K49" s="2">
        <v>0.43888888888888888</v>
      </c>
      <c r="L49" s="2" t="str">
        <f t="shared" si="1"/>
        <v>B66</v>
      </c>
      <c r="M49">
        <v>66</v>
      </c>
      <c r="N49">
        <v>68</v>
      </c>
      <c r="O49">
        <v>1</v>
      </c>
      <c r="P49">
        <v>12</v>
      </c>
    </row>
    <row r="50" spans="1:17" ht="17" x14ac:dyDescent="0.2">
      <c r="A50" t="str">
        <f t="shared" si="2"/>
        <v>Run2.52</v>
      </c>
      <c r="C50" t="str">
        <f>VLOOKUP(A50,[1]long!$A:$B,2,FALSE)</f>
        <v>Run2.B7</v>
      </c>
      <c r="D50" s="1">
        <v>45098</v>
      </c>
      <c r="E50">
        <v>2</v>
      </c>
      <c r="F50" s="1" t="s">
        <v>42</v>
      </c>
      <c r="G50" t="s">
        <v>82</v>
      </c>
      <c r="H50" t="s">
        <v>66</v>
      </c>
      <c r="I50">
        <f>VLOOKUP(H50,SiteNotes!D:F,2,FALSE)</f>
        <v>4324</v>
      </c>
      <c r="J50">
        <f>VLOOKUP(H50,SiteNotes!D:J,7,FALSE)</f>
        <v>0</v>
      </c>
      <c r="K50" s="2">
        <v>0.5083333333333333</v>
      </c>
      <c r="L50" s="2" t="str">
        <f t="shared" si="1"/>
        <v>B72</v>
      </c>
      <c r="M50">
        <v>72</v>
      </c>
      <c r="N50">
        <v>72</v>
      </c>
      <c r="O50">
        <v>52</v>
      </c>
      <c r="P50">
        <v>14</v>
      </c>
      <c r="Q50" s="4" t="s">
        <v>84</v>
      </c>
    </row>
    <row r="51" spans="1:17" x14ac:dyDescent="0.2">
      <c r="A51" t="str">
        <f t="shared" si="2"/>
        <v>Run2.54</v>
      </c>
      <c r="C51" t="str">
        <f>VLOOKUP(A51,[1]long!$A:$B,2,FALSE)</f>
        <v>Run2.F7</v>
      </c>
      <c r="D51" s="1">
        <v>45098</v>
      </c>
      <c r="E51">
        <v>2</v>
      </c>
      <c r="F51" s="1" t="s">
        <v>42</v>
      </c>
      <c r="G51" t="s">
        <v>82</v>
      </c>
      <c r="H51" t="s">
        <v>66</v>
      </c>
      <c r="I51">
        <f>VLOOKUP(H51,SiteNotes!D:F,2,FALSE)</f>
        <v>4324</v>
      </c>
      <c r="J51">
        <f>VLOOKUP(H51,SiteNotes!D:J,7,FALSE)</f>
        <v>0</v>
      </c>
      <c r="K51" s="2">
        <v>0.51388888888888895</v>
      </c>
      <c r="L51" s="2" t="str">
        <f t="shared" si="1"/>
        <v>B73</v>
      </c>
      <c r="M51">
        <v>73</v>
      </c>
      <c r="N51">
        <v>73</v>
      </c>
      <c r="O51">
        <v>54</v>
      </c>
      <c r="P51">
        <v>15</v>
      </c>
    </row>
    <row r="52" spans="1:17" x14ac:dyDescent="0.2">
      <c r="A52" t="str">
        <f t="shared" si="2"/>
        <v>Run2.61</v>
      </c>
      <c r="C52" t="str">
        <f>VLOOKUP(A52,[1]long!$A:$B,2,FALSE)</f>
        <v>Run2.B6</v>
      </c>
      <c r="D52" s="1">
        <v>45098</v>
      </c>
      <c r="E52">
        <v>2</v>
      </c>
      <c r="F52" s="1" t="s">
        <v>42</v>
      </c>
      <c r="G52" t="s">
        <v>82</v>
      </c>
      <c r="H52" t="s">
        <v>66</v>
      </c>
      <c r="I52">
        <f>VLOOKUP(H52,SiteNotes!D:F,2,FALSE)</f>
        <v>4324</v>
      </c>
      <c r="J52">
        <f>VLOOKUP(H52,SiteNotes!D:J,7,FALSE)</f>
        <v>0</v>
      </c>
      <c r="K52" s="2">
        <v>0.52013888888888882</v>
      </c>
      <c r="L52" s="2" t="str">
        <f t="shared" si="1"/>
        <v>B74</v>
      </c>
      <c r="M52">
        <v>74</v>
      </c>
      <c r="N52">
        <v>74</v>
      </c>
      <c r="O52">
        <v>61</v>
      </c>
      <c r="P52">
        <v>15</v>
      </c>
    </row>
    <row r="53" spans="1:17" x14ac:dyDescent="0.2">
      <c r="A53" t="str">
        <f t="shared" si="2"/>
        <v>Run2.41</v>
      </c>
      <c r="C53" t="str">
        <f>VLOOKUP(A53,[1]long!$A:$B,2,FALSE)</f>
        <v>Run2.F6</v>
      </c>
      <c r="D53" s="1">
        <v>45098</v>
      </c>
      <c r="E53">
        <v>2</v>
      </c>
      <c r="F53" s="1" t="s">
        <v>42</v>
      </c>
      <c r="G53" t="s">
        <v>82</v>
      </c>
      <c r="H53" t="s">
        <v>66</v>
      </c>
      <c r="I53">
        <f>VLOOKUP(H53,SiteNotes!D:F,2,FALSE)</f>
        <v>4324</v>
      </c>
      <c r="J53">
        <f>VLOOKUP(H53,SiteNotes!D:J,7,FALSE)</f>
        <v>0</v>
      </c>
      <c r="K53" s="2">
        <v>0.52222222222222225</v>
      </c>
      <c r="L53" s="2" t="str">
        <f t="shared" si="1"/>
        <v>B75</v>
      </c>
      <c r="M53">
        <v>75</v>
      </c>
      <c r="N53">
        <v>75</v>
      </c>
      <c r="O53">
        <v>41</v>
      </c>
      <c r="P53">
        <v>14</v>
      </c>
    </row>
    <row r="54" spans="1:17" x14ac:dyDescent="0.2">
      <c r="A54" t="str">
        <f t="shared" si="2"/>
        <v>Run3.39</v>
      </c>
      <c r="C54" t="str">
        <f>VLOOKUP(A54,[1]long!$A:$B,2,FALSE)</f>
        <v>Run3.P7</v>
      </c>
      <c r="D54" s="1">
        <v>45098</v>
      </c>
      <c r="E54">
        <v>3</v>
      </c>
      <c r="F54" s="1" t="s">
        <v>43</v>
      </c>
      <c r="G54" t="s">
        <v>87</v>
      </c>
      <c r="H54" t="s">
        <v>74</v>
      </c>
      <c r="I54">
        <f>VLOOKUP(H54,SiteNotes!D:F,2,FALSE)</f>
        <v>8007</v>
      </c>
      <c r="J54">
        <f>VLOOKUP(H54,SiteNotes!D:J,7,FALSE)</f>
        <v>0</v>
      </c>
      <c r="K54" s="2">
        <v>0.61527777777777781</v>
      </c>
      <c r="L54" s="2" t="str">
        <f t="shared" si="1"/>
        <v>B101</v>
      </c>
      <c r="M54">
        <v>101</v>
      </c>
      <c r="N54">
        <v>22</v>
      </c>
      <c r="O54">
        <v>39</v>
      </c>
      <c r="P54">
        <v>27</v>
      </c>
    </row>
    <row r="55" spans="1:17" x14ac:dyDescent="0.2">
      <c r="A55" t="str">
        <f t="shared" si="2"/>
        <v>Run3.40</v>
      </c>
      <c r="C55" t="str">
        <f>VLOOKUP(A55,[1]long!$A:$B,2,FALSE)</f>
        <v>Run3.Y6</v>
      </c>
      <c r="D55" s="1">
        <v>45098</v>
      </c>
      <c r="E55">
        <v>3</v>
      </c>
      <c r="F55" s="1" t="s">
        <v>43</v>
      </c>
      <c r="G55" t="s">
        <v>87</v>
      </c>
      <c r="H55" t="s">
        <v>74</v>
      </c>
      <c r="I55">
        <f>VLOOKUP(H55,SiteNotes!D:F,2,FALSE)</f>
        <v>8007</v>
      </c>
      <c r="J55">
        <f>VLOOKUP(H55,SiteNotes!D:J,7,FALSE)</f>
        <v>0</v>
      </c>
      <c r="K55" s="2">
        <v>0.61875000000000002</v>
      </c>
      <c r="L55" s="2" t="str">
        <f t="shared" si="1"/>
        <v>B102</v>
      </c>
      <c r="M55">
        <v>102</v>
      </c>
      <c r="N55">
        <v>1</v>
      </c>
      <c r="O55">
        <v>40</v>
      </c>
      <c r="P55">
        <v>27</v>
      </c>
    </row>
    <row r="56" spans="1:17" x14ac:dyDescent="0.2">
      <c r="A56" t="str">
        <f t="shared" si="2"/>
        <v>Run3.33</v>
      </c>
      <c r="C56" t="str">
        <f>VLOOKUP(A56,[1]long!$A:$B,2,FALSE)</f>
        <v>Run3.Y1</v>
      </c>
      <c r="D56" s="1">
        <v>45098</v>
      </c>
      <c r="E56">
        <v>3</v>
      </c>
      <c r="F56" s="1" t="s">
        <v>43</v>
      </c>
      <c r="G56" t="s">
        <v>87</v>
      </c>
      <c r="H56" t="s">
        <v>74</v>
      </c>
      <c r="I56">
        <f>VLOOKUP(H56,SiteNotes!D:F,2,FALSE)</f>
        <v>8007</v>
      </c>
      <c r="J56">
        <f>VLOOKUP(H56,SiteNotes!D:J,7,FALSE)</f>
        <v>0</v>
      </c>
      <c r="K56" s="2">
        <v>0.62152777777777779</v>
      </c>
      <c r="L56" s="2" t="str">
        <f t="shared" si="1"/>
        <v>B103</v>
      </c>
      <c r="M56">
        <v>103</v>
      </c>
      <c r="N56">
        <v>3</v>
      </c>
      <c r="O56">
        <v>33</v>
      </c>
      <c r="P56">
        <v>25</v>
      </c>
    </row>
    <row r="57" spans="1:17" x14ac:dyDescent="0.2">
      <c r="A57" t="str">
        <f t="shared" si="2"/>
        <v>Run3.47</v>
      </c>
      <c r="C57" t="str">
        <f>VLOOKUP(A57,[1]long!$A:$B,2,FALSE)</f>
        <v>Run3.O7</v>
      </c>
      <c r="D57" s="1">
        <v>45098</v>
      </c>
      <c r="E57">
        <v>3</v>
      </c>
      <c r="F57" s="1" t="s">
        <v>43</v>
      </c>
      <c r="G57" t="s">
        <v>87</v>
      </c>
      <c r="H57" t="s">
        <v>74</v>
      </c>
      <c r="I57">
        <f>VLOOKUP(H57,SiteNotes!D:F,2,FALSE)</f>
        <v>8007</v>
      </c>
      <c r="J57">
        <f>VLOOKUP(H57,SiteNotes!D:J,7,FALSE)</f>
        <v>0</v>
      </c>
      <c r="K57" s="2">
        <v>0.62916666666666665</v>
      </c>
      <c r="L57" s="2" t="str">
        <f t="shared" si="1"/>
        <v>B104</v>
      </c>
      <c r="M57">
        <v>104</v>
      </c>
      <c r="N57">
        <v>4</v>
      </c>
      <c r="O57">
        <v>47</v>
      </c>
      <c r="P57">
        <v>29</v>
      </c>
    </row>
    <row r="58" spans="1:17" ht="17" x14ac:dyDescent="0.2">
      <c r="A58" t="str">
        <f t="shared" si="2"/>
        <v>Run3.38</v>
      </c>
      <c r="C58" t="str">
        <f>VLOOKUP(A58,[1]long!$A:$B,2,FALSE)</f>
        <v>Run3.P8</v>
      </c>
      <c r="D58" s="1">
        <v>45098</v>
      </c>
      <c r="E58">
        <v>3</v>
      </c>
      <c r="F58" s="1" t="s">
        <v>43</v>
      </c>
      <c r="G58" t="s">
        <v>87</v>
      </c>
      <c r="H58" t="s">
        <v>74</v>
      </c>
      <c r="I58">
        <f>VLOOKUP(H58,SiteNotes!D:F,2,FALSE)</f>
        <v>8007</v>
      </c>
      <c r="J58">
        <f>VLOOKUP(H58,SiteNotes!D:J,7,FALSE)</f>
        <v>0</v>
      </c>
      <c r="K58" s="2">
        <v>0.67291666666666661</v>
      </c>
      <c r="L58" s="2" t="str">
        <f t="shared" si="1"/>
        <v>B105</v>
      </c>
      <c r="M58">
        <v>105</v>
      </c>
      <c r="N58">
        <v>5</v>
      </c>
      <c r="O58">
        <v>38</v>
      </c>
      <c r="P58">
        <v>27</v>
      </c>
      <c r="Q58" s="4" t="s">
        <v>138</v>
      </c>
    </row>
    <row r="59" spans="1:17" ht="17" x14ac:dyDescent="0.2">
      <c r="A59" t="str">
        <f t="shared" si="2"/>
        <v>Run3.45</v>
      </c>
      <c r="C59" t="str">
        <f>VLOOKUP(A59,[1]long!$A:$B,2,FALSE)</f>
        <v>Run3.B8</v>
      </c>
      <c r="D59" s="1">
        <v>45098</v>
      </c>
      <c r="E59">
        <v>3</v>
      </c>
      <c r="F59" s="1" t="s">
        <v>43</v>
      </c>
      <c r="G59" t="s">
        <v>70</v>
      </c>
      <c r="H59" t="s">
        <v>72</v>
      </c>
      <c r="I59">
        <f>VLOOKUP(H59,SiteNotes!D:F,2,FALSE)</f>
        <v>4324</v>
      </c>
      <c r="J59" t="str">
        <f>VLOOKUP(H59,SiteNotes!D:J,7,FALSE)</f>
        <v>cunning</v>
      </c>
      <c r="K59" s="2">
        <v>0.65277777777777779</v>
      </c>
      <c r="L59" s="2" t="str">
        <f t="shared" si="1"/>
        <v>B57</v>
      </c>
      <c r="M59">
        <v>57</v>
      </c>
      <c r="N59">
        <v>60</v>
      </c>
      <c r="O59">
        <v>45</v>
      </c>
      <c r="P59">
        <v>30</v>
      </c>
      <c r="Q59" s="4" t="s">
        <v>139</v>
      </c>
    </row>
    <row r="60" spans="1:17" ht="17" x14ac:dyDescent="0.2">
      <c r="A60" t="str">
        <f t="shared" si="2"/>
        <v>Run3.48</v>
      </c>
      <c r="C60" t="str">
        <f>VLOOKUP(A60,[1]long!$A:$B,2,FALSE)</f>
        <v>Run3.F1</v>
      </c>
      <c r="D60" s="1">
        <v>45098</v>
      </c>
      <c r="E60">
        <v>3</v>
      </c>
      <c r="F60" s="1" t="s">
        <v>43</v>
      </c>
      <c r="G60" t="s">
        <v>70</v>
      </c>
      <c r="H60" t="s">
        <v>72</v>
      </c>
      <c r="I60">
        <f>VLOOKUP(H60,SiteNotes!D:F,2,FALSE)</f>
        <v>4324</v>
      </c>
      <c r="J60" t="str">
        <f>VLOOKUP(H60,SiteNotes!D:J,7,FALSE)</f>
        <v>cunning</v>
      </c>
      <c r="K60" s="2">
        <v>0.65555555555555556</v>
      </c>
      <c r="L60" s="2" t="str">
        <f t="shared" si="1"/>
        <v>B77</v>
      </c>
      <c r="M60">
        <v>77</v>
      </c>
      <c r="N60">
        <v>51</v>
      </c>
      <c r="O60">
        <v>48</v>
      </c>
      <c r="P60">
        <v>30</v>
      </c>
      <c r="Q60" s="4" t="s">
        <v>139</v>
      </c>
    </row>
    <row r="61" spans="1:17" ht="17" x14ac:dyDescent="0.2">
      <c r="A61" t="str">
        <f t="shared" si="2"/>
        <v>Run3.46</v>
      </c>
      <c r="C61" t="str">
        <f>VLOOKUP(A61,[1]long!$A:$B,2,FALSE)</f>
        <v>Run3.Y8</v>
      </c>
      <c r="D61" s="1">
        <v>45098</v>
      </c>
      <c r="E61">
        <v>3</v>
      </c>
      <c r="F61" s="1" t="s">
        <v>43</v>
      </c>
      <c r="G61" t="s">
        <v>70</v>
      </c>
      <c r="H61" t="s">
        <v>72</v>
      </c>
      <c r="I61">
        <f>VLOOKUP(H61,SiteNotes!D:F,2,FALSE)</f>
        <v>4324</v>
      </c>
      <c r="J61" t="str">
        <f>VLOOKUP(H61,SiteNotes!D:J,7,FALSE)</f>
        <v>cunning</v>
      </c>
      <c r="K61" s="2">
        <v>0.65902777777777777</v>
      </c>
      <c r="L61" s="2" t="str">
        <f t="shared" si="1"/>
        <v>B78</v>
      </c>
      <c r="M61">
        <v>78</v>
      </c>
      <c r="N61">
        <v>55</v>
      </c>
      <c r="O61">
        <v>46</v>
      </c>
      <c r="P61">
        <v>28</v>
      </c>
      <c r="Q61" s="4" t="s">
        <v>139</v>
      </c>
    </row>
    <row r="62" spans="1:17" ht="17" x14ac:dyDescent="0.2">
      <c r="A62" t="str">
        <f t="shared" si="2"/>
        <v>Run3.24</v>
      </c>
      <c r="C62" t="str">
        <f>VLOOKUP(A62,[1]long!$A:$B,2,FALSE)</f>
        <v>Run3.P2</v>
      </c>
      <c r="D62" s="1">
        <v>45098</v>
      </c>
      <c r="E62">
        <v>3</v>
      </c>
      <c r="F62" s="1" t="s">
        <v>43</v>
      </c>
      <c r="G62" t="s">
        <v>70</v>
      </c>
      <c r="H62" t="s">
        <v>72</v>
      </c>
      <c r="I62">
        <f>VLOOKUP(H62,SiteNotes!D:F,2,FALSE)</f>
        <v>4324</v>
      </c>
      <c r="J62" t="str">
        <f>VLOOKUP(H62,SiteNotes!D:J,7,FALSE)</f>
        <v>cunning</v>
      </c>
      <c r="K62" s="2">
        <v>0.66319444444444442</v>
      </c>
      <c r="L62" s="2" t="str">
        <f t="shared" si="1"/>
        <v>B71</v>
      </c>
      <c r="M62">
        <v>71</v>
      </c>
      <c r="N62">
        <v>52</v>
      </c>
      <c r="O62">
        <v>24</v>
      </c>
      <c r="P62">
        <v>24</v>
      </c>
      <c r="Q62" s="4" t="s">
        <v>139</v>
      </c>
    </row>
    <row r="63" spans="1:17" ht="17" x14ac:dyDescent="0.2">
      <c r="A63" t="str">
        <f t="shared" si="2"/>
        <v>Run3.34</v>
      </c>
      <c r="C63" t="str">
        <f>VLOOKUP(A63,[1]long!$A:$B,2,FALSE)</f>
        <v>Run3.O1</v>
      </c>
      <c r="D63" s="1">
        <v>45098</v>
      </c>
      <c r="E63">
        <v>3</v>
      </c>
      <c r="F63" s="1" t="s">
        <v>43</v>
      </c>
      <c r="G63" t="s">
        <v>70</v>
      </c>
      <c r="H63" t="s">
        <v>72</v>
      </c>
      <c r="I63">
        <f>VLOOKUP(H63,SiteNotes!D:F,2,FALSE)</f>
        <v>4324</v>
      </c>
      <c r="J63" t="str">
        <f>VLOOKUP(H63,SiteNotes!D:J,7,FALSE)</f>
        <v>cunning</v>
      </c>
      <c r="K63" s="2">
        <v>0.66736111111111107</v>
      </c>
      <c r="L63" s="2" t="str">
        <f t="shared" si="1"/>
        <v>B38</v>
      </c>
      <c r="M63">
        <v>38</v>
      </c>
      <c r="N63">
        <v>59</v>
      </c>
      <c r="O63">
        <v>34</v>
      </c>
      <c r="P63">
        <v>23</v>
      </c>
      <c r="Q63" s="4" t="s">
        <v>139</v>
      </c>
    </row>
    <row r="64" spans="1:17" x14ac:dyDescent="0.2">
      <c r="A64" t="str">
        <f t="shared" si="2"/>
        <v>Run3.4</v>
      </c>
      <c r="C64" t="str">
        <f>VLOOKUP(A64,[1]long!$A:$B,2,FALSE)</f>
        <v>Run3.Y7</v>
      </c>
      <c r="D64" s="1">
        <v>45098</v>
      </c>
      <c r="E64">
        <v>3</v>
      </c>
      <c r="F64" s="1" t="s">
        <v>43</v>
      </c>
      <c r="G64" t="s">
        <v>70</v>
      </c>
      <c r="H64" t="s">
        <v>73</v>
      </c>
      <c r="I64">
        <f>VLOOKUP(H64,SiteNotes!D:F,2,FALSE)</f>
        <v>4324</v>
      </c>
      <c r="J64" t="str">
        <f>VLOOKUP(H64,SiteNotes!D:J,7,FALSE)</f>
        <v>cunning</v>
      </c>
      <c r="K64" s="2">
        <v>0.68541666666666667</v>
      </c>
      <c r="L64" s="2" t="str">
        <f t="shared" si="1"/>
        <v>B51</v>
      </c>
      <c r="M64">
        <v>51</v>
      </c>
      <c r="N64">
        <v>78</v>
      </c>
      <c r="O64">
        <v>4</v>
      </c>
      <c r="P64">
        <v>18</v>
      </c>
    </row>
    <row r="65" spans="1:16" x14ac:dyDescent="0.2">
      <c r="A65" t="str">
        <f t="shared" si="2"/>
        <v>Run3.22</v>
      </c>
      <c r="C65" t="str">
        <f>VLOOKUP(A65,[1]long!$A:$B,2,FALSE)</f>
        <v>Run3.P6</v>
      </c>
      <c r="D65" s="1">
        <v>45098</v>
      </c>
      <c r="E65">
        <v>3</v>
      </c>
      <c r="F65" s="1" t="s">
        <v>43</v>
      </c>
      <c r="G65" t="s">
        <v>70</v>
      </c>
      <c r="H65" t="s">
        <v>73</v>
      </c>
      <c r="I65">
        <f>VLOOKUP(H65,SiteNotes!D:F,2,FALSE)</f>
        <v>4324</v>
      </c>
      <c r="J65" t="str">
        <f>VLOOKUP(H65,SiteNotes!D:J,7,FALSE)</f>
        <v>cunning</v>
      </c>
      <c r="K65" s="2">
        <v>0.69097222222222221</v>
      </c>
      <c r="L65" s="2" t="str">
        <f t="shared" si="1"/>
        <v>B52</v>
      </c>
      <c r="M65">
        <v>52</v>
      </c>
      <c r="N65">
        <v>76</v>
      </c>
      <c r="O65">
        <v>22</v>
      </c>
      <c r="P65">
        <v>12</v>
      </c>
    </row>
    <row r="66" spans="1:16" x14ac:dyDescent="0.2">
      <c r="A66" t="str">
        <f t="shared" ref="A66:A97" si="3">_xlfn.CONCAT("Run"&amp;E66&amp;"."&amp;O66)</f>
        <v>Run3.17</v>
      </c>
      <c r="C66" t="str">
        <f>VLOOKUP(A66,[1]long!$A:$B,2,FALSE)</f>
        <v>Run3.P5</v>
      </c>
      <c r="D66" s="1">
        <v>45098</v>
      </c>
      <c r="E66">
        <v>3</v>
      </c>
      <c r="F66" s="1" t="s">
        <v>43</v>
      </c>
      <c r="G66" t="s">
        <v>70</v>
      </c>
      <c r="H66" t="s">
        <v>73</v>
      </c>
      <c r="I66">
        <f>VLOOKUP(H66,SiteNotes!D:F,2,FALSE)</f>
        <v>4324</v>
      </c>
      <c r="J66" t="str">
        <f>VLOOKUP(H66,SiteNotes!D:J,7,FALSE)</f>
        <v>cunning</v>
      </c>
      <c r="K66" s="2">
        <v>0.6972222222222223</v>
      </c>
      <c r="L66" s="2" t="str">
        <f t="shared" si="1"/>
        <v>B53</v>
      </c>
      <c r="M66">
        <v>53</v>
      </c>
      <c r="N66">
        <v>53</v>
      </c>
      <c r="O66">
        <v>17</v>
      </c>
      <c r="P66">
        <v>17</v>
      </c>
    </row>
    <row r="67" spans="1:16" x14ac:dyDescent="0.2">
      <c r="A67" t="str">
        <f t="shared" si="3"/>
        <v>Run3.37</v>
      </c>
      <c r="C67" t="str">
        <f>VLOOKUP(A67,[1]long!$A:$B,2,FALSE)</f>
        <v>Run3.P1</v>
      </c>
      <c r="D67" s="1">
        <v>45098</v>
      </c>
      <c r="E67">
        <v>3</v>
      </c>
      <c r="F67" s="1" t="s">
        <v>43</v>
      </c>
      <c r="G67" t="s">
        <v>70</v>
      </c>
      <c r="H67" t="s">
        <v>73</v>
      </c>
      <c r="I67">
        <f>VLOOKUP(H67,SiteNotes!D:F,2,FALSE)</f>
        <v>4324</v>
      </c>
      <c r="J67" t="str">
        <f>VLOOKUP(H67,SiteNotes!D:J,7,FALSE)</f>
        <v>cunning</v>
      </c>
      <c r="K67" s="2">
        <v>0.7006944444444444</v>
      </c>
      <c r="L67" s="2" t="str">
        <f t="shared" si="1"/>
        <v>B54</v>
      </c>
      <c r="M67">
        <v>54</v>
      </c>
      <c r="N67">
        <v>54</v>
      </c>
      <c r="O67">
        <v>37</v>
      </c>
      <c r="P67">
        <v>17</v>
      </c>
    </row>
    <row r="68" spans="1:16" x14ac:dyDescent="0.2">
      <c r="A68" t="str">
        <f t="shared" si="3"/>
        <v>Run3.27</v>
      </c>
      <c r="C68" t="str">
        <f>VLOOKUP(A68,[1]long!$A:$B,2,FALSE)</f>
        <v>Run3.B7</v>
      </c>
      <c r="D68" s="1">
        <v>45098</v>
      </c>
      <c r="E68">
        <v>3</v>
      </c>
      <c r="F68" s="1" t="s">
        <v>43</v>
      </c>
      <c r="G68" t="s">
        <v>70</v>
      </c>
      <c r="H68" t="s">
        <v>73</v>
      </c>
      <c r="I68">
        <f>VLOOKUP(H68,SiteNotes!D:F,2,FALSE)</f>
        <v>4324</v>
      </c>
      <c r="J68" t="str">
        <f>VLOOKUP(H68,SiteNotes!D:J,7,FALSE)</f>
        <v>cunning</v>
      </c>
      <c r="K68" s="2">
        <v>0.7055555555555556</v>
      </c>
      <c r="L68" s="2" t="str">
        <f t="shared" si="1"/>
        <v>B55</v>
      </c>
      <c r="M68">
        <v>55</v>
      </c>
      <c r="N68">
        <v>77</v>
      </c>
      <c r="O68">
        <v>27</v>
      </c>
      <c r="P68">
        <v>19</v>
      </c>
    </row>
    <row r="69" spans="1:16" x14ac:dyDescent="0.2">
      <c r="A69" t="str">
        <f t="shared" si="3"/>
        <v>Run3.36</v>
      </c>
      <c r="C69" t="str">
        <f>VLOOKUP(A69,[1]long!$A:$B,2,FALSE)</f>
        <v>Run3.O8</v>
      </c>
      <c r="D69" s="1">
        <v>45098</v>
      </c>
      <c r="E69">
        <v>3</v>
      </c>
      <c r="F69" s="1" t="s">
        <v>43</v>
      </c>
      <c r="G69" t="s">
        <v>70</v>
      </c>
      <c r="H69" t="s">
        <v>73</v>
      </c>
      <c r="I69">
        <f>VLOOKUP(H69,SiteNotes!D:F,2,FALSE)</f>
        <v>4324</v>
      </c>
      <c r="J69" t="str">
        <f>VLOOKUP(H69,SiteNotes!D:J,7,FALSE)</f>
        <v>cunning</v>
      </c>
      <c r="K69" s="2">
        <v>0.71250000000000002</v>
      </c>
      <c r="L69" s="2" t="str">
        <f t="shared" si="1"/>
        <v>B56</v>
      </c>
      <c r="M69">
        <v>56</v>
      </c>
      <c r="N69">
        <v>56</v>
      </c>
      <c r="O69">
        <v>36</v>
      </c>
      <c r="P69">
        <v>23</v>
      </c>
    </row>
    <row r="70" spans="1:16" x14ac:dyDescent="0.2">
      <c r="A70" t="str">
        <f t="shared" si="3"/>
        <v>Run3.1</v>
      </c>
      <c r="C70" t="str">
        <f>VLOOKUP(A70,[1]long!$A:$B,2,FALSE)</f>
        <v>Run3.F8</v>
      </c>
      <c r="D70" s="1">
        <v>45099</v>
      </c>
      <c r="E70">
        <v>3</v>
      </c>
      <c r="F70" s="1" t="s">
        <v>42</v>
      </c>
      <c r="G70" t="s">
        <v>115</v>
      </c>
      <c r="H70" t="s">
        <v>16</v>
      </c>
      <c r="I70" s="3">
        <v>8007</v>
      </c>
      <c r="J70" t="str">
        <f>VLOOKUP(H70,SiteNotes!D:J,7,FALSE)</f>
        <v>blueZip</v>
      </c>
      <c r="K70" s="2">
        <v>0.38541666666666669</v>
      </c>
      <c r="L70" s="2" t="str">
        <f t="shared" si="1"/>
        <v>B58</v>
      </c>
      <c r="M70">
        <v>58</v>
      </c>
      <c r="N70">
        <v>58</v>
      </c>
      <c r="O70">
        <v>1</v>
      </c>
      <c r="P70">
        <v>12</v>
      </c>
    </row>
    <row r="71" spans="1:16" x14ac:dyDescent="0.2">
      <c r="A71" t="str">
        <f t="shared" si="3"/>
        <v>Run3.11</v>
      </c>
      <c r="C71" t="str">
        <f>VLOOKUP(A71,[1]long!$A:$B,2,FALSE)</f>
        <v>Run3.F7</v>
      </c>
      <c r="D71" s="1">
        <v>45099</v>
      </c>
      <c r="E71">
        <v>3</v>
      </c>
      <c r="F71" s="1" t="s">
        <v>42</v>
      </c>
      <c r="G71" t="s">
        <v>115</v>
      </c>
      <c r="H71" t="s">
        <v>16</v>
      </c>
      <c r="I71" s="3">
        <v>8007</v>
      </c>
      <c r="J71" t="str">
        <f>VLOOKUP(H71,SiteNotes!D:J,7,FALSE)</f>
        <v>blueZip</v>
      </c>
      <c r="K71" s="2">
        <v>0.39166666666666666</v>
      </c>
      <c r="L71" s="2" t="str">
        <f t="shared" si="1"/>
        <v>B59</v>
      </c>
      <c r="M71">
        <v>59</v>
      </c>
      <c r="N71">
        <v>57</v>
      </c>
      <c r="O71">
        <v>11</v>
      </c>
      <c r="P71">
        <v>11</v>
      </c>
    </row>
    <row r="72" spans="1:16" x14ac:dyDescent="0.2">
      <c r="A72" t="str">
        <f t="shared" si="3"/>
        <v>Run3.7</v>
      </c>
      <c r="C72" t="str">
        <f>VLOOKUP(A72,[1]long!$A:$B,2,FALSE)</f>
        <v>Run3.F2</v>
      </c>
      <c r="D72" s="1">
        <v>45099</v>
      </c>
      <c r="E72">
        <v>3</v>
      </c>
      <c r="F72" s="1" t="s">
        <v>42</v>
      </c>
      <c r="G72" t="s">
        <v>115</v>
      </c>
      <c r="H72" t="s">
        <v>16</v>
      </c>
      <c r="I72" s="3">
        <v>8007</v>
      </c>
      <c r="J72" t="str">
        <f>VLOOKUP(H72,SiteNotes!D:J,7,FALSE)</f>
        <v>blueZip</v>
      </c>
      <c r="K72" s="2">
        <v>0.39652777777777781</v>
      </c>
      <c r="L72" s="2" t="str">
        <f t="shared" si="1"/>
        <v>B121</v>
      </c>
      <c r="M72">
        <v>121</v>
      </c>
      <c r="N72">
        <v>21</v>
      </c>
      <c r="O72">
        <v>7</v>
      </c>
      <c r="P72">
        <v>11</v>
      </c>
    </row>
    <row r="73" spans="1:16" x14ac:dyDescent="0.2">
      <c r="A73" t="str">
        <f t="shared" si="3"/>
        <v>Run3.21</v>
      </c>
      <c r="C73" t="str">
        <f>VLOOKUP(A73,[1]long!$A:$B,2,FALSE)</f>
        <v>Run3.F6</v>
      </c>
      <c r="D73" s="1">
        <v>45099</v>
      </c>
      <c r="E73">
        <v>3</v>
      </c>
      <c r="F73" s="1" t="s">
        <v>42</v>
      </c>
      <c r="G73" t="s">
        <v>115</v>
      </c>
      <c r="H73" t="s">
        <v>16</v>
      </c>
      <c r="I73" s="3">
        <v>8007</v>
      </c>
      <c r="J73" t="str">
        <f>VLOOKUP(H73,SiteNotes!D:J,7,FALSE)</f>
        <v>blueZip</v>
      </c>
      <c r="K73" s="2">
        <v>0.39930555555555558</v>
      </c>
      <c r="L73" s="2" t="str">
        <f t="shared" si="1"/>
        <v>B122</v>
      </c>
      <c r="M73">
        <v>122</v>
      </c>
      <c r="N73">
        <v>22</v>
      </c>
      <c r="O73">
        <v>21</v>
      </c>
      <c r="P73">
        <v>12</v>
      </c>
    </row>
    <row r="74" spans="1:16" x14ac:dyDescent="0.2">
      <c r="A74" t="str">
        <f t="shared" si="3"/>
        <v>Run3.52</v>
      </c>
      <c r="C74" t="str">
        <f>VLOOKUP(A74,[1]long!$A:$B,2,FALSE)</f>
        <v>Run3.F4</v>
      </c>
      <c r="D74" s="1">
        <v>45099</v>
      </c>
      <c r="E74">
        <v>3</v>
      </c>
      <c r="F74" s="1" t="s">
        <v>42</v>
      </c>
      <c r="G74" t="s">
        <v>115</v>
      </c>
      <c r="H74" t="s">
        <v>16</v>
      </c>
      <c r="I74" s="3">
        <v>8007</v>
      </c>
      <c r="J74" t="str">
        <f>VLOOKUP(H74,SiteNotes!D:J,7,FALSE)</f>
        <v>blueZip</v>
      </c>
      <c r="K74" s="2">
        <v>0.4055555555555555</v>
      </c>
      <c r="L74" s="2" t="str">
        <f t="shared" si="1"/>
        <v>B123</v>
      </c>
      <c r="M74">
        <v>123</v>
      </c>
      <c r="N74">
        <v>23</v>
      </c>
      <c r="O74">
        <v>52</v>
      </c>
      <c r="P74">
        <v>11</v>
      </c>
    </row>
    <row r="75" spans="1:16" x14ac:dyDescent="0.2">
      <c r="A75" t="str">
        <f t="shared" si="3"/>
        <v>Run3.15</v>
      </c>
      <c r="C75" t="str">
        <f>VLOOKUP(A75,[1]long!$A:$B,2,FALSE)</f>
        <v>Run3.P3</v>
      </c>
      <c r="D75" s="1">
        <v>45099</v>
      </c>
      <c r="E75">
        <v>3</v>
      </c>
      <c r="F75" s="1" t="s">
        <v>42</v>
      </c>
      <c r="G75" t="s">
        <v>115</v>
      </c>
      <c r="H75" t="s">
        <v>120</v>
      </c>
      <c r="I75">
        <f>VLOOKUP(H75,SiteNotes!D:F,2,FALSE)</f>
        <v>8007</v>
      </c>
      <c r="J75">
        <f>VLOOKUP(H75,SiteNotes!D:J,7,FALSE)</f>
        <v>0</v>
      </c>
      <c r="K75" s="2">
        <v>0.4375</v>
      </c>
      <c r="L75" s="2" t="str">
        <f t="shared" si="1"/>
        <v>B124</v>
      </c>
      <c r="M75">
        <v>124</v>
      </c>
      <c r="N75">
        <v>71</v>
      </c>
      <c r="O75">
        <v>15</v>
      </c>
      <c r="P75">
        <v>21</v>
      </c>
    </row>
    <row r="76" spans="1:16" x14ac:dyDescent="0.2">
      <c r="A76" t="str">
        <f t="shared" si="3"/>
        <v>Run3.12</v>
      </c>
      <c r="C76" t="str">
        <f>VLOOKUP(A76,[1]long!$A:$B,2,FALSE)</f>
        <v>Run3.P4</v>
      </c>
      <c r="D76" s="1">
        <v>45099</v>
      </c>
      <c r="E76">
        <v>3</v>
      </c>
      <c r="F76" s="1" t="s">
        <v>42</v>
      </c>
      <c r="G76" t="s">
        <v>115</v>
      </c>
      <c r="H76" t="s">
        <v>120</v>
      </c>
      <c r="I76">
        <f>VLOOKUP(H76,SiteNotes!D:F,2,FALSE)</f>
        <v>8007</v>
      </c>
      <c r="J76">
        <f>VLOOKUP(H76,SiteNotes!D:J,7,FALSE)</f>
        <v>0</v>
      </c>
      <c r="K76" s="2">
        <v>0.44027777777777777</v>
      </c>
      <c r="L76" s="2" t="str">
        <f t="shared" si="1"/>
        <v>B128</v>
      </c>
      <c r="M76">
        <v>128</v>
      </c>
      <c r="N76">
        <v>24</v>
      </c>
      <c r="O76">
        <v>12</v>
      </c>
      <c r="P76">
        <v>20</v>
      </c>
    </row>
    <row r="77" spans="1:16" x14ac:dyDescent="0.2">
      <c r="A77" t="str">
        <f t="shared" si="3"/>
        <v>Run3.18</v>
      </c>
      <c r="C77" t="str">
        <f>VLOOKUP(A77,[1]long!$A:$B,2,FALSE)</f>
        <v>Run3.O4</v>
      </c>
      <c r="D77" s="1">
        <v>45099</v>
      </c>
      <c r="E77">
        <v>3</v>
      </c>
      <c r="F77" s="1" t="s">
        <v>42</v>
      </c>
      <c r="G77" t="s">
        <v>115</v>
      </c>
      <c r="H77" t="s">
        <v>120</v>
      </c>
      <c r="I77">
        <f>VLOOKUP(H77,SiteNotes!D:F,2,FALSE)</f>
        <v>8007</v>
      </c>
      <c r="J77">
        <f>VLOOKUP(H77,SiteNotes!D:J,7,FALSE)</f>
        <v>0</v>
      </c>
      <c r="K77" s="2">
        <v>0.44444444444444442</v>
      </c>
      <c r="L77" s="2" t="str">
        <f t="shared" si="1"/>
        <v>B125</v>
      </c>
      <c r="M77">
        <v>125</v>
      </c>
      <c r="N77">
        <v>26</v>
      </c>
      <c r="O77">
        <v>18</v>
      </c>
      <c r="P77">
        <v>15</v>
      </c>
    </row>
    <row r="78" spans="1:16" x14ac:dyDescent="0.2">
      <c r="A78" t="str">
        <f t="shared" si="3"/>
        <v>Run3.5</v>
      </c>
      <c r="C78" t="str">
        <f>VLOOKUP(A78,[1]long!$A:$B,2,FALSE)</f>
        <v>Run3.F3</v>
      </c>
      <c r="D78" s="1">
        <v>45099</v>
      </c>
      <c r="E78">
        <v>3</v>
      </c>
      <c r="F78" s="1" t="s">
        <v>42</v>
      </c>
      <c r="G78" t="s">
        <v>115</v>
      </c>
      <c r="H78" t="s">
        <v>120</v>
      </c>
      <c r="I78">
        <f>VLOOKUP(H78,SiteNotes!D:F,2,FALSE)</f>
        <v>8007</v>
      </c>
      <c r="J78">
        <f>VLOOKUP(H78,SiteNotes!D:J,7,FALSE)</f>
        <v>0</v>
      </c>
      <c r="K78" s="2">
        <v>0.44722222222222219</v>
      </c>
      <c r="L78" s="2" t="str">
        <f t="shared" si="1"/>
        <v>B130</v>
      </c>
      <c r="M78">
        <v>130</v>
      </c>
      <c r="N78">
        <v>28</v>
      </c>
      <c r="O78">
        <v>5</v>
      </c>
      <c r="P78">
        <v>16</v>
      </c>
    </row>
    <row r="79" spans="1:16" x14ac:dyDescent="0.2">
      <c r="A79" t="str">
        <f t="shared" si="3"/>
        <v>Run3.2</v>
      </c>
      <c r="C79" t="str">
        <f>VLOOKUP(A79,[1]long!$A:$B,2,FALSE)</f>
        <v>Run3.O3</v>
      </c>
      <c r="D79" s="1">
        <v>45099</v>
      </c>
      <c r="E79">
        <v>3</v>
      </c>
      <c r="F79" s="1" t="s">
        <v>42</v>
      </c>
      <c r="G79" t="s">
        <v>115</v>
      </c>
      <c r="H79" t="s">
        <v>120</v>
      </c>
      <c r="I79">
        <f>VLOOKUP(H79,SiteNotes!D:F,2,FALSE)</f>
        <v>8007</v>
      </c>
      <c r="J79">
        <f>VLOOKUP(H79,SiteNotes!D:J,7,FALSE)</f>
        <v>0</v>
      </c>
      <c r="K79" s="2">
        <v>0.45069444444444445</v>
      </c>
      <c r="L79" s="2" t="str">
        <f t="shared" si="1"/>
        <v>B127</v>
      </c>
      <c r="M79">
        <v>127</v>
      </c>
      <c r="N79">
        <v>30</v>
      </c>
      <c r="O79">
        <v>2</v>
      </c>
      <c r="P79">
        <v>16</v>
      </c>
    </row>
    <row r="80" spans="1:16" x14ac:dyDescent="0.2">
      <c r="A80" t="str">
        <f t="shared" si="3"/>
        <v>Run3.9</v>
      </c>
      <c r="C80" t="str">
        <f>VLOOKUP(A80,[1]long!$A:$B,2,FALSE)</f>
        <v>Run3.F5</v>
      </c>
      <c r="D80" s="1">
        <v>45099</v>
      </c>
      <c r="E80">
        <v>3</v>
      </c>
      <c r="F80" s="1" t="s">
        <v>42</v>
      </c>
      <c r="G80" t="s">
        <v>115</v>
      </c>
      <c r="H80" t="s">
        <v>120</v>
      </c>
      <c r="I80">
        <f>VLOOKUP(H80,SiteNotes!D:F,2,FALSE)</f>
        <v>8007</v>
      </c>
      <c r="J80">
        <f>VLOOKUP(H80,SiteNotes!D:J,7,FALSE)</f>
        <v>0</v>
      </c>
      <c r="K80" s="2">
        <v>0.45555555555555555</v>
      </c>
      <c r="L80" s="2" t="str">
        <f t="shared" si="1"/>
        <v>B126</v>
      </c>
      <c r="M80">
        <v>126</v>
      </c>
      <c r="N80">
        <v>29</v>
      </c>
      <c r="O80">
        <v>9</v>
      </c>
      <c r="P80">
        <v>12</v>
      </c>
    </row>
    <row r="81" spans="1:17" x14ac:dyDescent="0.2">
      <c r="A81" t="str">
        <f t="shared" si="3"/>
        <v>Run3.6</v>
      </c>
      <c r="C81" t="str">
        <f>VLOOKUP(A81,[1]long!$A:$B,2,FALSE)</f>
        <v>Run3.O6</v>
      </c>
      <c r="D81" s="1">
        <v>45099</v>
      </c>
      <c r="E81">
        <v>3</v>
      </c>
      <c r="F81" s="1" t="s">
        <v>42</v>
      </c>
      <c r="G81" t="s">
        <v>111</v>
      </c>
      <c r="H81" t="s">
        <v>112</v>
      </c>
      <c r="I81">
        <f>VLOOKUP(H81,SiteNotes!D:F,2,FALSE)</f>
        <v>4662</v>
      </c>
      <c r="J81">
        <f>VLOOKUP(H81,SiteNotes!D:J,7,FALSE)</f>
        <v>0</v>
      </c>
      <c r="K81" s="2">
        <v>0.35972222222222222</v>
      </c>
      <c r="L81" s="2" t="str">
        <f t="shared" si="1"/>
        <v>B141</v>
      </c>
      <c r="M81">
        <v>141</v>
      </c>
      <c r="N81">
        <v>41</v>
      </c>
      <c r="O81">
        <v>6</v>
      </c>
      <c r="P81">
        <v>24</v>
      </c>
    </row>
    <row r="82" spans="1:17" x14ac:dyDescent="0.2">
      <c r="A82" t="str">
        <f t="shared" si="3"/>
        <v>Run3.28</v>
      </c>
      <c r="C82" t="str">
        <f>VLOOKUP(A82,[1]long!$A:$B,2,FALSE)</f>
        <v>Run3.B6</v>
      </c>
      <c r="D82" s="1">
        <v>45099</v>
      </c>
      <c r="E82">
        <v>3</v>
      </c>
      <c r="F82" s="1" t="s">
        <v>42</v>
      </c>
      <c r="G82" t="s">
        <v>111</v>
      </c>
      <c r="H82" t="s">
        <v>112</v>
      </c>
      <c r="I82">
        <f>VLOOKUP(H82,SiteNotes!D:F,2,FALSE)</f>
        <v>4662</v>
      </c>
      <c r="J82">
        <f>VLOOKUP(H82,SiteNotes!D:J,7,FALSE)</f>
        <v>0</v>
      </c>
      <c r="K82" s="2">
        <v>0.36319444444444443</v>
      </c>
      <c r="L82" s="2" t="str">
        <f t="shared" si="1"/>
        <v>B142</v>
      </c>
      <c r="M82">
        <v>142</v>
      </c>
      <c r="N82">
        <v>42</v>
      </c>
      <c r="O82">
        <v>28</v>
      </c>
      <c r="P82">
        <v>21</v>
      </c>
    </row>
    <row r="83" spans="1:17" x14ac:dyDescent="0.2">
      <c r="A83" t="str">
        <f t="shared" si="3"/>
        <v>Run3.3</v>
      </c>
      <c r="C83" t="str">
        <f>VLOOKUP(A83,[1]long!$A:$B,2,FALSE)</f>
        <v>Run3.Y5</v>
      </c>
      <c r="D83" s="1">
        <v>45099</v>
      </c>
      <c r="E83">
        <v>3</v>
      </c>
      <c r="F83" s="1" t="s">
        <v>42</v>
      </c>
      <c r="G83" t="s">
        <v>111</v>
      </c>
      <c r="H83" t="s">
        <v>112</v>
      </c>
      <c r="I83">
        <f>VLOOKUP(H83,SiteNotes!D:F,2,FALSE)</f>
        <v>4662</v>
      </c>
      <c r="J83">
        <f>VLOOKUP(H83,SiteNotes!D:J,7,FALSE)</f>
        <v>0</v>
      </c>
      <c r="K83" s="2">
        <v>0.3659722222222222</v>
      </c>
      <c r="L83" s="2" t="str">
        <f t="shared" si="1"/>
        <v>B143</v>
      </c>
      <c r="M83">
        <v>143</v>
      </c>
      <c r="N83">
        <v>43</v>
      </c>
      <c r="O83">
        <v>3</v>
      </c>
      <c r="P83">
        <v>20</v>
      </c>
    </row>
    <row r="84" spans="1:17" x14ac:dyDescent="0.2">
      <c r="A84" t="str">
        <f t="shared" si="3"/>
        <v>Run3.23</v>
      </c>
      <c r="C84" t="str">
        <f>VLOOKUP(A84,[1]long!$A:$B,2,FALSE)</f>
        <v>Run3.B5</v>
      </c>
      <c r="D84" s="1">
        <v>45099</v>
      </c>
      <c r="E84">
        <v>3</v>
      </c>
      <c r="F84" s="1" t="s">
        <v>42</v>
      </c>
      <c r="G84" t="s">
        <v>111</v>
      </c>
      <c r="H84" t="s">
        <v>112</v>
      </c>
      <c r="I84">
        <f>VLOOKUP(H84,SiteNotes!D:F,2,FALSE)</f>
        <v>4662</v>
      </c>
      <c r="J84">
        <f>VLOOKUP(H84,SiteNotes!D:J,7,FALSE)</f>
        <v>0</v>
      </c>
      <c r="K84" s="2">
        <v>0.36805555555555558</v>
      </c>
      <c r="L84" s="2" t="str">
        <f t="shared" si="1"/>
        <v>B144</v>
      </c>
      <c r="M84">
        <v>144</v>
      </c>
      <c r="N84">
        <v>44</v>
      </c>
      <c r="O84">
        <v>23</v>
      </c>
      <c r="P84">
        <v>16</v>
      </c>
    </row>
    <row r="85" spans="1:17" x14ac:dyDescent="0.2">
      <c r="A85" t="str">
        <f t="shared" si="3"/>
        <v>Run3.8</v>
      </c>
      <c r="C85" t="str">
        <f>VLOOKUP(A85,[1]long!$A:$B,2,FALSE)</f>
        <v>Run3.B4</v>
      </c>
      <c r="D85" s="1">
        <v>45099</v>
      </c>
      <c r="E85">
        <v>3</v>
      </c>
      <c r="F85" s="1" t="s">
        <v>42</v>
      </c>
      <c r="G85" t="s">
        <v>111</v>
      </c>
      <c r="H85" t="s">
        <v>112</v>
      </c>
      <c r="I85">
        <f>VLOOKUP(H85,SiteNotes!D:F,2,FALSE)</f>
        <v>4662</v>
      </c>
      <c r="J85">
        <f>VLOOKUP(H85,SiteNotes!D:J,7,FALSE)</f>
        <v>0</v>
      </c>
      <c r="K85" s="2">
        <v>0.37013888888888885</v>
      </c>
      <c r="L85" s="2" t="str">
        <f t="shared" si="1"/>
        <v>B145</v>
      </c>
      <c r="M85">
        <v>145</v>
      </c>
      <c r="N85">
        <v>45</v>
      </c>
      <c r="O85">
        <v>8</v>
      </c>
      <c r="P85">
        <v>19</v>
      </c>
    </row>
    <row r="86" spans="1:17" x14ac:dyDescent="0.2">
      <c r="A86" t="str">
        <f t="shared" si="3"/>
        <v>Run3.20</v>
      </c>
      <c r="C86" t="str">
        <f>VLOOKUP(A86,[1]long!$A:$B,2,FALSE)</f>
        <v>Run3.O5</v>
      </c>
      <c r="D86" s="1">
        <v>45099</v>
      </c>
      <c r="E86">
        <v>3</v>
      </c>
      <c r="F86" s="1" t="s">
        <v>42</v>
      </c>
      <c r="G86" t="s">
        <v>111</v>
      </c>
      <c r="H86" t="s">
        <v>112</v>
      </c>
      <c r="I86">
        <f>VLOOKUP(H86,SiteNotes!D:F,2,FALSE)</f>
        <v>4662</v>
      </c>
      <c r="J86">
        <f>VLOOKUP(H86,SiteNotes!D:J,7,FALSE)</f>
        <v>0</v>
      </c>
      <c r="K86" s="2">
        <v>0.37222222222222223</v>
      </c>
      <c r="L86" s="2" t="str">
        <f t="shared" si="1"/>
        <v>B146</v>
      </c>
      <c r="M86">
        <v>146</v>
      </c>
      <c r="N86">
        <v>46</v>
      </c>
      <c r="O86">
        <v>20</v>
      </c>
      <c r="P86">
        <v>17</v>
      </c>
    </row>
    <row r="87" spans="1:17" x14ac:dyDescent="0.2">
      <c r="A87" t="str">
        <f t="shared" si="3"/>
        <v>Run3.30</v>
      </c>
      <c r="C87" t="str">
        <f>VLOOKUP(A87,[1]long!$A:$B,2,FALSE)</f>
        <v>Run3.Y4</v>
      </c>
      <c r="D87" s="1">
        <v>45099</v>
      </c>
      <c r="E87">
        <v>3</v>
      </c>
      <c r="F87" s="1" t="s">
        <v>42</v>
      </c>
      <c r="G87" t="s">
        <v>111</v>
      </c>
      <c r="H87" t="s">
        <v>113</v>
      </c>
      <c r="I87">
        <f>VLOOKUP(H87,SiteNotes!D:F,2,FALSE)</f>
        <v>4662</v>
      </c>
      <c r="J87">
        <f>VLOOKUP(H87,SiteNotes!D:J,7,FALSE)</f>
        <v>0</v>
      </c>
      <c r="K87" s="2">
        <v>0.38750000000000001</v>
      </c>
      <c r="L87" s="2" t="str">
        <f t="shared" si="1"/>
        <v>B147</v>
      </c>
      <c r="M87">
        <v>147</v>
      </c>
      <c r="N87">
        <v>47</v>
      </c>
      <c r="O87">
        <v>30</v>
      </c>
      <c r="P87">
        <v>11</v>
      </c>
    </row>
    <row r="88" spans="1:17" ht="17" x14ac:dyDescent="0.2">
      <c r="A88" t="str">
        <f t="shared" si="3"/>
        <v>Run3.10</v>
      </c>
      <c r="C88" t="str">
        <f>VLOOKUP(A88,[1]long!$A:$B,2,FALSE)</f>
        <v>Run3.Y3</v>
      </c>
      <c r="D88" s="1">
        <v>45099</v>
      </c>
      <c r="E88">
        <v>3</v>
      </c>
      <c r="F88" s="1" t="s">
        <v>42</v>
      </c>
      <c r="G88" t="s">
        <v>111</v>
      </c>
      <c r="H88" t="s">
        <v>113</v>
      </c>
      <c r="I88">
        <f>VLOOKUP(H88,SiteNotes!D:F,2,FALSE)</f>
        <v>4662</v>
      </c>
      <c r="J88">
        <f>VLOOKUP(H88,SiteNotes!D:J,7,FALSE)</f>
        <v>0</v>
      </c>
      <c r="K88" s="2">
        <v>0.3888888888888889</v>
      </c>
      <c r="L88" s="2" t="str">
        <f t="shared" si="1"/>
        <v>B148</v>
      </c>
      <c r="M88">
        <v>148</v>
      </c>
      <c r="N88">
        <v>48</v>
      </c>
      <c r="O88">
        <v>10</v>
      </c>
      <c r="P88">
        <v>11</v>
      </c>
      <c r="Q88" s="4" t="s">
        <v>117</v>
      </c>
    </row>
    <row r="89" spans="1:17" x14ac:dyDescent="0.2">
      <c r="A89" t="str">
        <f t="shared" si="3"/>
        <v>Run3.25</v>
      </c>
      <c r="C89" t="str">
        <f>VLOOKUP(A89,[1]long!$A:$B,2,FALSE)</f>
        <v>Run3.B2</v>
      </c>
      <c r="D89" s="1">
        <v>45099</v>
      </c>
      <c r="E89">
        <v>3</v>
      </c>
      <c r="F89" s="1" t="s">
        <v>42</v>
      </c>
      <c r="G89" t="s">
        <v>111</v>
      </c>
      <c r="H89" t="s">
        <v>113</v>
      </c>
      <c r="I89">
        <f>VLOOKUP(H89,SiteNotes!D:F,2,FALSE)</f>
        <v>4662</v>
      </c>
      <c r="J89">
        <f>VLOOKUP(H89,SiteNotes!D:J,7,FALSE)</f>
        <v>0</v>
      </c>
      <c r="K89" s="2">
        <v>0.39305555555555555</v>
      </c>
      <c r="L89" s="2" t="str">
        <f t="shared" si="1"/>
        <v>B149</v>
      </c>
      <c r="M89">
        <v>149</v>
      </c>
      <c r="N89">
        <v>49</v>
      </c>
      <c r="O89">
        <v>25</v>
      </c>
      <c r="P89">
        <v>12</v>
      </c>
    </row>
    <row r="90" spans="1:17" x14ac:dyDescent="0.2">
      <c r="A90" t="str">
        <f t="shared" si="3"/>
        <v>Run3.13</v>
      </c>
      <c r="C90" t="str">
        <f>VLOOKUP(A90,[1]long!$A:$B,2,FALSE)</f>
        <v>Run3.B3</v>
      </c>
      <c r="D90" s="1">
        <v>45099</v>
      </c>
      <c r="E90">
        <v>3</v>
      </c>
      <c r="F90" s="1" t="s">
        <v>42</v>
      </c>
      <c r="G90" t="s">
        <v>111</v>
      </c>
      <c r="H90" t="s">
        <v>113</v>
      </c>
      <c r="I90">
        <f>VLOOKUP(H90,SiteNotes!D:F,2,FALSE)</f>
        <v>4662</v>
      </c>
      <c r="J90">
        <f>VLOOKUP(H90,SiteNotes!D:J,7,FALSE)</f>
        <v>0</v>
      </c>
      <c r="K90" s="2">
        <v>0.3972222222222222</v>
      </c>
      <c r="L90" s="2" t="str">
        <f t="shared" si="1"/>
        <v>B91</v>
      </c>
      <c r="M90">
        <v>91</v>
      </c>
      <c r="N90">
        <v>91</v>
      </c>
      <c r="O90">
        <v>13</v>
      </c>
      <c r="P90">
        <v>11</v>
      </c>
    </row>
    <row r="91" spans="1:17" x14ac:dyDescent="0.2">
      <c r="A91" t="str">
        <f t="shared" si="3"/>
        <v>Run3.16</v>
      </c>
      <c r="C91" t="str">
        <f>VLOOKUP(A91,[1]long!$A:$B,2,FALSE)</f>
        <v>Run3.Y2</v>
      </c>
      <c r="D91" s="1">
        <v>45099</v>
      </c>
      <c r="E91">
        <v>3</v>
      </c>
      <c r="F91" s="1" t="s">
        <v>42</v>
      </c>
      <c r="G91" t="s">
        <v>111</v>
      </c>
      <c r="H91" t="s">
        <v>113</v>
      </c>
      <c r="I91">
        <f>VLOOKUP(H91,SiteNotes!D:F,2,FALSE)</f>
        <v>4662</v>
      </c>
      <c r="J91">
        <f>VLOOKUP(H91,SiteNotes!D:J,7,FALSE)</f>
        <v>0</v>
      </c>
      <c r="K91" s="2">
        <v>0.40138888888888885</v>
      </c>
      <c r="L91" s="2" t="str">
        <f t="shared" si="1"/>
        <v>B92</v>
      </c>
      <c r="M91">
        <v>92</v>
      </c>
      <c r="N91">
        <v>92</v>
      </c>
      <c r="O91">
        <v>16</v>
      </c>
      <c r="P91">
        <v>10</v>
      </c>
    </row>
    <row r="92" spans="1:17" x14ac:dyDescent="0.2">
      <c r="A92" t="str">
        <f t="shared" si="3"/>
        <v>Run3.14</v>
      </c>
      <c r="C92" t="str">
        <f>VLOOKUP(A92,[1]long!$A:$B,2,FALSE)</f>
        <v>Run3.B1</v>
      </c>
      <c r="D92" s="1">
        <v>45099</v>
      </c>
      <c r="E92">
        <v>3</v>
      </c>
      <c r="F92" s="1" t="s">
        <v>42</v>
      </c>
      <c r="G92" t="s">
        <v>111</v>
      </c>
      <c r="H92" t="s">
        <v>113</v>
      </c>
      <c r="I92">
        <f>VLOOKUP(H92,SiteNotes!D:F,2,FALSE)</f>
        <v>4662</v>
      </c>
      <c r="J92">
        <f>VLOOKUP(H92,SiteNotes!D:J,7,FALSE)</f>
        <v>0</v>
      </c>
      <c r="K92" s="2">
        <v>0.40416666666666662</v>
      </c>
      <c r="L92" s="2" t="str">
        <f t="shared" si="1"/>
        <v>B93</v>
      </c>
      <c r="M92">
        <v>93</v>
      </c>
      <c r="N92">
        <v>93</v>
      </c>
      <c r="O92">
        <v>14</v>
      </c>
      <c r="P92">
        <v>13</v>
      </c>
    </row>
    <row r="93" spans="1:17" ht="17" x14ac:dyDescent="0.2">
      <c r="A93" t="str">
        <f t="shared" si="3"/>
        <v>Run4.49</v>
      </c>
      <c r="C93" t="str">
        <f>VLOOKUP(A93,[1]long!$A:$B,2,FALSE)</f>
        <v>Run4.O8</v>
      </c>
      <c r="D93" s="1">
        <v>45099</v>
      </c>
      <c r="E93">
        <v>4</v>
      </c>
      <c r="F93" s="1" t="s">
        <v>42</v>
      </c>
      <c r="G93" t="s">
        <v>111</v>
      </c>
      <c r="H93" t="s">
        <v>113</v>
      </c>
      <c r="I93">
        <f>VLOOKUP(H93,SiteNotes!D:F,2,FALSE)</f>
        <v>4662</v>
      </c>
      <c r="J93">
        <f>VLOOKUP(H93,SiteNotes!D:J,7,FALSE)</f>
        <v>0</v>
      </c>
      <c r="K93" s="2">
        <v>0.47847222222222219</v>
      </c>
      <c r="L93" s="2" t="str">
        <f t="shared" si="1"/>
        <v>B94</v>
      </c>
      <c r="M93">
        <v>94</v>
      </c>
      <c r="N93">
        <v>94</v>
      </c>
      <c r="O93">
        <v>49</v>
      </c>
      <c r="Q93" s="4" t="s">
        <v>126</v>
      </c>
    </row>
    <row r="94" spans="1:17" ht="17" x14ac:dyDescent="0.2">
      <c r="A94" t="str">
        <f t="shared" si="3"/>
        <v>Run4.35</v>
      </c>
      <c r="C94" t="str">
        <f>VLOOKUP(A94,[1]long!$A:$B,2,FALSE)</f>
        <v>Run4.P1</v>
      </c>
      <c r="D94" s="1">
        <v>45099</v>
      </c>
      <c r="E94">
        <v>4</v>
      </c>
      <c r="F94" s="1" t="s">
        <v>42</v>
      </c>
      <c r="G94" t="s">
        <v>111</v>
      </c>
      <c r="H94" t="s">
        <v>113</v>
      </c>
      <c r="I94">
        <f>VLOOKUP(H94,SiteNotes!D:F,2,FALSE)</f>
        <v>4662</v>
      </c>
      <c r="J94">
        <f>VLOOKUP(H94,SiteNotes!D:J,7,FALSE)</f>
        <v>0</v>
      </c>
      <c r="K94" s="2">
        <v>0.48194444444444445</v>
      </c>
      <c r="L94" s="2" t="str">
        <f t="shared" si="1"/>
        <v>B95</v>
      </c>
      <c r="M94">
        <v>95</v>
      </c>
      <c r="N94">
        <v>95</v>
      </c>
      <c r="O94">
        <v>35</v>
      </c>
      <c r="Q94" s="4" t="s">
        <v>126</v>
      </c>
    </row>
    <row r="95" spans="1:17" ht="17" x14ac:dyDescent="0.2">
      <c r="A95" t="str">
        <f t="shared" si="3"/>
        <v>Run4.42</v>
      </c>
      <c r="C95" t="str">
        <f>VLOOKUP(A95,[1]long!$A:$B,2,FALSE)</f>
        <v>Run4.O7</v>
      </c>
      <c r="D95" s="1">
        <v>45099</v>
      </c>
      <c r="E95">
        <v>4</v>
      </c>
      <c r="F95" s="1" t="s">
        <v>42</v>
      </c>
      <c r="G95" t="s">
        <v>111</v>
      </c>
      <c r="H95" t="s">
        <v>113</v>
      </c>
      <c r="I95">
        <f>VLOOKUP(H95,SiteNotes!D:F,2,FALSE)</f>
        <v>4662</v>
      </c>
      <c r="J95">
        <f>VLOOKUP(H95,SiteNotes!D:J,7,FALSE)</f>
        <v>0</v>
      </c>
      <c r="K95" s="2">
        <v>0.48749999999999999</v>
      </c>
      <c r="L95" s="2" t="str">
        <f t="shared" si="1"/>
        <v>B96</v>
      </c>
      <c r="M95">
        <v>96</v>
      </c>
      <c r="N95">
        <v>96</v>
      </c>
      <c r="O95">
        <v>42</v>
      </c>
      <c r="Q95" s="4" t="s">
        <v>126</v>
      </c>
    </row>
    <row r="96" spans="1:17" x14ac:dyDescent="0.2">
      <c r="A96" t="str">
        <f t="shared" si="3"/>
        <v>Run4.55</v>
      </c>
      <c r="C96" t="str">
        <f>VLOOKUP(A96,[1]long!$A:$B,2,FALSE)</f>
        <v>Run4.O2</v>
      </c>
      <c r="D96" s="1">
        <v>45099</v>
      </c>
      <c r="E96">
        <v>4</v>
      </c>
      <c r="F96" s="1" t="s">
        <v>42</v>
      </c>
      <c r="G96" t="s">
        <v>115</v>
      </c>
      <c r="H96" t="s">
        <v>119</v>
      </c>
      <c r="I96">
        <f>VLOOKUP(H96,SiteNotes!D:F,2,FALSE)</f>
        <v>8007</v>
      </c>
      <c r="J96" t="str">
        <f>VLOOKUP(H96,SiteNotes!D:J,7,FALSE)</f>
        <v>redBlack</v>
      </c>
      <c r="K96" s="2">
        <v>0.48888888888888887</v>
      </c>
      <c r="L96" s="2" t="str">
        <f t="shared" si="1"/>
        <v>B111</v>
      </c>
      <c r="M96">
        <v>111</v>
      </c>
      <c r="N96">
        <v>11</v>
      </c>
      <c r="O96">
        <v>55</v>
      </c>
      <c r="P96">
        <v>41</v>
      </c>
    </row>
    <row r="97" spans="1:16" x14ac:dyDescent="0.2">
      <c r="A97" t="str">
        <f t="shared" si="3"/>
        <v>Run4.43</v>
      </c>
      <c r="C97" t="str">
        <f>VLOOKUP(A97,[1]long!$A:$B,2,FALSE)</f>
        <v>Run4.O5</v>
      </c>
      <c r="D97" s="1">
        <v>45099</v>
      </c>
      <c r="E97">
        <v>4</v>
      </c>
      <c r="F97" s="1" t="s">
        <v>42</v>
      </c>
      <c r="G97" t="s">
        <v>115</v>
      </c>
      <c r="H97" t="s">
        <v>119</v>
      </c>
      <c r="I97">
        <f>VLOOKUP(H97,SiteNotes!D:F,2,FALSE)</f>
        <v>8007</v>
      </c>
      <c r="J97" t="str">
        <f>VLOOKUP(H97,SiteNotes!D:J,7,FALSE)</f>
        <v>redBlack</v>
      </c>
      <c r="K97" s="2">
        <v>0.48958333333333331</v>
      </c>
      <c r="L97" s="2" t="str">
        <f t="shared" si="1"/>
        <v>B112</v>
      </c>
      <c r="M97">
        <v>112</v>
      </c>
      <c r="N97">
        <v>12</v>
      </c>
      <c r="O97">
        <v>43</v>
      </c>
      <c r="P97">
        <v>41</v>
      </c>
    </row>
    <row r="98" spans="1:16" x14ac:dyDescent="0.2">
      <c r="A98" t="str">
        <f t="shared" ref="A98:A113" si="4">_xlfn.CONCAT("Run"&amp;E98&amp;"."&amp;O98)</f>
        <v>Run4.44</v>
      </c>
      <c r="C98" t="str">
        <f>VLOOKUP(A98,[1]long!$A:$B,2,FALSE)</f>
        <v>Run4.O1</v>
      </c>
      <c r="D98" s="1">
        <v>45099</v>
      </c>
      <c r="E98">
        <v>4</v>
      </c>
      <c r="F98" s="1" t="s">
        <v>42</v>
      </c>
      <c r="G98" t="s">
        <v>115</v>
      </c>
      <c r="H98" t="s">
        <v>119</v>
      </c>
      <c r="I98">
        <f>VLOOKUP(H98,SiteNotes!D:F,2,FALSE)</f>
        <v>8007</v>
      </c>
      <c r="J98" t="str">
        <f>VLOOKUP(H98,SiteNotes!D:J,7,FALSE)</f>
        <v>redBlack</v>
      </c>
      <c r="K98" s="2">
        <v>0.49236111111111108</v>
      </c>
      <c r="L98" s="2" t="str">
        <f t="shared" si="1"/>
        <v>B113</v>
      </c>
      <c r="M98">
        <v>113</v>
      </c>
      <c r="N98">
        <v>13</v>
      </c>
      <c r="O98">
        <v>44</v>
      </c>
      <c r="P98">
        <v>41</v>
      </c>
    </row>
    <row r="99" spans="1:16" x14ac:dyDescent="0.2">
      <c r="A99" t="str">
        <f t="shared" si="4"/>
        <v>Run4.61</v>
      </c>
      <c r="C99" t="str">
        <f>VLOOKUP(A99,[1]long!$A:$B,2,FALSE)</f>
        <v>Run4.O3</v>
      </c>
      <c r="D99" s="1">
        <v>45099</v>
      </c>
      <c r="E99">
        <v>4</v>
      </c>
      <c r="F99" s="1" t="s">
        <v>42</v>
      </c>
      <c r="G99" t="s">
        <v>115</v>
      </c>
      <c r="H99" t="s">
        <v>119</v>
      </c>
      <c r="I99">
        <f>VLOOKUP(H99,SiteNotes!D:F,2,FALSE)</f>
        <v>8007</v>
      </c>
      <c r="J99" t="str">
        <f>VLOOKUP(H99,SiteNotes!D:J,7,FALSE)</f>
        <v>redBlack</v>
      </c>
      <c r="K99" s="2">
        <v>0.49444444444444446</v>
      </c>
      <c r="L99" s="2" t="str">
        <f t="shared" si="1"/>
        <v>B114</v>
      </c>
      <c r="M99">
        <v>114</v>
      </c>
      <c r="N99">
        <v>14</v>
      </c>
      <c r="O99">
        <v>61</v>
      </c>
      <c r="P99">
        <v>41</v>
      </c>
    </row>
    <row r="100" spans="1:16" x14ac:dyDescent="0.2">
      <c r="A100" t="str">
        <f t="shared" si="4"/>
        <v>Run4.60</v>
      </c>
      <c r="C100" t="str">
        <f>VLOOKUP(A100,[1]long!$A:$B,2,FALSE)</f>
        <v>Run4.O4</v>
      </c>
      <c r="D100" s="1">
        <v>45099</v>
      </c>
      <c r="E100">
        <v>4</v>
      </c>
      <c r="F100" s="1" t="s">
        <v>42</v>
      </c>
      <c r="G100" t="s">
        <v>115</v>
      </c>
      <c r="H100" t="s">
        <v>119</v>
      </c>
      <c r="I100">
        <f>VLOOKUP(H100,SiteNotes!D:F,2,FALSE)</f>
        <v>8007</v>
      </c>
      <c r="J100" t="str">
        <f>VLOOKUP(H100,SiteNotes!D:J,7,FALSE)</f>
        <v>redBlack</v>
      </c>
      <c r="K100" s="2">
        <v>0.49791666666666662</v>
      </c>
      <c r="L100" s="2" t="str">
        <f t="shared" si="1"/>
        <v>B115</v>
      </c>
      <c r="M100">
        <v>115</v>
      </c>
      <c r="N100">
        <v>15</v>
      </c>
      <c r="O100">
        <v>60</v>
      </c>
      <c r="P100">
        <v>41</v>
      </c>
    </row>
    <row r="101" spans="1:16" x14ac:dyDescent="0.2">
      <c r="A101" t="str">
        <f t="shared" si="4"/>
        <v>Run4.41</v>
      </c>
      <c r="C101" t="str">
        <f>VLOOKUP(A101,[1]long!$A:$B,2,FALSE)</f>
        <v>Run4.O6</v>
      </c>
      <c r="D101" s="1">
        <v>45099</v>
      </c>
      <c r="E101">
        <v>4</v>
      </c>
      <c r="F101" s="1" t="s">
        <v>42</v>
      </c>
      <c r="G101" t="s">
        <v>115</v>
      </c>
      <c r="H101" t="s">
        <v>119</v>
      </c>
      <c r="I101">
        <f>VLOOKUP(H101,SiteNotes!D:F,2,FALSE)</f>
        <v>8007</v>
      </c>
      <c r="J101" t="str">
        <f>VLOOKUP(H101,SiteNotes!D:J,7,FALSE)</f>
        <v>redBlack</v>
      </c>
      <c r="K101" s="2">
        <v>0.50624999999999998</v>
      </c>
      <c r="L101" s="2" t="str">
        <f t="shared" si="1"/>
        <v>B116</v>
      </c>
      <c r="M101">
        <v>116</v>
      </c>
      <c r="N101">
        <v>16</v>
      </c>
      <c r="O101">
        <v>41</v>
      </c>
      <c r="P101">
        <v>43</v>
      </c>
    </row>
    <row r="102" spans="1:16" x14ac:dyDescent="0.2">
      <c r="A102" t="str">
        <f t="shared" si="4"/>
        <v>Run4.12</v>
      </c>
      <c r="C102" t="str">
        <f>VLOOKUP(A102,[1]long!$A:$B,2,FALSE)</f>
        <v>Run4.P7</v>
      </c>
      <c r="D102" s="1">
        <v>45099</v>
      </c>
      <c r="E102">
        <v>4</v>
      </c>
      <c r="F102" s="1" t="s">
        <v>43</v>
      </c>
      <c r="G102" t="s">
        <v>131</v>
      </c>
      <c r="H102" t="s">
        <v>132</v>
      </c>
      <c r="I102">
        <f>VLOOKUP(H102,SiteNotes!D:F,2,FALSE)</f>
        <v>4662</v>
      </c>
      <c r="J102">
        <f>VLOOKUP(H102,SiteNotes!D:J,7,FALSE)</f>
        <v>0</v>
      </c>
      <c r="K102" s="2">
        <v>0.67708333333333337</v>
      </c>
      <c r="L102" s="2" t="str">
        <f t="shared" si="1"/>
        <v>B151</v>
      </c>
      <c r="M102">
        <v>151</v>
      </c>
      <c r="N102">
        <v>40</v>
      </c>
      <c r="O102">
        <v>12</v>
      </c>
      <c r="P102">
        <v>24</v>
      </c>
    </row>
    <row r="103" spans="1:16" x14ac:dyDescent="0.2">
      <c r="A103" t="str">
        <f t="shared" si="4"/>
        <v>Run4.8</v>
      </c>
      <c r="C103" t="str">
        <f>VLOOKUP(A103,[1]long!$A:$B,2,FALSE)</f>
        <v>Run4.P4</v>
      </c>
      <c r="D103" s="1">
        <v>45099</v>
      </c>
      <c r="E103">
        <v>4</v>
      </c>
      <c r="F103" s="1" t="s">
        <v>43</v>
      </c>
      <c r="G103" t="s">
        <v>131</v>
      </c>
      <c r="H103" t="s">
        <v>132</v>
      </c>
      <c r="I103">
        <f>VLOOKUP(H103,SiteNotes!D:F,2,FALSE)</f>
        <v>4662</v>
      </c>
      <c r="J103">
        <f>VLOOKUP(H103,SiteNotes!D:J,7,FALSE)</f>
        <v>0</v>
      </c>
      <c r="K103" s="2">
        <v>0.67986111111111114</v>
      </c>
      <c r="L103" s="2" t="str">
        <f t="shared" si="1"/>
        <v>B152</v>
      </c>
      <c r="M103">
        <v>152</v>
      </c>
      <c r="N103">
        <v>35</v>
      </c>
      <c r="O103">
        <v>8</v>
      </c>
      <c r="P103">
        <v>25</v>
      </c>
    </row>
    <row r="104" spans="1:16" x14ac:dyDescent="0.2">
      <c r="A104" t="str">
        <f t="shared" si="4"/>
        <v>Run4.9</v>
      </c>
      <c r="C104" t="str">
        <f>VLOOKUP(A104,[1]long!$A:$B,2,FALSE)</f>
        <v>Run4.P2</v>
      </c>
      <c r="D104" s="1">
        <v>45099</v>
      </c>
      <c r="E104">
        <v>4</v>
      </c>
      <c r="F104" s="1" t="s">
        <v>43</v>
      </c>
      <c r="G104" t="s">
        <v>131</v>
      </c>
      <c r="H104" t="s">
        <v>132</v>
      </c>
      <c r="I104">
        <f>VLOOKUP(H104,SiteNotes!D:F,2,FALSE)</f>
        <v>4662</v>
      </c>
      <c r="J104">
        <f>VLOOKUP(H104,SiteNotes!D:J,7,FALSE)</f>
        <v>0</v>
      </c>
      <c r="K104" s="2">
        <v>0.68333333333333324</v>
      </c>
      <c r="L104" s="2" t="str">
        <f t="shared" si="1"/>
        <v>B153</v>
      </c>
      <c r="M104">
        <v>153</v>
      </c>
      <c r="N104">
        <v>4</v>
      </c>
      <c r="O104">
        <v>9</v>
      </c>
      <c r="P104">
        <v>26</v>
      </c>
    </row>
    <row r="105" spans="1:16" x14ac:dyDescent="0.2">
      <c r="A105" t="str">
        <f t="shared" si="4"/>
        <v>Run4.26</v>
      </c>
      <c r="C105" t="str">
        <f>VLOOKUP(A105,[1]long!$A:$B,2,FALSE)</f>
        <v>Run4.P6</v>
      </c>
      <c r="D105" s="1">
        <v>45099</v>
      </c>
      <c r="E105">
        <v>4</v>
      </c>
      <c r="F105" s="1" t="s">
        <v>43</v>
      </c>
      <c r="G105" t="s">
        <v>131</v>
      </c>
      <c r="H105" t="s">
        <v>132</v>
      </c>
      <c r="I105">
        <f>VLOOKUP(H105,SiteNotes!D:F,2,FALSE)</f>
        <v>4662</v>
      </c>
      <c r="J105">
        <f>VLOOKUP(H105,SiteNotes!D:J,7,FALSE)</f>
        <v>0</v>
      </c>
      <c r="K105" s="2">
        <v>0.68888888888888899</v>
      </c>
      <c r="L105" s="2" t="str">
        <f t="shared" si="1"/>
        <v>B154</v>
      </c>
      <c r="M105">
        <v>154</v>
      </c>
      <c r="N105">
        <v>2</v>
      </c>
      <c r="O105">
        <v>26</v>
      </c>
      <c r="P105">
        <v>27</v>
      </c>
    </row>
    <row r="106" spans="1:16" x14ac:dyDescent="0.2">
      <c r="A106" t="str">
        <f t="shared" si="4"/>
        <v>Run4.20</v>
      </c>
      <c r="C106" t="str">
        <f>VLOOKUP(A106,[1]long!$A:$B,2,FALSE)</f>
        <v>Run4.Y4</v>
      </c>
      <c r="D106" s="1">
        <v>45099</v>
      </c>
      <c r="E106">
        <v>4</v>
      </c>
      <c r="F106" s="1" t="s">
        <v>43</v>
      </c>
      <c r="G106" t="s">
        <v>131</v>
      </c>
      <c r="H106" t="s">
        <v>132</v>
      </c>
      <c r="I106">
        <f>VLOOKUP(H106,SiteNotes!D:F,2,FALSE)</f>
        <v>4662</v>
      </c>
      <c r="J106">
        <f>VLOOKUP(H106,SiteNotes!D:J,7,FALSE)</f>
        <v>0</v>
      </c>
      <c r="K106" s="2">
        <v>0.69097222222222221</v>
      </c>
      <c r="L106" s="2" t="str">
        <f t="shared" si="1"/>
        <v>B155</v>
      </c>
      <c r="M106">
        <v>155</v>
      </c>
      <c r="N106">
        <v>5</v>
      </c>
      <c r="O106">
        <v>20</v>
      </c>
      <c r="P106">
        <v>27</v>
      </c>
    </row>
    <row r="107" spans="1:16" x14ac:dyDescent="0.2">
      <c r="A107" t="str">
        <f t="shared" si="4"/>
        <v>Run4.23</v>
      </c>
      <c r="C107" t="str">
        <f>VLOOKUP(A107,[1]long!$A:$B,2,FALSE)</f>
        <v>Run4.P3</v>
      </c>
      <c r="D107" s="1">
        <v>45099</v>
      </c>
      <c r="E107">
        <v>4</v>
      </c>
      <c r="F107" s="1" t="s">
        <v>43</v>
      </c>
      <c r="G107" t="s">
        <v>131</v>
      </c>
      <c r="H107" t="s">
        <v>132</v>
      </c>
      <c r="I107">
        <f>VLOOKUP(H107,SiteNotes!D:F,2,FALSE)</f>
        <v>4662</v>
      </c>
      <c r="J107">
        <f>VLOOKUP(H107,SiteNotes!D:J,7,FALSE)</f>
        <v>0</v>
      </c>
      <c r="K107" s="2">
        <v>0.69236111111111109</v>
      </c>
      <c r="L107" s="2" t="str">
        <f t="shared" si="1"/>
        <v>B156</v>
      </c>
      <c r="M107">
        <v>156</v>
      </c>
      <c r="N107">
        <v>3</v>
      </c>
      <c r="O107">
        <v>23</v>
      </c>
      <c r="P107">
        <v>26</v>
      </c>
    </row>
    <row r="108" spans="1:16" x14ac:dyDescent="0.2">
      <c r="A108" t="str">
        <f t="shared" si="4"/>
        <v>Run4.4</v>
      </c>
      <c r="C108" t="str">
        <f>VLOOKUP(A108,[1]long!$A:$B,2,FALSE)</f>
        <v>Run4.Y3</v>
      </c>
      <c r="D108" s="1">
        <v>45099</v>
      </c>
      <c r="E108">
        <v>4</v>
      </c>
      <c r="F108" s="1" t="s">
        <v>43</v>
      </c>
      <c r="G108" t="s">
        <v>128</v>
      </c>
      <c r="H108" t="s">
        <v>129</v>
      </c>
      <c r="I108">
        <f>VLOOKUP(H108,SiteNotes!D:F,2,FALSE)</f>
        <v>8007</v>
      </c>
      <c r="J108" t="str">
        <f>VLOOKUP(H108,SiteNotes!D:J,7,FALSE)</f>
        <v>blueBand</v>
      </c>
      <c r="K108" s="2">
        <v>0.67708333333333337</v>
      </c>
      <c r="L108" s="2" t="str">
        <f t="shared" si="1"/>
        <v>B180</v>
      </c>
      <c r="M108">
        <v>180</v>
      </c>
      <c r="N108">
        <v>72</v>
      </c>
      <c r="O108">
        <v>4</v>
      </c>
      <c r="P108">
        <v>21</v>
      </c>
    </row>
    <row r="109" spans="1:16" x14ac:dyDescent="0.2">
      <c r="A109" t="str">
        <f t="shared" si="4"/>
        <v>Run4.3</v>
      </c>
      <c r="C109" t="str">
        <f>VLOOKUP(A109,[1]long!$A:$B,2,FALSE)</f>
        <v>Run4.P8</v>
      </c>
      <c r="D109" s="1">
        <v>45099</v>
      </c>
      <c r="E109">
        <v>4</v>
      </c>
      <c r="F109" s="1" t="s">
        <v>43</v>
      </c>
      <c r="G109" t="s">
        <v>128</v>
      </c>
      <c r="H109" t="s">
        <v>129</v>
      </c>
      <c r="I109">
        <f>VLOOKUP(H109,SiteNotes!D:F,2,FALSE)</f>
        <v>8007</v>
      </c>
      <c r="J109" t="str">
        <f>VLOOKUP(H109,SiteNotes!D:J,7,FALSE)</f>
        <v>blueBand</v>
      </c>
      <c r="K109" s="2">
        <v>0.68055555555555547</v>
      </c>
      <c r="L109" s="2" t="str">
        <f t="shared" si="1"/>
        <v>B179</v>
      </c>
      <c r="M109">
        <v>179</v>
      </c>
      <c r="N109">
        <v>75</v>
      </c>
      <c r="O109">
        <v>3</v>
      </c>
      <c r="P109">
        <v>12</v>
      </c>
    </row>
    <row r="110" spans="1:16" x14ac:dyDescent="0.2">
      <c r="A110" t="str">
        <f t="shared" si="4"/>
        <v>Run4.30</v>
      </c>
      <c r="C110" t="str">
        <f>VLOOKUP(A110,[1]long!$A:$B,2,FALSE)</f>
        <v>Run4.P5</v>
      </c>
      <c r="D110" s="1">
        <v>45099</v>
      </c>
      <c r="E110">
        <v>4</v>
      </c>
      <c r="F110" s="1" t="s">
        <v>43</v>
      </c>
      <c r="G110" t="s">
        <v>128</v>
      </c>
      <c r="H110" t="s">
        <v>129</v>
      </c>
      <c r="I110">
        <f>VLOOKUP(H110,SiteNotes!D:F,2,FALSE)</f>
        <v>8007</v>
      </c>
      <c r="J110" t="str">
        <f>VLOOKUP(H110,SiteNotes!D:J,7,FALSE)</f>
        <v>blueBand</v>
      </c>
      <c r="K110" s="2">
        <v>0.68333333333333324</v>
      </c>
      <c r="L110" s="2" t="str">
        <f t="shared" si="1"/>
        <v>B174</v>
      </c>
      <c r="M110">
        <v>174</v>
      </c>
      <c r="N110">
        <v>76</v>
      </c>
      <c r="O110">
        <v>30</v>
      </c>
      <c r="P110">
        <v>10</v>
      </c>
    </row>
    <row r="111" spans="1:16" x14ac:dyDescent="0.2">
      <c r="A111" t="str">
        <f t="shared" si="4"/>
        <v>Run4.1</v>
      </c>
      <c r="C111" t="str">
        <f>VLOOKUP(A111,[1]long!$A:$B,2,FALSE)</f>
        <v>Run4.Y5</v>
      </c>
      <c r="D111" s="1">
        <v>45099</v>
      </c>
      <c r="E111">
        <v>4</v>
      </c>
      <c r="F111" s="1" t="s">
        <v>43</v>
      </c>
      <c r="G111" t="s">
        <v>128</v>
      </c>
      <c r="H111" t="s">
        <v>130</v>
      </c>
      <c r="I111">
        <f>VLOOKUP(H111,SiteNotes!D:F,2,FALSE)</f>
        <v>8007</v>
      </c>
      <c r="J111" t="str">
        <f>VLOOKUP(H111,SiteNotes!D:J,7,FALSE)</f>
        <v>blueBand</v>
      </c>
      <c r="K111" s="2">
        <v>0.69930555555555562</v>
      </c>
      <c r="L111" s="2" t="str">
        <f t="shared" si="1"/>
        <v>B172</v>
      </c>
      <c r="M111">
        <v>172</v>
      </c>
      <c r="N111">
        <v>74</v>
      </c>
      <c r="O111">
        <v>1</v>
      </c>
      <c r="P111">
        <v>12</v>
      </c>
    </row>
    <row r="112" spans="1:16" x14ac:dyDescent="0.2">
      <c r="A112" t="str">
        <f t="shared" si="4"/>
        <v>Run4.33</v>
      </c>
      <c r="C112" t="str">
        <f>VLOOKUP(A112,[1]long!$A:$B,2,FALSE)</f>
        <v>Run4.Y1</v>
      </c>
      <c r="D112" s="1">
        <v>45099</v>
      </c>
      <c r="E112">
        <v>4</v>
      </c>
      <c r="F112" s="1" t="s">
        <v>43</v>
      </c>
      <c r="G112" t="s">
        <v>128</v>
      </c>
      <c r="H112" t="s">
        <v>130</v>
      </c>
      <c r="I112">
        <f>VLOOKUP(H112,SiteNotes!D:F,2,FALSE)</f>
        <v>8007</v>
      </c>
      <c r="J112" t="str">
        <f>VLOOKUP(H112,SiteNotes!D:J,7,FALSE)</f>
        <v>blueBand</v>
      </c>
      <c r="K112" s="2">
        <v>0.70347222222222217</v>
      </c>
      <c r="L112" s="2" t="str">
        <f t="shared" si="1"/>
        <v>B175</v>
      </c>
      <c r="M112">
        <v>175</v>
      </c>
      <c r="N112">
        <v>80</v>
      </c>
      <c r="O112">
        <v>33</v>
      </c>
      <c r="P112">
        <v>13</v>
      </c>
    </row>
    <row r="113" spans="1:17" x14ac:dyDescent="0.2">
      <c r="A113" t="str">
        <f t="shared" si="4"/>
        <v>Run4.45</v>
      </c>
      <c r="C113" t="str">
        <f>VLOOKUP(A113,[1]long!$A:$B,2,FALSE)</f>
        <v>Run4.Y2</v>
      </c>
      <c r="D113" s="1">
        <v>45099</v>
      </c>
      <c r="E113">
        <v>4</v>
      </c>
      <c r="F113" s="1" t="s">
        <v>43</v>
      </c>
      <c r="G113" t="s">
        <v>128</v>
      </c>
      <c r="H113" t="s">
        <v>130</v>
      </c>
      <c r="I113">
        <f>VLOOKUP(H113,SiteNotes!D:F,2,FALSE)</f>
        <v>8007</v>
      </c>
      <c r="J113" t="str">
        <f>VLOOKUP(H113,SiteNotes!D:J,7,FALSE)</f>
        <v>blueBand</v>
      </c>
      <c r="K113" s="2">
        <v>0.70972222222222225</v>
      </c>
      <c r="L113" s="2" t="str">
        <f t="shared" si="1"/>
        <v>B178</v>
      </c>
      <c r="M113">
        <v>178</v>
      </c>
      <c r="N113">
        <v>25</v>
      </c>
      <c r="O113">
        <v>45</v>
      </c>
      <c r="P113">
        <v>11</v>
      </c>
    </row>
    <row r="114" spans="1:17" x14ac:dyDescent="0.2">
      <c r="A114" t="str">
        <f t="shared" ref="A114:A120" si="5">_xlfn.CONCAT("Run"&amp;E114&amp;"."&amp;O114)</f>
        <v>Run5.36</v>
      </c>
      <c r="C114" t="str">
        <f>VLOOKUP(A114,[1]long!$A:$B,2,FALSE)</f>
        <v>Run5.Y3</v>
      </c>
      <c r="D114" s="1">
        <v>45100</v>
      </c>
      <c r="E114">
        <v>5</v>
      </c>
      <c r="F114" s="1" t="s">
        <v>42</v>
      </c>
      <c r="G114" t="s">
        <v>154</v>
      </c>
      <c r="H114" t="s">
        <v>155</v>
      </c>
      <c r="I114">
        <f>VLOOKUP(H114,SiteNotes!D:F,2,FALSE)</f>
        <v>4662</v>
      </c>
      <c r="J114" t="str">
        <f>VLOOKUP(H114,SiteNotes!D:J,7,FALSE)</f>
        <v>blackCamera</v>
      </c>
      <c r="K114" s="2">
        <v>0.37013888888888885</v>
      </c>
      <c r="L114" s="2" t="str">
        <f t="shared" ref="L114:L152" si="6">LEFT("Blue",1)&amp;M114</f>
        <v>B158</v>
      </c>
      <c r="M114">
        <v>158</v>
      </c>
      <c r="N114">
        <v>36</v>
      </c>
      <c r="O114">
        <v>36</v>
      </c>
      <c r="P114">
        <v>7</v>
      </c>
      <c r="Q114" t="s">
        <v>159</v>
      </c>
    </row>
    <row r="115" spans="1:17" x14ac:dyDescent="0.2">
      <c r="A115" t="str">
        <f t="shared" si="5"/>
        <v>Run4.14</v>
      </c>
      <c r="C115" t="str">
        <f>VLOOKUP(A115,[1]long!$A:$B,2,FALSE)</f>
        <v>Run4.Y7</v>
      </c>
      <c r="D115" s="1">
        <v>45100</v>
      </c>
      <c r="E115">
        <v>4</v>
      </c>
      <c r="F115" s="1" t="s">
        <v>42</v>
      </c>
      <c r="G115" t="s">
        <v>154</v>
      </c>
      <c r="H115" t="s">
        <v>155</v>
      </c>
      <c r="I115">
        <f>VLOOKUP(H115,SiteNotes!D:F,2,FALSE)</f>
        <v>4662</v>
      </c>
      <c r="J115" t="str">
        <f>VLOOKUP(H115,SiteNotes!D:J,7,FALSE)</f>
        <v>blackCamera</v>
      </c>
      <c r="K115" s="2">
        <v>0.38125000000000003</v>
      </c>
      <c r="L115" s="2" t="str">
        <f t="shared" si="6"/>
        <v>B159</v>
      </c>
      <c r="M115">
        <v>159</v>
      </c>
      <c r="N115">
        <v>34</v>
      </c>
      <c r="O115">
        <v>14</v>
      </c>
      <c r="P115">
        <v>8</v>
      </c>
    </row>
    <row r="116" spans="1:17" x14ac:dyDescent="0.2">
      <c r="A116" t="str">
        <f t="shared" si="5"/>
        <v>Run4.2</v>
      </c>
      <c r="C116" t="str">
        <f>VLOOKUP(A116,[1]long!$A:$B,2,FALSE)</f>
        <v>Run4.Y6</v>
      </c>
      <c r="D116" s="1">
        <v>45100</v>
      </c>
      <c r="E116">
        <v>4</v>
      </c>
      <c r="F116" s="1" t="s">
        <v>42</v>
      </c>
      <c r="G116" t="s">
        <v>154</v>
      </c>
      <c r="H116" t="s">
        <v>156</v>
      </c>
      <c r="I116">
        <f>VLOOKUP(H116,SiteNotes!D:F,2,FALSE)</f>
        <v>4662</v>
      </c>
      <c r="J116" t="str">
        <f>VLOOKUP(H116,SiteNotes!D:J,7,FALSE)</f>
        <v>blackCamera</v>
      </c>
      <c r="K116" s="2">
        <v>0.39444444444444443</v>
      </c>
      <c r="L116" s="2" t="str">
        <f t="shared" si="6"/>
        <v>B160</v>
      </c>
      <c r="M116">
        <v>160</v>
      </c>
      <c r="N116">
        <v>1</v>
      </c>
      <c r="O116">
        <v>2</v>
      </c>
      <c r="P116">
        <v>8</v>
      </c>
    </row>
    <row r="117" spans="1:17" x14ac:dyDescent="0.2">
      <c r="A117" t="str">
        <f t="shared" si="5"/>
        <v>Run4.38</v>
      </c>
      <c r="C117" t="str">
        <f>VLOOKUP(A117,[1]long!$A:$B,2,FALSE)</f>
        <v>Run4.Y8</v>
      </c>
      <c r="D117" s="1">
        <v>45100</v>
      </c>
      <c r="E117">
        <v>4</v>
      </c>
      <c r="F117" s="1" t="s">
        <v>42</v>
      </c>
      <c r="G117" t="s">
        <v>154</v>
      </c>
      <c r="H117" t="s">
        <v>156</v>
      </c>
      <c r="I117">
        <f>VLOOKUP(H117,SiteNotes!D:F,2,FALSE)</f>
        <v>4662</v>
      </c>
      <c r="J117" t="str">
        <f>VLOOKUP(H117,SiteNotes!D:J,7,FALSE)</f>
        <v>blackCamera</v>
      </c>
      <c r="K117" s="2">
        <v>0.39999999999999997</v>
      </c>
      <c r="L117" s="2" t="str">
        <f t="shared" si="6"/>
        <v>B107</v>
      </c>
      <c r="M117">
        <v>107</v>
      </c>
      <c r="N117">
        <v>54</v>
      </c>
      <c r="O117">
        <v>38</v>
      </c>
      <c r="P117">
        <v>7</v>
      </c>
    </row>
    <row r="118" spans="1:17" ht="17" x14ac:dyDescent="0.2">
      <c r="A118" t="str">
        <f t="shared" si="5"/>
        <v>Run5.27</v>
      </c>
      <c r="C118" t="str">
        <f>VLOOKUP(A118,[1]long!$A:$B,2,FALSE)</f>
        <v>Run5.P1</v>
      </c>
      <c r="D118" s="1">
        <v>45100</v>
      </c>
      <c r="E118">
        <v>5</v>
      </c>
      <c r="F118" s="1" t="s">
        <v>43</v>
      </c>
      <c r="G118" t="s">
        <v>163</v>
      </c>
      <c r="H118" t="s">
        <v>164</v>
      </c>
      <c r="I118">
        <f>VLOOKUP(H118,SiteNotes!D:F,2,FALSE)</f>
        <v>4662</v>
      </c>
      <c r="J118" t="str">
        <f>VLOOKUP(H118,SiteNotes!D:J,7,FALSE)</f>
        <v>orangeZip</v>
      </c>
      <c r="K118" s="2">
        <v>0.66319444444444442</v>
      </c>
      <c r="L118" s="2" t="str">
        <f t="shared" si="6"/>
        <v>B191</v>
      </c>
      <c r="M118">
        <v>191</v>
      </c>
      <c r="N118">
        <v>21</v>
      </c>
      <c r="O118">
        <v>27</v>
      </c>
      <c r="P118">
        <v>22</v>
      </c>
      <c r="Q118" s="4" t="s">
        <v>166</v>
      </c>
    </row>
    <row r="119" spans="1:17" x14ac:dyDescent="0.2">
      <c r="A119" t="str">
        <f t="shared" si="5"/>
        <v>Run5.28</v>
      </c>
      <c r="C119" t="str">
        <f>VLOOKUP(A119,[1]long!$A:$B,2,FALSE)</f>
        <v>Run5.P4</v>
      </c>
      <c r="D119" s="1">
        <v>45100</v>
      </c>
      <c r="E119">
        <v>5</v>
      </c>
      <c r="F119" s="1" t="s">
        <v>43</v>
      </c>
      <c r="G119" t="s">
        <v>163</v>
      </c>
      <c r="H119" t="s">
        <v>164</v>
      </c>
      <c r="I119">
        <f>VLOOKUP(H119,SiteNotes!D:F,2,FALSE)</f>
        <v>4662</v>
      </c>
      <c r="J119" t="str">
        <f>VLOOKUP(H119,SiteNotes!D:J,7,FALSE)</f>
        <v>orangeZip</v>
      </c>
      <c r="K119" s="2">
        <v>0.67083333333333339</v>
      </c>
      <c r="L119" s="2" t="str">
        <f t="shared" si="6"/>
        <v>B195</v>
      </c>
      <c r="M119">
        <v>195</v>
      </c>
      <c r="N119">
        <v>22</v>
      </c>
      <c r="O119">
        <v>28</v>
      </c>
      <c r="P119">
        <v>15</v>
      </c>
    </row>
    <row r="120" spans="1:17" ht="17" x14ac:dyDescent="0.2">
      <c r="A120" t="str">
        <f t="shared" si="5"/>
        <v>Run5.34</v>
      </c>
      <c r="C120" t="str">
        <f>VLOOKUP(A120,[1]long!$A:$B,2,FALSE)</f>
        <v>Run5.P5</v>
      </c>
      <c r="D120" s="1">
        <v>45100</v>
      </c>
      <c r="E120">
        <v>5</v>
      </c>
      <c r="F120" s="1" t="s">
        <v>43</v>
      </c>
      <c r="G120" t="s">
        <v>163</v>
      </c>
      <c r="H120" t="s">
        <v>164</v>
      </c>
      <c r="I120">
        <f>VLOOKUP(H120,SiteNotes!D:F,2,FALSE)</f>
        <v>4662</v>
      </c>
      <c r="J120" t="str">
        <f>VLOOKUP(H120,SiteNotes!D:J,7,FALSE)</f>
        <v>orangeZip</v>
      </c>
      <c r="K120" s="2">
        <v>0.67638888888888893</v>
      </c>
      <c r="L120" s="2" t="str">
        <f t="shared" si="6"/>
        <v>B192</v>
      </c>
      <c r="M120">
        <v>192</v>
      </c>
      <c r="N120">
        <v>26</v>
      </c>
      <c r="O120">
        <v>34</v>
      </c>
      <c r="P120">
        <v>17</v>
      </c>
      <c r="Q120" s="4" t="s">
        <v>167</v>
      </c>
    </row>
    <row r="121" spans="1:17" x14ac:dyDescent="0.2">
      <c r="A121" t="str">
        <f t="shared" ref="A121:A132" si="7">_xlfn.CONCAT("Run"&amp;E121&amp;"."&amp;O121)</f>
        <v>Run5.37</v>
      </c>
      <c r="C121" t="str">
        <f>VLOOKUP(A121,[1]long!$A:$B,2,FALSE)</f>
        <v>Run5.P2</v>
      </c>
      <c r="D121" s="1">
        <v>45100</v>
      </c>
      <c r="E121">
        <v>5</v>
      </c>
      <c r="F121" s="1" t="s">
        <v>43</v>
      </c>
      <c r="G121" t="s">
        <v>163</v>
      </c>
      <c r="H121" t="s">
        <v>169</v>
      </c>
      <c r="I121">
        <f>VLOOKUP(H121,SiteNotes!D:F,2,FALSE)</f>
        <v>4662</v>
      </c>
      <c r="J121" t="str">
        <f>VLOOKUP(H121,SiteNotes!D:J,7,FALSE)</f>
        <v>orangeZip</v>
      </c>
      <c r="K121" s="2">
        <v>0.69444444444444453</v>
      </c>
      <c r="L121" s="2" t="str">
        <f t="shared" si="6"/>
        <v>B193</v>
      </c>
      <c r="M121">
        <v>193</v>
      </c>
      <c r="N121">
        <v>30</v>
      </c>
      <c r="O121">
        <v>37</v>
      </c>
      <c r="P121">
        <v>14</v>
      </c>
    </row>
    <row r="122" spans="1:17" x14ac:dyDescent="0.2">
      <c r="A122" t="str">
        <f t="shared" si="7"/>
        <v>Run5.55</v>
      </c>
      <c r="C122" t="str">
        <f>VLOOKUP(A122,[1]long!$A:$B,2,FALSE)</f>
        <v>Run5.P3</v>
      </c>
      <c r="D122" s="1">
        <v>45100</v>
      </c>
      <c r="E122">
        <v>5</v>
      </c>
      <c r="F122" s="1" t="s">
        <v>43</v>
      </c>
      <c r="G122" t="s">
        <v>163</v>
      </c>
      <c r="H122" t="s">
        <v>169</v>
      </c>
      <c r="I122">
        <f>VLOOKUP(H122,SiteNotes!D:F,2,FALSE)</f>
        <v>4662</v>
      </c>
      <c r="J122" t="str">
        <f>VLOOKUP(H122,SiteNotes!D:J,7,FALSE)</f>
        <v>orangeZip</v>
      </c>
      <c r="K122" s="2">
        <v>0.69791666666666663</v>
      </c>
      <c r="L122" s="2" t="str">
        <f t="shared" si="6"/>
        <v>B194</v>
      </c>
      <c r="M122">
        <v>194</v>
      </c>
      <c r="N122">
        <v>23</v>
      </c>
      <c r="O122">
        <v>55</v>
      </c>
      <c r="P122">
        <v>14</v>
      </c>
    </row>
    <row r="123" spans="1:17" x14ac:dyDescent="0.2">
      <c r="A123" t="str">
        <f t="shared" si="7"/>
        <v>Run5.16</v>
      </c>
      <c r="C123" t="str">
        <f>VLOOKUP(A123,[1]long!$A:$B,2,FALSE)</f>
        <v>Run5.O7</v>
      </c>
      <c r="D123" s="1">
        <v>45100</v>
      </c>
      <c r="E123">
        <v>5</v>
      </c>
      <c r="F123" s="1" t="s">
        <v>43</v>
      </c>
      <c r="G123" t="s">
        <v>171</v>
      </c>
      <c r="H123" t="s">
        <v>172</v>
      </c>
      <c r="I123">
        <f>VLOOKUP(H123,SiteNotes!D:F,2,FALSE)</f>
        <v>8007</v>
      </c>
      <c r="J123" t="str">
        <f>VLOOKUP(H123,SiteNotes!D:J,7,FALSE)</f>
        <v>blueZip</v>
      </c>
      <c r="K123" s="2">
        <v>0.58750000000000002</v>
      </c>
      <c r="L123" s="2" t="str">
        <f t="shared" si="6"/>
        <v>B18</v>
      </c>
      <c r="M123">
        <v>18</v>
      </c>
      <c r="N123">
        <v>63</v>
      </c>
      <c r="O123">
        <v>16</v>
      </c>
      <c r="P123">
        <v>11</v>
      </c>
    </row>
    <row r="124" spans="1:17" x14ac:dyDescent="0.2">
      <c r="A124" t="str">
        <f t="shared" si="7"/>
        <v>Run5.10</v>
      </c>
      <c r="C124" t="str">
        <f>VLOOKUP(A124,[1]long!$A:$B,2,FALSE)</f>
        <v>Run5.O8</v>
      </c>
      <c r="D124" s="1">
        <v>45100</v>
      </c>
      <c r="E124">
        <v>5</v>
      </c>
      <c r="F124" s="1" t="s">
        <v>43</v>
      </c>
      <c r="G124" t="s">
        <v>171</v>
      </c>
      <c r="H124" t="s">
        <v>172</v>
      </c>
      <c r="I124">
        <f>VLOOKUP(H124,SiteNotes!D:F,2,FALSE)</f>
        <v>8007</v>
      </c>
      <c r="J124" t="str">
        <f>VLOOKUP(H124,SiteNotes!D:J,7,FALSE)</f>
        <v>blueZip</v>
      </c>
      <c r="K124" s="2">
        <v>0.59166666666666667</v>
      </c>
      <c r="L124" s="2" t="str">
        <f t="shared" si="6"/>
        <v>B97</v>
      </c>
      <c r="M124">
        <v>97</v>
      </c>
      <c r="N124">
        <v>97</v>
      </c>
      <c r="O124">
        <v>10</v>
      </c>
      <c r="P124">
        <v>13</v>
      </c>
    </row>
    <row r="125" spans="1:17" x14ac:dyDescent="0.2">
      <c r="A125" t="str">
        <f t="shared" si="7"/>
        <v>Run5.21</v>
      </c>
      <c r="C125" t="str">
        <f>VLOOKUP(A125,[1]long!$A:$B,2,FALSE)</f>
        <v>Run5.Y5</v>
      </c>
      <c r="D125" s="1">
        <v>45100</v>
      </c>
      <c r="E125">
        <v>5</v>
      </c>
      <c r="F125" s="1" t="s">
        <v>43</v>
      </c>
      <c r="G125" t="s">
        <v>171</v>
      </c>
      <c r="H125" t="s">
        <v>172</v>
      </c>
      <c r="I125">
        <f>VLOOKUP(H125,SiteNotes!D:F,2,FALSE)</f>
        <v>8007</v>
      </c>
      <c r="J125" t="str">
        <f>VLOOKUP(H125,SiteNotes!D:J,7,FALSE)</f>
        <v>blueZip</v>
      </c>
      <c r="K125" s="2">
        <v>0.59444444444444444</v>
      </c>
      <c r="L125" s="2" t="str">
        <f t="shared" si="6"/>
        <v>B100</v>
      </c>
      <c r="M125">
        <v>100</v>
      </c>
      <c r="N125">
        <v>100</v>
      </c>
      <c r="O125">
        <v>21</v>
      </c>
      <c r="P125">
        <v>10</v>
      </c>
    </row>
    <row r="126" spans="1:17" x14ac:dyDescent="0.2">
      <c r="A126" t="str">
        <f t="shared" si="7"/>
        <v>Run5.24</v>
      </c>
      <c r="C126" t="str">
        <f>VLOOKUP(A126,[1]long!$A:$B,2,FALSE)</f>
        <v>Run5.O3</v>
      </c>
      <c r="D126" s="1">
        <v>45100</v>
      </c>
      <c r="E126">
        <v>5</v>
      </c>
      <c r="F126" s="1" t="s">
        <v>43</v>
      </c>
      <c r="G126" t="s">
        <v>171</v>
      </c>
      <c r="H126" t="s">
        <v>173</v>
      </c>
      <c r="I126">
        <f>VLOOKUP(H126,SiteNotes!D:F,2,FALSE)</f>
        <v>8007</v>
      </c>
      <c r="J126" t="str">
        <f>VLOOKUP(H126,SiteNotes!D:J,7,FALSE)</f>
        <v>blueZip</v>
      </c>
      <c r="K126" s="2">
        <v>0.60972222222222217</v>
      </c>
      <c r="L126" s="2" t="str">
        <f t="shared" si="6"/>
        <v>B99</v>
      </c>
      <c r="M126">
        <v>99</v>
      </c>
      <c r="N126">
        <v>59</v>
      </c>
      <c r="O126">
        <v>24</v>
      </c>
      <c r="P126">
        <v>12</v>
      </c>
    </row>
    <row r="127" spans="1:17" x14ac:dyDescent="0.2">
      <c r="A127" t="str">
        <f t="shared" si="7"/>
        <v>Run5.46</v>
      </c>
      <c r="C127" t="str">
        <f>VLOOKUP(A127,[1]long!$A:$B,2,FALSE)</f>
        <v>Run5.O6</v>
      </c>
      <c r="D127" s="1">
        <v>45100</v>
      </c>
      <c r="E127">
        <v>5</v>
      </c>
      <c r="F127" s="1" t="s">
        <v>43</v>
      </c>
      <c r="G127" t="s">
        <v>171</v>
      </c>
      <c r="H127" t="s">
        <v>173</v>
      </c>
      <c r="I127">
        <f>VLOOKUP(H127,SiteNotes!D:F,2,FALSE)</f>
        <v>8007</v>
      </c>
      <c r="J127" t="str">
        <f>VLOOKUP(H127,SiteNotes!D:J,7,FALSE)</f>
        <v>blueZip</v>
      </c>
      <c r="K127" s="2">
        <v>0.61388888888888882</v>
      </c>
      <c r="L127" s="2" t="str">
        <f t="shared" si="6"/>
        <v>B98</v>
      </c>
      <c r="M127">
        <v>98</v>
      </c>
      <c r="N127">
        <v>99</v>
      </c>
      <c r="O127">
        <v>46</v>
      </c>
      <c r="P127">
        <v>14</v>
      </c>
    </row>
    <row r="128" spans="1:17" x14ac:dyDescent="0.2">
      <c r="A128" t="str">
        <f t="shared" si="7"/>
        <v>Run5.47</v>
      </c>
      <c r="C128" t="str">
        <f>VLOOKUP(A128,[1]long!$A:$B,2,FALSE)</f>
        <v>Run5.O1</v>
      </c>
      <c r="D128" s="1">
        <v>45100</v>
      </c>
      <c r="E128">
        <v>5</v>
      </c>
      <c r="F128" s="1" t="s">
        <v>43</v>
      </c>
      <c r="G128" t="s">
        <v>171</v>
      </c>
      <c r="H128" t="s">
        <v>173</v>
      </c>
      <c r="I128">
        <f>VLOOKUP(H128,SiteNotes!D:F,2,FALSE)</f>
        <v>8007</v>
      </c>
      <c r="J128" t="str">
        <f>VLOOKUP(H128,SiteNotes!D:J,7,FALSE)</f>
        <v>blueZip</v>
      </c>
      <c r="K128" s="2">
        <v>0.61736111111111114</v>
      </c>
      <c r="L128" s="2" t="str">
        <f t="shared" si="6"/>
        <v>B19</v>
      </c>
      <c r="M128">
        <v>19</v>
      </c>
      <c r="N128">
        <v>69</v>
      </c>
      <c r="O128">
        <v>47</v>
      </c>
      <c r="P128">
        <v>13</v>
      </c>
    </row>
    <row r="129" spans="1:17" x14ac:dyDescent="0.2">
      <c r="A129" t="str">
        <f t="shared" si="7"/>
        <v>Run5.13</v>
      </c>
      <c r="C129" t="str">
        <f>VLOOKUP(A129,[1]long!$A:$B,2,FALSE)</f>
        <v>Run5.P6</v>
      </c>
      <c r="D129" s="1">
        <v>45100</v>
      </c>
      <c r="E129">
        <v>5</v>
      </c>
      <c r="F129" s="1" t="s">
        <v>43</v>
      </c>
      <c r="G129" t="s">
        <v>171</v>
      </c>
      <c r="H129" t="s">
        <v>174</v>
      </c>
      <c r="I129">
        <f>VLOOKUP(H129,SiteNotes!D:F,2,FALSE)</f>
        <v>8007</v>
      </c>
      <c r="J129" t="str">
        <f>VLOOKUP(H129,SiteNotes!D:J,7,FALSE)</f>
        <v>blueZip</v>
      </c>
      <c r="K129" s="2">
        <v>0.64097222222222217</v>
      </c>
      <c r="L129" s="2" t="str">
        <f t="shared" si="6"/>
        <v>B109</v>
      </c>
      <c r="M129">
        <v>109</v>
      </c>
      <c r="N129">
        <v>55</v>
      </c>
      <c r="O129">
        <v>13</v>
      </c>
      <c r="P129">
        <v>20</v>
      </c>
    </row>
    <row r="130" spans="1:17" x14ac:dyDescent="0.2">
      <c r="A130" t="str">
        <f t="shared" si="7"/>
        <v>Run5.11</v>
      </c>
      <c r="C130" t="str">
        <f>VLOOKUP(A130,[1]long!$A:$B,2,FALSE)</f>
        <v>Run5.P7</v>
      </c>
      <c r="D130" s="1">
        <v>45100</v>
      </c>
      <c r="E130">
        <v>5</v>
      </c>
      <c r="F130" s="1" t="s">
        <v>43</v>
      </c>
      <c r="G130" t="s">
        <v>171</v>
      </c>
      <c r="H130" t="s">
        <v>174</v>
      </c>
      <c r="I130">
        <f>VLOOKUP(H130,SiteNotes!D:F,2,FALSE)</f>
        <v>8007</v>
      </c>
      <c r="J130" t="str">
        <f>VLOOKUP(H130,SiteNotes!D:J,7,FALSE)</f>
        <v>blueZip</v>
      </c>
      <c r="K130" s="2">
        <v>0.64513888888888882</v>
      </c>
      <c r="L130" s="2" t="str">
        <f t="shared" si="6"/>
        <v>B119</v>
      </c>
      <c r="M130">
        <v>119</v>
      </c>
      <c r="N130">
        <v>7</v>
      </c>
      <c r="O130">
        <v>11</v>
      </c>
      <c r="P130">
        <v>21</v>
      </c>
    </row>
    <row r="131" spans="1:17" x14ac:dyDescent="0.2">
      <c r="A131" t="str">
        <f t="shared" si="7"/>
        <v>Run5.20</v>
      </c>
      <c r="C131" t="str">
        <f>VLOOKUP(A131,[1]long!$A:$B,2,FALSE)</f>
        <v>Run5.Y6</v>
      </c>
      <c r="D131" s="1">
        <v>45100</v>
      </c>
      <c r="E131">
        <v>5</v>
      </c>
      <c r="F131" s="1" t="s">
        <v>43</v>
      </c>
      <c r="G131" t="s">
        <v>171</v>
      </c>
      <c r="H131" t="s">
        <v>174</v>
      </c>
      <c r="I131">
        <f>VLOOKUP(H131,SiteNotes!D:F,2,FALSE)</f>
        <v>8007</v>
      </c>
      <c r="J131" t="str">
        <f>VLOOKUP(H131,SiteNotes!D:J,7,FALSE)</f>
        <v>blueZip</v>
      </c>
      <c r="K131" s="2">
        <v>0.64652777777777781</v>
      </c>
      <c r="L131" s="2" t="str">
        <f t="shared" si="6"/>
        <v>B117</v>
      </c>
      <c r="M131">
        <v>117</v>
      </c>
      <c r="N131">
        <v>8</v>
      </c>
      <c r="O131">
        <v>20</v>
      </c>
      <c r="P131">
        <v>23</v>
      </c>
    </row>
    <row r="132" spans="1:17" x14ac:dyDescent="0.2">
      <c r="A132" t="str">
        <f t="shared" si="7"/>
        <v>Run5.15</v>
      </c>
      <c r="C132" t="str">
        <f>VLOOKUP(A132,[1]long!$A:$B,2,FALSE)</f>
        <v>Run5.P8</v>
      </c>
      <c r="D132" s="1">
        <v>45100</v>
      </c>
      <c r="E132">
        <v>5</v>
      </c>
      <c r="F132" s="1" t="s">
        <v>43</v>
      </c>
      <c r="G132" t="s">
        <v>171</v>
      </c>
      <c r="H132" t="s">
        <v>174</v>
      </c>
      <c r="I132">
        <f>VLOOKUP(H132,SiteNotes!D:F,2,FALSE)</f>
        <v>8007</v>
      </c>
      <c r="J132" t="str">
        <f>VLOOKUP(H132,SiteNotes!D:J,7,FALSE)</f>
        <v>blueZip</v>
      </c>
      <c r="K132" s="2">
        <v>0.65694444444444444</v>
      </c>
      <c r="L132" s="2" t="str">
        <f t="shared" si="6"/>
        <v>B60</v>
      </c>
      <c r="M132">
        <v>60</v>
      </c>
      <c r="N132">
        <v>20</v>
      </c>
      <c r="O132">
        <v>15</v>
      </c>
      <c r="P132">
        <v>17</v>
      </c>
    </row>
    <row r="133" spans="1:17" x14ac:dyDescent="0.2">
      <c r="A133" t="str">
        <f t="shared" ref="A133:A138" si="8">_xlfn.CONCAT("Run"&amp;E133&amp;"."&amp;O133)</f>
        <v>Run5.61</v>
      </c>
      <c r="C133" t="str">
        <f>VLOOKUP(A133,[1]long!$A:$B,2,FALSE)</f>
        <v>Run5.O2</v>
      </c>
      <c r="D133" s="1">
        <v>45100</v>
      </c>
      <c r="E133">
        <v>5</v>
      </c>
      <c r="F133" s="1" t="s">
        <v>43</v>
      </c>
      <c r="G133" t="s">
        <v>184</v>
      </c>
      <c r="H133" t="s">
        <v>182</v>
      </c>
      <c r="I133">
        <f>VLOOKUP(H133,SiteNotes!D:F,2,FALSE)</f>
        <v>4662</v>
      </c>
      <c r="J133" t="str">
        <f>VLOOKUP(H133,SiteNotes!D:J,7,FALSE)</f>
        <v>orangeZip</v>
      </c>
      <c r="K133" s="2">
        <v>0.55555555555555558</v>
      </c>
      <c r="L133" s="2" t="str">
        <f t="shared" si="6"/>
        <v>B181</v>
      </c>
      <c r="M133">
        <v>181</v>
      </c>
      <c r="N133">
        <v>40</v>
      </c>
      <c r="O133">
        <v>61</v>
      </c>
      <c r="P133">
        <v>15</v>
      </c>
    </row>
    <row r="134" spans="1:17" x14ac:dyDescent="0.2">
      <c r="A134" t="str">
        <f t="shared" si="8"/>
        <v>Run5.48</v>
      </c>
      <c r="C134" t="str">
        <f>VLOOKUP(A134,[1]long!$A:$B,2,FALSE)</f>
        <v>Run5.O5</v>
      </c>
      <c r="D134" s="1">
        <v>45100</v>
      </c>
      <c r="E134">
        <v>5</v>
      </c>
      <c r="F134" s="1" t="s">
        <v>43</v>
      </c>
      <c r="G134" t="s">
        <v>184</v>
      </c>
      <c r="H134" t="s">
        <v>182</v>
      </c>
      <c r="I134">
        <f>VLOOKUP(H134,SiteNotes!D:F,2,FALSE)</f>
        <v>4662</v>
      </c>
      <c r="J134" t="str">
        <f>VLOOKUP(H134,SiteNotes!D:J,7,FALSE)</f>
        <v>orangeZip</v>
      </c>
      <c r="K134" s="2">
        <v>0.56041666666666667</v>
      </c>
      <c r="L134" s="2" t="str">
        <f t="shared" si="6"/>
        <v>B182</v>
      </c>
      <c r="M134">
        <v>182</v>
      </c>
      <c r="N134">
        <v>41</v>
      </c>
      <c r="O134">
        <v>48</v>
      </c>
      <c r="P134">
        <v>13</v>
      </c>
    </row>
    <row r="135" spans="1:17" x14ac:dyDescent="0.2">
      <c r="A135" t="str">
        <f t="shared" si="8"/>
        <v>Run5.22</v>
      </c>
      <c r="C135" t="str">
        <f>VLOOKUP(A135,[1]long!$A:$B,2,FALSE)</f>
        <v>Run5.Y1</v>
      </c>
      <c r="D135" s="1">
        <v>45100</v>
      </c>
      <c r="E135">
        <v>5</v>
      </c>
      <c r="F135" s="1" t="s">
        <v>43</v>
      </c>
      <c r="G135" t="s">
        <v>184</v>
      </c>
      <c r="H135" t="s">
        <v>182</v>
      </c>
      <c r="I135">
        <f>VLOOKUP(H135,SiteNotes!D:F,2,FALSE)</f>
        <v>4662</v>
      </c>
      <c r="J135" t="str">
        <f>VLOOKUP(H135,SiteNotes!D:J,7,FALSE)</f>
        <v>orangeZip</v>
      </c>
      <c r="K135" s="2">
        <v>0.5625</v>
      </c>
      <c r="L135" s="2" t="s">
        <v>252</v>
      </c>
      <c r="M135">
        <v>184</v>
      </c>
      <c r="N135">
        <v>42</v>
      </c>
      <c r="O135">
        <v>22</v>
      </c>
      <c r="P135">
        <v>14</v>
      </c>
    </row>
    <row r="136" spans="1:17" x14ac:dyDescent="0.2">
      <c r="A136" t="str">
        <f t="shared" si="8"/>
        <v>Run5.59</v>
      </c>
      <c r="C136" t="str">
        <f>VLOOKUP(A136,[1]long!$A:$B,2,FALSE)</f>
        <v>Run5.O4</v>
      </c>
      <c r="D136" s="1">
        <v>45100</v>
      </c>
      <c r="E136">
        <v>5</v>
      </c>
      <c r="F136" s="1" t="s">
        <v>43</v>
      </c>
      <c r="G136" t="s">
        <v>184</v>
      </c>
      <c r="H136" t="s">
        <v>183</v>
      </c>
      <c r="I136">
        <f>VLOOKUP(H136,SiteNotes!D:F,2,FALSE)</f>
        <v>4662</v>
      </c>
      <c r="J136" t="str">
        <f>VLOOKUP(H136,SiteNotes!D:J,7,FALSE)</f>
        <v>orangeZip</v>
      </c>
      <c r="K136" s="2">
        <v>0.59444444444444444</v>
      </c>
      <c r="L136" s="2" t="str">
        <f t="shared" si="6"/>
        <v>B185</v>
      </c>
      <c r="M136">
        <v>185</v>
      </c>
      <c r="N136">
        <v>43</v>
      </c>
      <c r="O136">
        <v>59</v>
      </c>
      <c r="P136">
        <v>17</v>
      </c>
    </row>
    <row r="137" spans="1:17" x14ac:dyDescent="0.2">
      <c r="A137" t="str">
        <f t="shared" si="8"/>
        <v>Run5.7</v>
      </c>
      <c r="C137" t="str">
        <f>VLOOKUP(A137,[1]long!$A:$B,2,FALSE)</f>
        <v>Run5.Y4</v>
      </c>
      <c r="D137" s="1">
        <v>45100</v>
      </c>
      <c r="E137">
        <v>5</v>
      </c>
      <c r="F137" s="1" t="s">
        <v>43</v>
      </c>
      <c r="G137" t="s">
        <v>184</v>
      </c>
      <c r="H137" t="s">
        <v>183</v>
      </c>
      <c r="I137">
        <f>VLOOKUP(H137,SiteNotes!D:F,2,FALSE)</f>
        <v>4662</v>
      </c>
      <c r="J137" t="str">
        <f>VLOOKUP(H137,SiteNotes!D:J,7,FALSE)</f>
        <v>orangeZip</v>
      </c>
      <c r="K137" s="2">
        <v>0.59722222222222221</v>
      </c>
      <c r="L137" s="2" t="str">
        <f t="shared" si="6"/>
        <v>B186</v>
      </c>
      <c r="M137">
        <v>186</v>
      </c>
      <c r="N137">
        <v>44</v>
      </c>
      <c r="O137">
        <v>7</v>
      </c>
      <c r="P137">
        <v>19</v>
      </c>
    </row>
    <row r="138" spans="1:17" x14ac:dyDescent="0.2">
      <c r="A138" t="str">
        <f t="shared" si="8"/>
        <v>Run5.25</v>
      </c>
      <c r="C138" t="str">
        <f>VLOOKUP(A138,[1]long!$A:$B,2,FALSE)</f>
        <v>Run5.Y2</v>
      </c>
      <c r="D138" s="1">
        <v>45100</v>
      </c>
      <c r="E138">
        <v>5</v>
      </c>
      <c r="F138" s="1" t="s">
        <v>43</v>
      </c>
      <c r="G138" t="s">
        <v>184</v>
      </c>
      <c r="H138" t="s">
        <v>183</v>
      </c>
      <c r="I138">
        <f>VLOOKUP(H138,SiteNotes!D:F,2,FALSE)</f>
        <v>4662</v>
      </c>
      <c r="J138" t="str">
        <f>VLOOKUP(H138,SiteNotes!D:J,7,FALSE)</f>
        <v>orangeZip</v>
      </c>
      <c r="K138" s="2">
        <v>0.60069444444444442</v>
      </c>
      <c r="L138" s="2" t="str">
        <f t="shared" si="6"/>
        <v>B187</v>
      </c>
      <c r="M138">
        <v>187</v>
      </c>
      <c r="N138">
        <v>47</v>
      </c>
      <c r="O138">
        <v>25</v>
      </c>
      <c r="P138">
        <v>23</v>
      </c>
    </row>
    <row r="139" spans="1:17" ht="17" x14ac:dyDescent="0.2">
      <c r="A139" t="str">
        <f t="shared" ref="A139:A203" si="9">_xlfn.CONCAT("Run"&amp;E139&amp;"."&amp;O139)</f>
        <v>Run5.61B</v>
      </c>
      <c r="C139" t="str">
        <f>VLOOKUP(A139,[1]long!$A:$B,2,FALSE)</f>
        <v>Run5.B4</v>
      </c>
      <c r="D139" s="1">
        <v>45101</v>
      </c>
      <c r="E139">
        <v>5</v>
      </c>
      <c r="F139" s="1" t="s">
        <v>42</v>
      </c>
      <c r="G139" t="s">
        <v>213</v>
      </c>
      <c r="H139" t="s">
        <v>331</v>
      </c>
      <c r="I139">
        <v>4662</v>
      </c>
      <c r="J139" t="e">
        <f>VLOOKUP(H139,SiteNotes!D:J,7,FALSE)</f>
        <v>#N/A</v>
      </c>
      <c r="K139" s="2">
        <v>0.47500000000000003</v>
      </c>
      <c r="L139" s="2" t="str">
        <f t="shared" si="6"/>
        <v>B129</v>
      </c>
      <c r="M139">
        <v>129</v>
      </c>
      <c r="N139">
        <v>27</v>
      </c>
      <c r="O139" t="s">
        <v>216</v>
      </c>
      <c r="P139">
        <v>9</v>
      </c>
      <c r="Q139" s="4" t="s">
        <v>219</v>
      </c>
    </row>
    <row r="140" spans="1:17" ht="17" x14ac:dyDescent="0.2">
      <c r="A140" t="str">
        <f t="shared" si="9"/>
        <v>Run5.20B</v>
      </c>
      <c r="C140" t="str">
        <f>VLOOKUP(A140,[1]long!$A:$B,2,FALSE)</f>
        <v>Run5.B3</v>
      </c>
      <c r="D140" s="1">
        <v>45101</v>
      </c>
      <c r="E140">
        <v>5</v>
      </c>
      <c r="F140" s="1" t="s">
        <v>42</v>
      </c>
      <c r="G140" t="s">
        <v>213</v>
      </c>
      <c r="H140" t="s">
        <v>331</v>
      </c>
      <c r="I140">
        <v>4662</v>
      </c>
      <c r="J140" t="e">
        <f>VLOOKUP(H140,SiteNotes!D:J,7,FALSE)</f>
        <v>#N/A</v>
      </c>
      <c r="K140" s="2">
        <v>0.47847222222222219</v>
      </c>
      <c r="L140" s="2" t="str">
        <f t="shared" si="6"/>
        <v>B118</v>
      </c>
      <c r="M140">
        <v>118</v>
      </c>
      <c r="N140">
        <v>19</v>
      </c>
      <c r="O140" t="s">
        <v>217</v>
      </c>
      <c r="P140">
        <v>9</v>
      </c>
      <c r="Q140" s="4" t="s">
        <v>220</v>
      </c>
    </row>
    <row r="141" spans="1:17" ht="17" x14ac:dyDescent="0.2">
      <c r="A141" t="str">
        <f t="shared" si="9"/>
        <v>Run5.25B</v>
      </c>
      <c r="C141" t="str">
        <f>VLOOKUP(A141,[1]long!$A:$B,2,FALSE)</f>
        <v>Run5.B2</v>
      </c>
      <c r="D141" s="1">
        <v>45101</v>
      </c>
      <c r="E141">
        <v>5</v>
      </c>
      <c r="F141" s="1" t="s">
        <v>42</v>
      </c>
      <c r="G141" t="s">
        <v>213</v>
      </c>
      <c r="H141" t="s">
        <v>331</v>
      </c>
      <c r="I141">
        <v>4662</v>
      </c>
      <c r="J141" t="e">
        <f>VLOOKUP(H141,SiteNotes!D:J,7,FALSE)</f>
        <v>#N/A</v>
      </c>
      <c r="K141" s="2">
        <v>0.4826388888888889</v>
      </c>
      <c r="L141" s="2" t="str">
        <f t="shared" si="6"/>
        <v>B108</v>
      </c>
      <c r="M141">
        <v>108</v>
      </c>
      <c r="N141">
        <v>9</v>
      </c>
      <c r="O141" t="s">
        <v>218</v>
      </c>
      <c r="P141">
        <v>8</v>
      </c>
      <c r="Q141" s="4" t="s">
        <v>221</v>
      </c>
    </row>
    <row r="142" spans="1:17" ht="34" x14ac:dyDescent="0.2">
      <c r="A142" t="str">
        <f t="shared" si="9"/>
        <v>Run5.6</v>
      </c>
      <c r="C142" t="str">
        <f>VLOOKUP(A142,[1]long!$A:$B,2,FALSE)</f>
        <v>Run5.B1</v>
      </c>
      <c r="D142" s="1">
        <v>45101</v>
      </c>
      <c r="E142">
        <v>5</v>
      </c>
      <c r="F142" s="1" t="s">
        <v>42</v>
      </c>
      <c r="G142" t="s">
        <v>213</v>
      </c>
      <c r="H142" t="s">
        <v>332</v>
      </c>
      <c r="I142">
        <v>4662</v>
      </c>
      <c r="J142" t="e">
        <f>VLOOKUP(H142,SiteNotes!D:J,7,FALSE)</f>
        <v>#N/A</v>
      </c>
      <c r="K142" s="2">
        <v>0.5</v>
      </c>
      <c r="L142" s="2" t="str">
        <f t="shared" si="6"/>
        <v>B110</v>
      </c>
      <c r="M142">
        <v>110</v>
      </c>
      <c r="N142">
        <v>10</v>
      </c>
      <c r="O142">
        <v>6</v>
      </c>
      <c r="P142">
        <v>8</v>
      </c>
      <c r="Q142" s="4" t="s">
        <v>222</v>
      </c>
    </row>
    <row r="143" spans="1:17" x14ac:dyDescent="0.2">
      <c r="A143" t="str">
        <f t="shared" si="9"/>
        <v>Run6.4</v>
      </c>
      <c r="B143" t="str">
        <f t="shared" ref="B143:B174" si="10">"RT."&amp;O143</f>
        <v>RT.4</v>
      </c>
      <c r="C143" t="str">
        <f>VLOOKUP(A143,[1]long!$A:$B,2,FALSE)</f>
        <v>Run6.Y1</v>
      </c>
      <c r="D143" s="1">
        <v>45102</v>
      </c>
      <c r="E143">
        <v>6</v>
      </c>
      <c r="F143" t="s">
        <v>42</v>
      </c>
      <c r="G143" t="s">
        <v>231</v>
      </c>
      <c r="H143" t="s">
        <v>228</v>
      </c>
      <c r="I143">
        <v>4662</v>
      </c>
      <c r="J143" t="s">
        <v>63</v>
      </c>
      <c r="K143" s="5">
        <v>0.36388888888888887</v>
      </c>
      <c r="L143" s="2" t="str">
        <f t="shared" ref="L143:L148" si="11">LEFT("Blue",1)&amp;M143</f>
        <v>B188</v>
      </c>
      <c r="M143">
        <v>188</v>
      </c>
      <c r="N143">
        <v>46</v>
      </c>
      <c r="O143">
        <v>4</v>
      </c>
      <c r="P143">
        <v>7</v>
      </c>
    </row>
    <row r="144" spans="1:17" x14ac:dyDescent="0.2">
      <c r="A144" t="str">
        <f t="shared" si="9"/>
        <v>Run7.6</v>
      </c>
      <c r="B144" t="str">
        <f t="shared" si="10"/>
        <v>RT.6</v>
      </c>
      <c r="C144" t="str">
        <f>VLOOKUP(A144,[1]long!$A:$B,2,FALSE)</f>
        <v>Run7.B6</v>
      </c>
      <c r="D144" s="1">
        <v>45102</v>
      </c>
      <c r="E144">
        <v>7</v>
      </c>
      <c r="F144" t="s">
        <v>42</v>
      </c>
      <c r="G144" t="s">
        <v>231</v>
      </c>
      <c r="H144" t="s">
        <v>228</v>
      </c>
      <c r="I144">
        <v>4662</v>
      </c>
      <c r="J144" t="s">
        <v>63</v>
      </c>
      <c r="K144" s="2">
        <v>0.36805555555555558</v>
      </c>
      <c r="L144" s="2" t="str">
        <f t="shared" si="11"/>
        <v>B189</v>
      </c>
      <c r="M144">
        <v>189</v>
      </c>
      <c r="N144">
        <v>48</v>
      </c>
      <c r="O144">
        <v>6</v>
      </c>
      <c r="P144">
        <v>7</v>
      </c>
    </row>
    <row r="145" spans="1:17" x14ac:dyDescent="0.2">
      <c r="A145" t="str">
        <f t="shared" si="9"/>
        <v>Run7.7</v>
      </c>
      <c r="B145" t="str">
        <f t="shared" si="10"/>
        <v>RT.7</v>
      </c>
      <c r="C145" t="str">
        <f>VLOOKUP(A145,[1]long!$A:$B,2,FALSE)</f>
        <v>Run7.Y1</v>
      </c>
      <c r="D145" s="1">
        <v>45102</v>
      </c>
      <c r="E145">
        <v>7</v>
      </c>
      <c r="F145" t="s">
        <v>42</v>
      </c>
      <c r="G145" t="s">
        <v>231</v>
      </c>
      <c r="H145" t="s">
        <v>228</v>
      </c>
      <c r="I145">
        <v>4662</v>
      </c>
      <c r="J145" t="s">
        <v>63</v>
      </c>
      <c r="K145" s="2">
        <v>0.37152777777777773</v>
      </c>
      <c r="L145" s="2" t="str">
        <f t="shared" si="11"/>
        <v>B190</v>
      </c>
      <c r="M145">
        <v>190</v>
      </c>
      <c r="N145">
        <v>49</v>
      </c>
      <c r="O145">
        <v>7</v>
      </c>
      <c r="P145">
        <v>7</v>
      </c>
    </row>
    <row r="146" spans="1:17" x14ac:dyDescent="0.2">
      <c r="A146" t="str">
        <f t="shared" si="9"/>
        <v>Run7.1</v>
      </c>
      <c r="B146" t="str">
        <f t="shared" si="10"/>
        <v>RT.1</v>
      </c>
      <c r="C146" t="str">
        <f>VLOOKUP(A146,[1]long!$A:$B,2,FALSE)</f>
        <v>Run7.B5</v>
      </c>
      <c r="D146" s="1">
        <v>45102</v>
      </c>
      <c r="E146">
        <v>7</v>
      </c>
      <c r="F146" t="s">
        <v>42</v>
      </c>
      <c r="G146" t="s">
        <v>231</v>
      </c>
      <c r="H146" t="s">
        <v>228</v>
      </c>
      <c r="I146">
        <v>4662</v>
      </c>
      <c r="J146" t="s">
        <v>63</v>
      </c>
      <c r="K146" s="2">
        <v>0.375</v>
      </c>
      <c r="L146" s="2" t="str">
        <f t="shared" si="11"/>
        <v>B162</v>
      </c>
      <c r="M146">
        <v>162</v>
      </c>
      <c r="N146">
        <v>15</v>
      </c>
      <c r="O146">
        <v>1</v>
      </c>
      <c r="P146">
        <v>7</v>
      </c>
    </row>
    <row r="147" spans="1:17" x14ac:dyDescent="0.2">
      <c r="A147" t="str">
        <f t="shared" si="9"/>
        <v>Run7.2</v>
      </c>
      <c r="B147" t="str">
        <f t="shared" si="10"/>
        <v>RT.2</v>
      </c>
      <c r="C147" t="str">
        <f>VLOOKUP(A147,[1]long!$A:$B,2,FALSE)</f>
        <v>Run7.Y6</v>
      </c>
      <c r="D147" s="1">
        <v>45102</v>
      </c>
      <c r="E147">
        <v>7</v>
      </c>
      <c r="F147" t="s">
        <v>42</v>
      </c>
      <c r="G147" t="s">
        <v>231</v>
      </c>
      <c r="H147" t="s">
        <v>228</v>
      </c>
      <c r="I147">
        <v>4662</v>
      </c>
      <c r="J147" t="s">
        <v>63</v>
      </c>
      <c r="K147" s="2">
        <v>0.37916666666666665</v>
      </c>
      <c r="L147" s="2" t="str">
        <f t="shared" si="11"/>
        <v>B161</v>
      </c>
      <c r="M147">
        <v>161</v>
      </c>
      <c r="N147">
        <v>16</v>
      </c>
      <c r="O147">
        <v>2</v>
      </c>
      <c r="P147">
        <v>11</v>
      </c>
    </row>
    <row r="148" spans="1:17" x14ac:dyDescent="0.2">
      <c r="A148" t="str">
        <f t="shared" si="9"/>
        <v>Run7.3</v>
      </c>
      <c r="B148" t="str">
        <f t="shared" si="10"/>
        <v>RT.3</v>
      </c>
      <c r="C148" t="str">
        <f>VLOOKUP(A148,[1]long!$A:$B,2,FALSE)</f>
        <v>Run7.B3</v>
      </c>
      <c r="D148" s="1">
        <v>45102</v>
      </c>
      <c r="E148">
        <v>7</v>
      </c>
      <c r="F148" t="s">
        <v>42</v>
      </c>
      <c r="G148" t="s">
        <v>231</v>
      </c>
      <c r="H148" t="s">
        <v>228</v>
      </c>
      <c r="I148">
        <v>4662</v>
      </c>
      <c r="J148" t="s">
        <v>63</v>
      </c>
      <c r="K148" s="2">
        <v>0.39097222222222222</v>
      </c>
      <c r="L148" s="2" t="str">
        <f t="shared" si="11"/>
        <v>B150</v>
      </c>
      <c r="M148">
        <v>150</v>
      </c>
      <c r="N148">
        <v>17</v>
      </c>
      <c r="O148">
        <v>3</v>
      </c>
      <c r="P148">
        <v>7</v>
      </c>
    </row>
    <row r="149" spans="1:17" x14ac:dyDescent="0.2">
      <c r="A149" t="str">
        <f t="shared" si="9"/>
        <v>Run6.55</v>
      </c>
      <c r="B149" t="str">
        <f t="shared" si="10"/>
        <v>RT.55</v>
      </c>
      <c r="C149" t="str">
        <f>VLOOKUP(A149,[1]long!$A:$B,2,FALSE)</f>
        <v>Run6.Y3</v>
      </c>
      <c r="D149" s="1">
        <v>45102</v>
      </c>
      <c r="E149" s="8">
        <v>6</v>
      </c>
      <c r="F149" t="s">
        <v>42</v>
      </c>
      <c r="G149" t="s">
        <v>232</v>
      </c>
      <c r="H149" t="s">
        <v>227</v>
      </c>
      <c r="I149">
        <v>4662</v>
      </c>
      <c r="J149" t="s">
        <v>63</v>
      </c>
      <c r="K149" s="2">
        <v>0.4548611111111111</v>
      </c>
      <c r="L149" s="2" t="str">
        <f t="shared" si="6"/>
        <v>B168</v>
      </c>
      <c r="M149">
        <v>168</v>
      </c>
      <c r="N149">
        <v>12</v>
      </c>
      <c r="O149">
        <v>55</v>
      </c>
      <c r="P149">
        <v>12</v>
      </c>
    </row>
    <row r="150" spans="1:17" x14ac:dyDescent="0.2">
      <c r="A150" t="str">
        <f t="shared" si="9"/>
        <v>Run7.33</v>
      </c>
      <c r="B150" t="str">
        <f t="shared" si="10"/>
        <v>RT.33</v>
      </c>
      <c r="C150" t="str">
        <f>VLOOKUP(A150,[1]long!$A:$B,2,FALSE)</f>
        <v>Run7.Y4</v>
      </c>
      <c r="D150" s="1">
        <v>45102</v>
      </c>
      <c r="E150">
        <v>7</v>
      </c>
      <c r="F150" t="s">
        <v>42</v>
      </c>
      <c r="G150" t="s">
        <v>232</v>
      </c>
      <c r="H150" t="s">
        <v>227</v>
      </c>
      <c r="I150">
        <v>4662</v>
      </c>
      <c r="J150" t="s">
        <v>63</v>
      </c>
      <c r="K150" s="2">
        <v>0.46111111111111108</v>
      </c>
      <c r="L150" s="2" t="str">
        <f t="shared" si="6"/>
        <v>B166</v>
      </c>
      <c r="M150">
        <v>166</v>
      </c>
      <c r="N150">
        <v>4</v>
      </c>
      <c r="O150">
        <v>33</v>
      </c>
      <c r="P150">
        <v>12</v>
      </c>
    </row>
    <row r="151" spans="1:17" x14ac:dyDescent="0.2">
      <c r="A151" t="str">
        <f t="shared" si="9"/>
        <v>Run7.53</v>
      </c>
      <c r="B151" t="str">
        <f t="shared" si="10"/>
        <v>RT.53</v>
      </c>
      <c r="C151" t="str">
        <f>VLOOKUP(A151,[1]long!$A:$B,2,FALSE)</f>
        <v>Run7.O8</v>
      </c>
      <c r="D151" s="1">
        <v>45102</v>
      </c>
      <c r="E151">
        <v>7</v>
      </c>
      <c r="F151" t="s">
        <v>42</v>
      </c>
      <c r="G151" t="s">
        <v>232</v>
      </c>
      <c r="H151" t="s">
        <v>227</v>
      </c>
      <c r="I151">
        <v>4662</v>
      </c>
      <c r="J151" t="s">
        <v>63</v>
      </c>
      <c r="K151" s="2">
        <v>0.47361111111111115</v>
      </c>
      <c r="L151" s="2" t="str">
        <f t="shared" si="6"/>
        <v>B169</v>
      </c>
      <c r="M151">
        <v>169</v>
      </c>
      <c r="N151">
        <v>11</v>
      </c>
      <c r="O151">
        <v>53</v>
      </c>
      <c r="P151">
        <v>12</v>
      </c>
    </row>
    <row r="152" spans="1:17" x14ac:dyDescent="0.2">
      <c r="A152" t="str">
        <f t="shared" si="9"/>
        <v>Run6.40</v>
      </c>
      <c r="B152" t="str">
        <f t="shared" si="10"/>
        <v>RT.40</v>
      </c>
      <c r="C152" t="str">
        <f>VLOOKUP(A152,[1]long!$A:$B,2,FALSE)</f>
        <v>Run6.Y2</v>
      </c>
      <c r="D152" s="1">
        <v>45102</v>
      </c>
      <c r="E152" s="8">
        <v>6</v>
      </c>
      <c r="F152" t="s">
        <v>42</v>
      </c>
      <c r="G152" t="s">
        <v>232</v>
      </c>
      <c r="H152" t="s">
        <v>227</v>
      </c>
      <c r="I152">
        <v>4662</v>
      </c>
      <c r="J152" t="s">
        <v>63</v>
      </c>
      <c r="K152" s="2">
        <v>0.48125000000000001</v>
      </c>
      <c r="L152" s="2" t="str">
        <f t="shared" si="6"/>
        <v>B164</v>
      </c>
      <c r="M152">
        <v>164</v>
      </c>
      <c r="N152">
        <v>14</v>
      </c>
      <c r="O152">
        <v>40</v>
      </c>
      <c r="P152">
        <v>12</v>
      </c>
    </row>
    <row r="153" spans="1:17" x14ac:dyDescent="0.2">
      <c r="A153" t="str">
        <f t="shared" si="9"/>
        <v>Run6.11</v>
      </c>
      <c r="B153" t="str">
        <f t="shared" si="10"/>
        <v>RT.11</v>
      </c>
      <c r="C153" t="str">
        <f>VLOOKUP(A153,[1]long!$A:$B,2,FALSE)</f>
        <v>Run6.O6</v>
      </c>
      <c r="D153" s="1">
        <v>45102</v>
      </c>
      <c r="E153">
        <v>6</v>
      </c>
      <c r="F153" t="s">
        <v>42</v>
      </c>
      <c r="G153" t="s">
        <v>229</v>
      </c>
      <c r="H153" s="3" t="s">
        <v>226</v>
      </c>
      <c r="I153">
        <v>8007</v>
      </c>
      <c r="J153" t="s">
        <v>168</v>
      </c>
      <c r="K153" s="2">
        <v>0.4069444444444445</v>
      </c>
      <c r="L153" s="2" t="str">
        <f>LEFT("Blue",1)&amp;M153</f>
        <v>B138</v>
      </c>
      <c r="M153">
        <v>138</v>
      </c>
      <c r="N153">
        <v>36</v>
      </c>
      <c r="O153">
        <v>11</v>
      </c>
      <c r="P153">
        <v>9</v>
      </c>
    </row>
    <row r="154" spans="1:17" x14ac:dyDescent="0.2">
      <c r="A154" t="str">
        <f t="shared" si="9"/>
        <v>Run7.10</v>
      </c>
      <c r="B154" t="str">
        <f t="shared" si="10"/>
        <v>RT.10</v>
      </c>
      <c r="C154" t="str">
        <f>VLOOKUP(A154,[1]long!$A:$B,2,FALSE)</f>
        <v>Run7.B4</v>
      </c>
      <c r="D154" s="1">
        <v>45102</v>
      </c>
      <c r="E154" s="8">
        <v>7</v>
      </c>
      <c r="F154" t="s">
        <v>42</v>
      </c>
      <c r="G154" t="s">
        <v>229</v>
      </c>
      <c r="H154" s="3" t="s">
        <v>226</v>
      </c>
      <c r="I154">
        <v>8007</v>
      </c>
      <c r="J154" t="s">
        <v>168</v>
      </c>
      <c r="K154" s="2">
        <v>0.41736111111111113</v>
      </c>
      <c r="L154" s="2" t="str">
        <f>LEFT("Blue",1)&amp;M154</f>
        <v>B139</v>
      </c>
      <c r="M154">
        <v>139</v>
      </c>
      <c r="N154">
        <v>34</v>
      </c>
      <c r="O154">
        <v>10</v>
      </c>
      <c r="P154">
        <v>9</v>
      </c>
    </row>
    <row r="155" spans="1:17" x14ac:dyDescent="0.2">
      <c r="A155" t="str">
        <f t="shared" si="9"/>
        <v>Run7.12</v>
      </c>
      <c r="B155" t="str">
        <f t="shared" si="10"/>
        <v>RT.12</v>
      </c>
      <c r="C155" t="str">
        <f>VLOOKUP(A155,[1]long!$A:$B,2,FALSE)</f>
        <v>Run7.B2</v>
      </c>
      <c r="D155" s="1">
        <v>45102</v>
      </c>
      <c r="E155">
        <v>7</v>
      </c>
      <c r="F155" t="s">
        <v>42</v>
      </c>
      <c r="G155" t="s">
        <v>229</v>
      </c>
      <c r="H155" s="3" t="s">
        <v>226</v>
      </c>
      <c r="I155">
        <v>8007</v>
      </c>
      <c r="J155" t="s">
        <v>168</v>
      </c>
      <c r="K155" s="2">
        <v>0.42708333333333331</v>
      </c>
      <c r="L155" s="2" t="str">
        <f>LEFT("Blue",1)&amp;M155</f>
        <v>B137</v>
      </c>
      <c r="M155">
        <v>137</v>
      </c>
      <c r="N155">
        <v>37</v>
      </c>
      <c r="O155">
        <v>12</v>
      </c>
      <c r="P155">
        <v>8</v>
      </c>
    </row>
    <row r="156" spans="1:17" x14ac:dyDescent="0.2">
      <c r="A156" t="str">
        <f t="shared" si="9"/>
        <v>Run6.9</v>
      </c>
      <c r="B156" t="str">
        <f t="shared" si="10"/>
        <v>RT.9</v>
      </c>
      <c r="C156" t="str">
        <f>VLOOKUP(A156,[1]long!$A:$B,2,FALSE)</f>
        <v>Run6.O2</v>
      </c>
      <c r="D156" s="1">
        <v>45102</v>
      </c>
      <c r="E156">
        <v>6</v>
      </c>
      <c r="F156" t="s">
        <v>42</v>
      </c>
      <c r="G156" t="s">
        <v>229</v>
      </c>
      <c r="H156" s="3" t="s">
        <v>226</v>
      </c>
      <c r="I156">
        <v>8007</v>
      </c>
      <c r="J156" t="s">
        <v>168</v>
      </c>
      <c r="K156" s="2">
        <v>0.42986111111111108</v>
      </c>
      <c r="L156" s="2" t="str">
        <f>LEFT("Blue",1)&amp;M156</f>
        <v>B136</v>
      </c>
      <c r="M156">
        <v>136</v>
      </c>
      <c r="N156">
        <v>33</v>
      </c>
      <c r="O156">
        <v>9</v>
      </c>
      <c r="P156">
        <v>9</v>
      </c>
    </row>
    <row r="157" spans="1:17" x14ac:dyDescent="0.2">
      <c r="A157" t="str">
        <f t="shared" si="9"/>
        <v>Run6.8</v>
      </c>
      <c r="B157" t="str">
        <f t="shared" si="10"/>
        <v>RT.8</v>
      </c>
      <c r="C157" t="str">
        <f>VLOOKUP(A157,[1]long!$A:$B,2,FALSE)</f>
        <v>Run6.O1</v>
      </c>
      <c r="D157" s="1">
        <v>45102</v>
      </c>
      <c r="E157">
        <v>6</v>
      </c>
      <c r="F157" t="s">
        <v>42</v>
      </c>
      <c r="G157" t="s">
        <v>229</v>
      </c>
      <c r="H157" s="3" t="s">
        <v>226</v>
      </c>
      <c r="I157">
        <v>8007</v>
      </c>
      <c r="J157" t="s">
        <v>168</v>
      </c>
      <c r="K157" s="2">
        <v>0.4375</v>
      </c>
      <c r="L157" s="2" t="str">
        <f>LEFT("Blue",1)&amp;M157</f>
        <v>B133</v>
      </c>
      <c r="M157">
        <v>133</v>
      </c>
      <c r="N157">
        <v>31</v>
      </c>
      <c r="O157">
        <v>8</v>
      </c>
      <c r="P157">
        <v>8</v>
      </c>
    </row>
    <row r="158" spans="1:17" ht="17" x14ac:dyDescent="0.2">
      <c r="A158" t="str">
        <f t="shared" si="9"/>
        <v>Run6.52</v>
      </c>
      <c r="B158" t="str">
        <f t="shared" si="10"/>
        <v>RT.52</v>
      </c>
      <c r="C158" t="str">
        <f>VLOOKUP(A158,[1]long!$A:$B,2,FALSE)</f>
        <v>Run6.O5</v>
      </c>
      <c r="D158" s="1">
        <v>45102</v>
      </c>
      <c r="E158">
        <v>6</v>
      </c>
      <c r="F158" t="s">
        <v>42</v>
      </c>
      <c r="G158" t="s">
        <v>230</v>
      </c>
      <c r="H158" t="s">
        <v>225</v>
      </c>
      <c r="I158">
        <v>4324</v>
      </c>
      <c r="J158" t="s">
        <v>168</v>
      </c>
      <c r="K158" s="5">
        <v>0.48541666666666666</v>
      </c>
      <c r="L158" s="2" t="str">
        <f t="shared" ref="L158:L173" si="12">LEFT("Blue",1)&amp;M158</f>
        <v>B135</v>
      </c>
      <c r="M158">
        <v>135</v>
      </c>
      <c r="N158">
        <v>38</v>
      </c>
      <c r="O158">
        <v>52</v>
      </c>
      <c r="P158">
        <v>9</v>
      </c>
      <c r="Q158" s="4" t="s">
        <v>333</v>
      </c>
    </row>
    <row r="159" spans="1:17" ht="17" x14ac:dyDescent="0.2">
      <c r="A159" t="str">
        <f t="shared" si="9"/>
        <v>Run6.32</v>
      </c>
      <c r="B159" t="str">
        <f t="shared" si="10"/>
        <v>RT.32</v>
      </c>
      <c r="C159" t="str">
        <f>VLOOKUP(A159,[1]long!$A:$B,2,FALSE)</f>
        <v>Run6.O3</v>
      </c>
      <c r="D159" s="1">
        <v>45102</v>
      </c>
      <c r="E159">
        <v>6</v>
      </c>
      <c r="F159" t="s">
        <v>42</v>
      </c>
      <c r="G159" t="s">
        <v>230</v>
      </c>
      <c r="H159" t="s">
        <v>225</v>
      </c>
      <c r="I159">
        <v>4324</v>
      </c>
      <c r="J159" t="s">
        <v>168</v>
      </c>
      <c r="K159" s="2">
        <v>0.49305555555555558</v>
      </c>
      <c r="L159" s="2" t="str">
        <f t="shared" si="12"/>
        <v>B134</v>
      </c>
      <c r="M159">
        <v>134</v>
      </c>
      <c r="N159">
        <v>32</v>
      </c>
      <c r="O159">
        <v>32</v>
      </c>
      <c r="P159">
        <v>9</v>
      </c>
      <c r="Q159" s="4" t="s">
        <v>333</v>
      </c>
    </row>
    <row r="160" spans="1:17" ht="17" x14ac:dyDescent="0.2">
      <c r="A160" t="str">
        <f t="shared" si="9"/>
        <v>Run6.5</v>
      </c>
      <c r="B160" t="str">
        <f t="shared" si="10"/>
        <v>RT.5</v>
      </c>
      <c r="C160" t="str">
        <f>VLOOKUP(A160,[1]long!$A:$B,2,FALSE)</f>
        <v>Run6.O4</v>
      </c>
      <c r="D160" s="1">
        <v>45102</v>
      </c>
      <c r="E160">
        <v>6</v>
      </c>
      <c r="F160" t="s">
        <v>42</v>
      </c>
      <c r="G160" t="s">
        <v>230</v>
      </c>
      <c r="H160" t="s">
        <v>225</v>
      </c>
      <c r="I160">
        <v>4324</v>
      </c>
      <c r="J160" t="s">
        <v>168</v>
      </c>
      <c r="K160" s="2">
        <v>0.50069444444444444</v>
      </c>
      <c r="L160" s="2" t="str">
        <f t="shared" si="12"/>
        <v>B131</v>
      </c>
      <c r="M160">
        <v>131</v>
      </c>
      <c r="N160">
        <v>35</v>
      </c>
      <c r="O160">
        <v>5</v>
      </c>
      <c r="P160">
        <v>9</v>
      </c>
      <c r="Q160" s="4" t="s">
        <v>333</v>
      </c>
    </row>
    <row r="161" spans="1:17" ht="17" x14ac:dyDescent="0.2">
      <c r="A161" t="str">
        <f t="shared" si="9"/>
        <v>Run6.47</v>
      </c>
      <c r="B161" t="str">
        <f t="shared" si="10"/>
        <v>RT.47</v>
      </c>
      <c r="C161" t="str">
        <f>VLOOKUP(A161,[1]long!$A:$B,2,FALSE)</f>
        <v>Run6.O7</v>
      </c>
      <c r="D161" s="1">
        <v>45102</v>
      </c>
      <c r="E161">
        <v>6</v>
      </c>
      <c r="F161" t="s">
        <v>42</v>
      </c>
      <c r="G161" t="s">
        <v>230</v>
      </c>
      <c r="H161" t="s">
        <v>225</v>
      </c>
      <c r="I161">
        <v>4324</v>
      </c>
      <c r="J161" t="s">
        <v>168</v>
      </c>
      <c r="K161" s="2">
        <v>0.5083333333333333</v>
      </c>
      <c r="L161" s="2" t="str">
        <f t="shared" si="12"/>
        <v>B132</v>
      </c>
      <c r="M161">
        <v>132</v>
      </c>
      <c r="N161">
        <v>39</v>
      </c>
      <c r="O161">
        <v>47</v>
      </c>
      <c r="P161">
        <v>10</v>
      </c>
      <c r="Q161" s="4" t="s">
        <v>333</v>
      </c>
    </row>
    <row r="162" spans="1:17" ht="17" x14ac:dyDescent="0.2">
      <c r="A162" t="str">
        <f t="shared" si="9"/>
        <v>Run7.57</v>
      </c>
      <c r="B162" t="str">
        <f t="shared" si="10"/>
        <v>RT.57</v>
      </c>
      <c r="C162" t="str">
        <f>VLOOKUP(A162,[1]long!$A:$B,2,FALSE)</f>
        <v>Run7.Y3</v>
      </c>
      <c r="D162" s="1">
        <v>45102</v>
      </c>
      <c r="E162">
        <v>7</v>
      </c>
      <c r="F162" t="s">
        <v>42</v>
      </c>
      <c r="G162" t="s">
        <v>230</v>
      </c>
      <c r="H162" t="s">
        <v>225</v>
      </c>
      <c r="I162">
        <v>4324</v>
      </c>
      <c r="J162" t="s">
        <v>168</v>
      </c>
      <c r="K162" s="2">
        <v>0.51527777777777783</v>
      </c>
      <c r="L162" s="2" t="str">
        <f t="shared" si="12"/>
        <v>B86</v>
      </c>
      <c r="M162">
        <v>86</v>
      </c>
      <c r="N162">
        <v>40</v>
      </c>
      <c r="O162">
        <v>57</v>
      </c>
      <c r="P162">
        <v>10</v>
      </c>
      <c r="Q162" s="4" t="s">
        <v>333</v>
      </c>
    </row>
    <row r="163" spans="1:17" x14ac:dyDescent="0.2">
      <c r="A163" t="str">
        <f t="shared" si="9"/>
        <v>Run7.48</v>
      </c>
      <c r="B163" t="str">
        <f t="shared" si="10"/>
        <v>RT.48</v>
      </c>
      <c r="C163" t="str">
        <f>VLOOKUP(A163,[1]long!$A:$B,2,FALSE)</f>
        <v>Run7.Y7</v>
      </c>
      <c r="D163" s="1">
        <v>45102</v>
      </c>
      <c r="E163">
        <v>7</v>
      </c>
      <c r="F163" t="s">
        <v>43</v>
      </c>
      <c r="G163" t="s">
        <v>238</v>
      </c>
      <c r="H163" t="s">
        <v>235</v>
      </c>
      <c r="I163">
        <v>4662</v>
      </c>
      <c r="J163" t="s">
        <v>46</v>
      </c>
      <c r="K163" s="2">
        <v>0.64374999999999993</v>
      </c>
      <c r="L163" s="2" t="str">
        <f t="shared" si="12"/>
        <v>B120</v>
      </c>
      <c r="M163">
        <v>120</v>
      </c>
      <c r="N163">
        <v>18</v>
      </c>
      <c r="O163">
        <v>48</v>
      </c>
      <c r="P163">
        <v>10</v>
      </c>
    </row>
    <row r="164" spans="1:17" x14ac:dyDescent="0.2">
      <c r="A164" t="str">
        <f t="shared" si="9"/>
        <v>Run7.54</v>
      </c>
      <c r="B164" t="str">
        <f t="shared" si="10"/>
        <v>RT.54</v>
      </c>
      <c r="C164" t="str">
        <f>VLOOKUP(A164,[1]long!$A:$B,2,FALSE)</f>
        <v>Run7.B1</v>
      </c>
      <c r="D164" s="1">
        <v>45102</v>
      </c>
      <c r="E164">
        <v>7</v>
      </c>
      <c r="F164" t="s">
        <v>43</v>
      </c>
      <c r="G164" t="s">
        <v>238</v>
      </c>
      <c r="H164" t="s">
        <v>235</v>
      </c>
      <c r="I164">
        <v>4662</v>
      </c>
      <c r="J164" t="s">
        <v>46</v>
      </c>
      <c r="K164" s="2">
        <v>0.65</v>
      </c>
      <c r="L164" s="2" t="str">
        <f t="shared" si="12"/>
        <v>B163</v>
      </c>
      <c r="M164">
        <v>163</v>
      </c>
      <c r="N164">
        <v>5</v>
      </c>
      <c r="O164">
        <v>54</v>
      </c>
      <c r="P164">
        <v>11</v>
      </c>
    </row>
    <row r="165" spans="1:17" x14ac:dyDescent="0.2">
      <c r="A165" t="str">
        <f t="shared" si="9"/>
        <v>Run6.35</v>
      </c>
      <c r="B165" t="str">
        <f t="shared" si="10"/>
        <v>RT.35</v>
      </c>
      <c r="C165" t="str">
        <f>VLOOKUP(A165,[1]long!$A:$B,2,FALSE)</f>
        <v>Run6.P6</v>
      </c>
      <c r="D165" s="1">
        <v>45102</v>
      </c>
      <c r="E165">
        <v>6</v>
      </c>
      <c r="F165" t="s">
        <v>43</v>
      </c>
      <c r="G165" t="s">
        <v>238</v>
      </c>
      <c r="H165" t="s">
        <v>235</v>
      </c>
      <c r="I165">
        <v>4662</v>
      </c>
      <c r="J165" t="s">
        <v>46</v>
      </c>
      <c r="K165" s="2">
        <v>0.65416666666666667</v>
      </c>
      <c r="L165" s="2" t="str">
        <f t="shared" si="12"/>
        <v>B167</v>
      </c>
      <c r="M165">
        <v>167</v>
      </c>
      <c r="N165">
        <v>13</v>
      </c>
      <c r="O165">
        <v>35</v>
      </c>
      <c r="P165">
        <v>11</v>
      </c>
    </row>
    <row r="166" spans="1:17" x14ac:dyDescent="0.2">
      <c r="A166" t="str">
        <f t="shared" si="9"/>
        <v>Run6.39</v>
      </c>
      <c r="B166" t="str">
        <f t="shared" si="10"/>
        <v>RT.39</v>
      </c>
      <c r="C166" t="str">
        <f>VLOOKUP(A166,[1]long!$A:$B,2,FALSE)</f>
        <v>Run6.P3</v>
      </c>
      <c r="D166" s="1">
        <v>45102</v>
      </c>
      <c r="E166">
        <v>6</v>
      </c>
      <c r="F166" t="s">
        <v>43</v>
      </c>
      <c r="G166" t="s">
        <v>238</v>
      </c>
      <c r="H166" t="s">
        <v>235</v>
      </c>
      <c r="I166">
        <v>4662</v>
      </c>
      <c r="J166" t="s">
        <v>46</v>
      </c>
      <c r="K166" s="2">
        <v>0.65763888888888888</v>
      </c>
      <c r="L166" s="2" t="str">
        <f t="shared" si="12"/>
        <v>B165</v>
      </c>
      <c r="M166">
        <v>165</v>
      </c>
      <c r="N166">
        <v>3</v>
      </c>
      <c r="O166">
        <v>39</v>
      </c>
      <c r="P166">
        <v>11</v>
      </c>
    </row>
    <row r="167" spans="1:17" x14ac:dyDescent="0.2">
      <c r="A167" t="str">
        <f t="shared" si="9"/>
        <v>Run6.60</v>
      </c>
      <c r="B167" t="str">
        <f t="shared" si="10"/>
        <v>RT.60</v>
      </c>
      <c r="C167" t="str">
        <f>VLOOKUP(A167,[1]long!$A:$B,2,FALSE)</f>
        <v>Run6.P4</v>
      </c>
      <c r="D167" s="1">
        <v>45102</v>
      </c>
      <c r="E167">
        <v>6</v>
      </c>
      <c r="F167" t="s">
        <v>43</v>
      </c>
      <c r="G167" t="s">
        <v>238</v>
      </c>
      <c r="H167" t="s">
        <v>235</v>
      </c>
      <c r="I167">
        <v>4662</v>
      </c>
      <c r="J167" t="s">
        <v>46</v>
      </c>
      <c r="K167" s="2">
        <v>0.66319444444444442</v>
      </c>
      <c r="L167" s="2" t="str">
        <f t="shared" si="12"/>
        <v>B170</v>
      </c>
      <c r="M167">
        <v>170</v>
      </c>
      <c r="N167">
        <v>2</v>
      </c>
      <c r="O167">
        <v>60</v>
      </c>
      <c r="P167">
        <v>14</v>
      </c>
    </row>
    <row r="168" spans="1:17" x14ac:dyDescent="0.2">
      <c r="A168" t="str">
        <f t="shared" si="9"/>
        <v>Run6.17</v>
      </c>
      <c r="B168" t="str">
        <f t="shared" si="10"/>
        <v>RT.17</v>
      </c>
      <c r="C168" t="str">
        <f>VLOOKUP(A168,[1]long!$A:$B,2,FALSE)</f>
        <v>Run6.P2</v>
      </c>
      <c r="D168" s="1">
        <v>45102</v>
      </c>
      <c r="E168">
        <v>6</v>
      </c>
      <c r="F168" t="s">
        <v>43</v>
      </c>
      <c r="G168" t="s">
        <v>238</v>
      </c>
      <c r="H168" t="s">
        <v>235</v>
      </c>
      <c r="I168">
        <v>4662</v>
      </c>
      <c r="J168" t="s">
        <v>46</v>
      </c>
      <c r="K168" s="2">
        <v>0.69305555555555554</v>
      </c>
      <c r="L168" s="2" t="str">
        <f t="shared" si="12"/>
        <v>B67</v>
      </c>
      <c r="M168">
        <v>67</v>
      </c>
      <c r="N168">
        <v>70</v>
      </c>
      <c r="O168">
        <v>17</v>
      </c>
      <c r="P168">
        <v>13</v>
      </c>
    </row>
    <row r="169" spans="1:17" x14ac:dyDescent="0.2">
      <c r="A169" t="str">
        <f t="shared" si="9"/>
        <v>Run6.14</v>
      </c>
      <c r="B169" t="str">
        <f t="shared" si="10"/>
        <v>RT.14</v>
      </c>
      <c r="C169" t="str">
        <f>VLOOKUP(A169,[1]long!$A:$B,2,FALSE)</f>
        <v>Run6.P1</v>
      </c>
      <c r="D169" s="1">
        <v>45102</v>
      </c>
      <c r="E169">
        <v>6</v>
      </c>
      <c r="F169" t="s">
        <v>43</v>
      </c>
      <c r="G169" t="s">
        <v>239</v>
      </c>
      <c r="H169" t="s">
        <v>234</v>
      </c>
      <c r="I169">
        <v>8203</v>
      </c>
      <c r="J169" t="s">
        <v>63</v>
      </c>
      <c r="K169" s="2">
        <v>0.64166666666666672</v>
      </c>
      <c r="L169" s="2" t="str">
        <f t="shared" si="12"/>
        <v>B83</v>
      </c>
      <c r="M169">
        <v>83</v>
      </c>
      <c r="N169">
        <v>32</v>
      </c>
      <c r="O169">
        <v>14</v>
      </c>
      <c r="P169">
        <v>12</v>
      </c>
    </row>
    <row r="170" spans="1:17" x14ac:dyDescent="0.2">
      <c r="A170" t="str">
        <f t="shared" si="9"/>
        <v>Run7.44</v>
      </c>
      <c r="B170" t="str">
        <f t="shared" si="10"/>
        <v>RT.44</v>
      </c>
      <c r="C170" t="str">
        <f>VLOOKUP(A170,[1]long!$A:$B,2,FALSE)</f>
        <v>Run7.B7</v>
      </c>
      <c r="D170" s="1">
        <v>45102</v>
      </c>
      <c r="E170">
        <v>7</v>
      </c>
      <c r="F170" t="s">
        <v>43</v>
      </c>
      <c r="G170" t="s">
        <v>239</v>
      </c>
      <c r="H170" t="s">
        <v>234</v>
      </c>
      <c r="I170">
        <v>8203</v>
      </c>
      <c r="J170" t="s">
        <v>63</v>
      </c>
      <c r="K170" s="2">
        <v>0.65625</v>
      </c>
      <c r="L170" s="2" t="str">
        <f t="shared" si="12"/>
        <v>B140</v>
      </c>
      <c r="M170">
        <v>140</v>
      </c>
      <c r="N170">
        <v>51</v>
      </c>
      <c r="O170">
        <v>44</v>
      </c>
      <c r="P170">
        <v>13</v>
      </c>
    </row>
    <row r="171" spans="1:17" x14ac:dyDescent="0.2">
      <c r="A171" t="str">
        <f t="shared" si="9"/>
        <v>Run6.19</v>
      </c>
      <c r="B171" t="str">
        <f t="shared" si="10"/>
        <v>RT.19</v>
      </c>
      <c r="C171" t="str">
        <f>VLOOKUP(A171,[1]long!$A:$B,2,FALSE)</f>
        <v>Run6.Y4</v>
      </c>
      <c r="D171" s="1">
        <v>45102</v>
      </c>
      <c r="E171" s="8">
        <v>6</v>
      </c>
      <c r="F171" t="s">
        <v>43</v>
      </c>
      <c r="G171" t="s">
        <v>239</v>
      </c>
      <c r="H171" t="s">
        <v>234</v>
      </c>
      <c r="I171">
        <v>8203</v>
      </c>
      <c r="J171" t="s">
        <v>63</v>
      </c>
      <c r="K171" s="2">
        <v>0.65972222222222221</v>
      </c>
      <c r="L171" s="2" t="str">
        <f t="shared" si="12"/>
        <v>B81</v>
      </c>
      <c r="M171">
        <v>81</v>
      </c>
      <c r="N171">
        <v>67</v>
      </c>
      <c r="O171">
        <v>19</v>
      </c>
      <c r="P171">
        <v>13</v>
      </c>
    </row>
    <row r="172" spans="1:17" x14ac:dyDescent="0.2">
      <c r="A172" t="str">
        <f t="shared" si="9"/>
        <v>Run7.29</v>
      </c>
      <c r="B172" t="str">
        <f t="shared" si="10"/>
        <v>RT.29</v>
      </c>
      <c r="C172" t="str">
        <f>VLOOKUP(A172,[1]long!$A:$B,2,FALSE)</f>
        <v>Run7.O6</v>
      </c>
      <c r="D172" s="1">
        <v>45102</v>
      </c>
      <c r="E172">
        <v>7</v>
      </c>
      <c r="F172" t="s">
        <v>43</v>
      </c>
      <c r="G172" t="s">
        <v>239</v>
      </c>
      <c r="H172" t="s">
        <v>234</v>
      </c>
      <c r="I172">
        <v>8203</v>
      </c>
      <c r="J172" t="s">
        <v>63</v>
      </c>
      <c r="K172" s="2">
        <v>0.66249999999999998</v>
      </c>
      <c r="L172" s="2" t="str">
        <f t="shared" si="12"/>
        <v>B84</v>
      </c>
      <c r="M172">
        <v>84</v>
      </c>
      <c r="N172">
        <v>68</v>
      </c>
      <c r="O172">
        <v>29</v>
      </c>
      <c r="P172">
        <v>13</v>
      </c>
    </row>
    <row r="173" spans="1:17" x14ac:dyDescent="0.2">
      <c r="A173" t="str">
        <f t="shared" si="9"/>
        <v>Run7.18</v>
      </c>
      <c r="B173" t="str">
        <f t="shared" si="10"/>
        <v>RT.18</v>
      </c>
      <c r="C173" t="str">
        <f>VLOOKUP(A173,[1]long!$A:$B,2,FALSE)</f>
        <v>Run7.O7</v>
      </c>
      <c r="D173" s="1">
        <v>45102</v>
      </c>
      <c r="E173">
        <v>7</v>
      </c>
      <c r="F173" t="s">
        <v>43</v>
      </c>
      <c r="G173" t="s">
        <v>239</v>
      </c>
      <c r="H173" t="s">
        <v>234</v>
      </c>
      <c r="I173">
        <v>8203</v>
      </c>
      <c r="J173" t="s">
        <v>63</v>
      </c>
      <c r="K173" s="2">
        <v>0.66805555555555562</v>
      </c>
      <c r="L173" s="2" t="str">
        <f t="shared" si="12"/>
        <v>B82</v>
      </c>
      <c r="M173">
        <v>82</v>
      </c>
      <c r="N173">
        <v>56</v>
      </c>
      <c r="O173">
        <v>18</v>
      </c>
      <c r="P173">
        <v>13</v>
      </c>
    </row>
    <row r="174" spans="1:17" x14ac:dyDescent="0.2">
      <c r="A174" t="str">
        <f t="shared" si="9"/>
        <v>Run7.20</v>
      </c>
      <c r="B174" t="str">
        <f t="shared" si="10"/>
        <v>RT.20</v>
      </c>
      <c r="C174" t="str">
        <f>VLOOKUP(A174,[1]long!$A:$B,2,FALSE)</f>
        <v>Run7.P3</v>
      </c>
      <c r="D174" s="1">
        <v>45102</v>
      </c>
      <c r="E174">
        <v>7</v>
      </c>
      <c r="F174" t="s">
        <v>43</v>
      </c>
      <c r="G174" t="s">
        <v>240</v>
      </c>
      <c r="H174" t="s">
        <v>236</v>
      </c>
      <c r="I174">
        <v>8007</v>
      </c>
      <c r="J174" t="s">
        <v>58</v>
      </c>
      <c r="K174" s="5">
        <v>0.65416666666666667</v>
      </c>
      <c r="L174" s="2" t="str">
        <f t="shared" ref="L174:L182" si="13">LEFT("Blue",1)&amp;M174</f>
        <v>B43</v>
      </c>
      <c r="M174">
        <v>43</v>
      </c>
      <c r="N174">
        <v>81</v>
      </c>
      <c r="O174">
        <v>20</v>
      </c>
      <c r="P174">
        <v>11</v>
      </c>
    </row>
    <row r="175" spans="1:17" x14ac:dyDescent="0.2">
      <c r="A175" t="str">
        <f t="shared" si="9"/>
        <v>Run6.30</v>
      </c>
      <c r="B175" t="str">
        <f t="shared" ref="B175:B202" si="14">"RT."&amp;O175</f>
        <v>RT.30</v>
      </c>
      <c r="C175" t="str">
        <f>VLOOKUP(A175,[1]long!$A:$B,2,FALSE)</f>
        <v>Run6.P8</v>
      </c>
      <c r="D175" s="1">
        <v>45102</v>
      </c>
      <c r="E175">
        <v>6</v>
      </c>
      <c r="F175" t="s">
        <v>43</v>
      </c>
      <c r="G175" t="s">
        <v>240</v>
      </c>
      <c r="H175" t="s">
        <v>236</v>
      </c>
      <c r="I175">
        <v>8007</v>
      </c>
      <c r="J175" t="s">
        <v>58</v>
      </c>
      <c r="K175" s="2">
        <v>0.66180555555555554</v>
      </c>
      <c r="L175" s="2" t="str">
        <f t="shared" si="13"/>
        <v>B17</v>
      </c>
      <c r="M175">
        <v>17</v>
      </c>
      <c r="N175">
        <v>89</v>
      </c>
      <c r="O175">
        <v>30</v>
      </c>
      <c r="P175">
        <v>13</v>
      </c>
    </row>
    <row r="176" spans="1:17" x14ac:dyDescent="0.2">
      <c r="A176" t="str">
        <f t="shared" si="9"/>
        <v>Run7.24</v>
      </c>
      <c r="B176" t="str">
        <f t="shared" si="14"/>
        <v>RT.24</v>
      </c>
      <c r="C176" t="str">
        <f>VLOOKUP(A176,[1]long!$A:$B,2,FALSE)</f>
        <v>Run7.Y2</v>
      </c>
      <c r="D176" s="1">
        <v>45102</v>
      </c>
      <c r="E176">
        <v>7</v>
      </c>
      <c r="F176" t="s">
        <v>43</v>
      </c>
      <c r="G176" t="s">
        <v>240</v>
      </c>
      <c r="H176" t="s">
        <v>236</v>
      </c>
      <c r="I176">
        <v>8007</v>
      </c>
      <c r="J176" t="s">
        <v>58</v>
      </c>
      <c r="K176" s="2">
        <v>0.67013888888888884</v>
      </c>
      <c r="L176" s="2" t="str">
        <f t="shared" si="13"/>
        <v>B50</v>
      </c>
      <c r="M176">
        <v>50</v>
      </c>
      <c r="N176">
        <v>88</v>
      </c>
      <c r="O176">
        <v>24</v>
      </c>
      <c r="P176">
        <v>10</v>
      </c>
    </row>
    <row r="177" spans="1:16" x14ac:dyDescent="0.2">
      <c r="A177" t="str">
        <f t="shared" si="9"/>
        <v>Run7.61</v>
      </c>
      <c r="B177" t="str">
        <f t="shared" si="14"/>
        <v>RT.61</v>
      </c>
      <c r="C177" t="str">
        <f>VLOOKUP(A177,[1]long!$A:$B,2,FALSE)</f>
        <v>Run7.P2</v>
      </c>
      <c r="D177" s="1">
        <v>45102</v>
      </c>
      <c r="E177">
        <v>7</v>
      </c>
      <c r="F177" t="s">
        <v>43</v>
      </c>
      <c r="G177" t="s">
        <v>240</v>
      </c>
      <c r="H177" t="s">
        <v>236</v>
      </c>
      <c r="I177">
        <v>8007</v>
      </c>
      <c r="J177" t="s">
        <v>58</v>
      </c>
      <c r="K177" s="2">
        <v>0.68611111111111101</v>
      </c>
      <c r="L177" s="2" t="str">
        <f t="shared" si="13"/>
        <v>B41</v>
      </c>
      <c r="M177">
        <v>41</v>
      </c>
      <c r="N177">
        <v>87</v>
      </c>
      <c r="O177">
        <v>61</v>
      </c>
      <c r="P177">
        <v>8</v>
      </c>
    </row>
    <row r="178" spans="1:16" x14ac:dyDescent="0.2">
      <c r="A178" t="str">
        <f t="shared" si="9"/>
        <v>Run7.58</v>
      </c>
      <c r="B178" t="str">
        <f t="shared" si="14"/>
        <v>RT.58</v>
      </c>
      <c r="C178" t="str">
        <f>VLOOKUP(A178,[1]long!$A:$B,2,FALSE)</f>
        <v>Run7.Y5</v>
      </c>
      <c r="D178" s="1">
        <v>45102</v>
      </c>
      <c r="E178">
        <v>7</v>
      </c>
      <c r="F178" t="s">
        <v>43</v>
      </c>
      <c r="G178" t="s">
        <v>240</v>
      </c>
      <c r="H178" t="s">
        <v>236</v>
      </c>
      <c r="I178">
        <v>8007</v>
      </c>
      <c r="J178" t="s">
        <v>58</v>
      </c>
      <c r="K178" s="2">
        <v>0.69374999999999998</v>
      </c>
      <c r="L178" s="2" t="str">
        <f t="shared" si="13"/>
        <v>B106</v>
      </c>
      <c r="M178">
        <v>106</v>
      </c>
      <c r="N178">
        <v>86</v>
      </c>
      <c r="O178">
        <v>58</v>
      </c>
      <c r="P178">
        <v>11</v>
      </c>
    </row>
    <row r="179" spans="1:16" x14ac:dyDescent="0.2">
      <c r="A179" t="str">
        <f t="shared" si="9"/>
        <v>Run7.15</v>
      </c>
      <c r="B179" t="str">
        <f t="shared" si="14"/>
        <v>RT.15</v>
      </c>
      <c r="C179" t="str">
        <f>VLOOKUP(A179,[1]long!$A:$B,2,FALSE)</f>
        <v>Run7.P1</v>
      </c>
      <c r="D179" s="1">
        <v>45102</v>
      </c>
      <c r="E179">
        <v>7</v>
      </c>
      <c r="F179" t="s">
        <v>43</v>
      </c>
      <c r="G179" t="s">
        <v>241</v>
      </c>
      <c r="H179" t="s">
        <v>237</v>
      </c>
      <c r="I179">
        <v>5730</v>
      </c>
      <c r="J179" t="s">
        <v>168</v>
      </c>
      <c r="K179" s="2">
        <v>0.65069444444444446</v>
      </c>
      <c r="L179" s="2" t="str">
        <f t="shared" si="13"/>
        <v>B89</v>
      </c>
      <c r="M179">
        <v>89</v>
      </c>
      <c r="N179">
        <v>85</v>
      </c>
      <c r="O179">
        <v>15</v>
      </c>
      <c r="P179">
        <v>10</v>
      </c>
    </row>
    <row r="180" spans="1:16" x14ac:dyDescent="0.2">
      <c r="A180" t="str">
        <f t="shared" si="9"/>
        <v>Run6.42</v>
      </c>
      <c r="B180" t="str">
        <f t="shared" si="14"/>
        <v>RT.42</v>
      </c>
      <c r="C180" t="str">
        <f>VLOOKUP(A180,[1]long!$A:$B,2,FALSE)</f>
        <v>Run6.O8</v>
      </c>
      <c r="D180" s="1">
        <v>45102</v>
      </c>
      <c r="E180">
        <v>6</v>
      </c>
      <c r="F180" t="s">
        <v>43</v>
      </c>
      <c r="G180" t="s">
        <v>241</v>
      </c>
      <c r="H180" t="s">
        <v>237</v>
      </c>
      <c r="I180">
        <v>5730</v>
      </c>
      <c r="J180" t="s">
        <v>168</v>
      </c>
      <c r="K180" s="2">
        <v>0.65972222222222221</v>
      </c>
      <c r="L180" s="2" t="str">
        <f t="shared" si="13"/>
        <v>B85</v>
      </c>
      <c r="M180">
        <v>85</v>
      </c>
      <c r="N180">
        <v>84</v>
      </c>
      <c r="O180">
        <v>42</v>
      </c>
      <c r="P180">
        <v>12</v>
      </c>
    </row>
    <row r="181" spans="1:16" x14ac:dyDescent="0.2">
      <c r="A181" t="str">
        <f t="shared" si="9"/>
        <v>Run6.25</v>
      </c>
      <c r="B181" t="str">
        <f t="shared" si="14"/>
        <v>RT.25</v>
      </c>
      <c r="C181" t="str">
        <f>VLOOKUP(A181,[1]long!$A:$B,2,FALSE)</f>
        <v>Run6.P5</v>
      </c>
      <c r="D181" s="1">
        <v>45102</v>
      </c>
      <c r="E181">
        <v>6</v>
      </c>
      <c r="F181" t="s">
        <v>43</v>
      </c>
      <c r="G181" t="s">
        <v>241</v>
      </c>
      <c r="H181" t="s">
        <v>237</v>
      </c>
      <c r="I181">
        <v>5730</v>
      </c>
      <c r="J181" t="s">
        <v>168</v>
      </c>
      <c r="K181" s="2">
        <v>0.66666666666666663</v>
      </c>
      <c r="L181" s="2" t="str">
        <f t="shared" si="13"/>
        <v>B88</v>
      </c>
      <c r="M181">
        <v>88</v>
      </c>
      <c r="N181">
        <v>90</v>
      </c>
      <c r="O181">
        <v>25</v>
      </c>
      <c r="P181">
        <v>14</v>
      </c>
    </row>
    <row r="182" spans="1:16" x14ac:dyDescent="0.2">
      <c r="A182" t="str">
        <f t="shared" si="9"/>
        <v>Run6.27</v>
      </c>
      <c r="B182" t="str">
        <f t="shared" si="14"/>
        <v>RT.27</v>
      </c>
      <c r="C182" t="str">
        <f>VLOOKUP(A182,[1]long!$A:$B,2,FALSE)</f>
        <v>Run6.P7</v>
      </c>
      <c r="D182" s="1">
        <v>45102</v>
      </c>
      <c r="E182">
        <v>6</v>
      </c>
      <c r="F182" t="s">
        <v>43</v>
      </c>
      <c r="G182" t="s">
        <v>241</v>
      </c>
      <c r="H182" t="s">
        <v>237</v>
      </c>
      <c r="I182">
        <v>5730</v>
      </c>
      <c r="J182" t="s">
        <v>168</v>
      </c>
      <c r="K182" s="2">
        <v>0.68611111111111101</v>
      </c>
      <c r="L182" s="2" t="str">
        <f t="shared" si="13"/>
        <v>B87</v>
      </c>
      <c r="M182">
        <v>87</v>
      </c>
      <c r="N182">
        <v>82</v>
      </c>
      <c r="O182">
        <v>27</v>
      </c>
      <c r="P182">
        <v>14</v>
      </c>
    </row>
    <row r="183" spans="1:16" x14ac:dyDescent="0.2">
      <c r="A183" t="str">
        <f t="shared" si="9"/>
        <v>Run6.49</v>
      </c>
      <c r="B183" t="str">
        <f t="shared" si="14"/>
        <v>RT.49</v>
      </c>
      <c r="C183" t="str">
        <f>VLOOKUP(A183,[1]long!$A:$B,2,FALSE)</f>
        <v>Run6.Y5</v>
      </c>
      <c r="D183" s="1">
        <v>45103</v>
      </c>
      <c r="E183" s="8">
        <v>6</v>
      </c>
      <c r="F183" t="s">
        <v>42</v>
      </c>
      <c r="G183" t="s">
        <v>246</v>
      </c>
      <c r="H183" t="s">
        <v>258</v>
      </c>
      <c r="I183">
        <v>4662</v>
      </c>
      <c r="J183" t="s">
        <v>46</v>
      </c>
      <c r="K183" s="2">
        <v>0.36944444444444446</v>
      </c>
      <c r="L183" s="2" t="s">
        <v>245</v>
      </c>
      <c r="M183">
        <v>176</v>
      </c>
      <c r="N183">
        <v>78</v>
      </c>
      <c r="O183">
        <v>49</v>
      </c>
      <c r="P183">
        <v>14</v>
      </c>
    </row>
    <row r="184" spans="1:16" x14ac:dyDescent="0.2">
      <c r="A184" t="str">
        <f t="shared" si="9"/>
        <v>Run6.59</v>
      </c>
      <c r="B184" t="str">
        <f t="shared" si="14"/>
        <v>RT.59</v>
      </c>
      <c r="C184" t="str">
        <f>VLOOKUP(A184,[1]long!$A:$B,2,FALSE)</f>
        <v>Run6.Y7</v>
      </c>
      <c r="D184" s="1">
        <v>45103</v>
      </c>
      <c r="E184" s="8">
        <v>6</v>
      </c>
      <c r="F184" t="s">
        <v>42</v>
      </c>
      <c r="G184" t="s">
        <v>246</v>
      </c>
      <c r="H184" t="s">
        <v>258</v>
      </c>
      <c r="I184">
        <v>4662</v>
      </c>
      <c r="J184" t="s">
        <v>46</v>
      </c>
      <c r="K184" s="2">
        <v>0.375</v>
      </c>
      <c r="L184" s="2" t="s">
        <v>247</v>
      </c>
      <c r="M184">
        <v>183</v>
      </c>
      <c r="N184">
        <v>35</v>
      </c>
      <c r="O184">
        <v>59</v>
      </c>
      <c r="P184">
        <v>14</v>
      </c>
    </row>
    <row r="185" spans="1:16" x14ac:dyDescent="0.2">
      <c r="A185" t="str">
        <f t="shared" si="9"/>
        <v>Run6.56</v>
      </c>
      <c r="B185" t="str">
        <f t="shared" si="14"/>
        <v>RT.56</v>
      </c>
      <c r="C185" t="str">
        <f>VLOOKUP(A185,[1]long!$A:$B,2,FALSE)</f>
        <v>Run6.Y6</v>
      </c>
      <c r="D185" s="1">
        <v>45103</v>
      </c>
      <c r="E185" s="8">
        <v>6</v>
      </c>
      <c r="F185" t="s">
        <v>42</v>
      </c>
      <c r="G185" t="s">
        <v>246</v>
      </c>
      <c r="H185" t="s">
        <v>258</v>
      </c>
      <c r="I185">
        <v>4662</v>
      </c>
      <c r="J185" t="s">
        <v>46</v>
      </c>
      <c r="K185" s="2">
        <v>0.38055555555555554</v>
      </c>
      <c r="L185" s="2" t="s">
        <v>248</v>
      </c>
      <c r="M185">
        <v>177</v>
      </c>
      <c r="N185">
        <v>29</v>
      </c>
      <c r="O185">
        <v>56</v>
      </c>
      <c r="P185">
        <v>21</v>
      </c>
    </row>
    <row r="186" spans="1:16" x14ac:dyDescent="0.2">
      <c r="A186" t="str">
        <f t="shared" si="9"/>
        <v>Run6.46</v>
      </c>
      <c r="B186" t="str">
        <f t="shared" si="14"/>
        <v>RT.46</v>
      </c>
      <c r="C186" t="str">
        <f>VLOOKUP(A186,[1]long!$A:$B,2,FALSE)</f>
        <v>Run6.B2</v>
      </c>
      <c r="D186" s="1">
        <v>45103</v>
      </c>
      <c r="E186">
        <v>6</v>
      </c>
      <c r="F186" t="s">
        <v>42</v>
      </c>
      <c r="G186" t="s">
        <v>246</v>
      </c>
      <c r="H186" t="s">
        <v>258</v>
      </c>
      <c r="I186">
        <v>4662</v>
      </c>
      <c r="J186" t="s">
        <v>46</v>
      </c>
      <c r="K186" s="2">
        <v>0.38750000000000001</v>
      </c>
      <c r="L186" s="2" t="s">
        <v>569</v>
      </c>
      <c r="M186">
        <v>90</v>
      </c>
      <c r="N186">
        <v>60</v>
      </c>
      <c r="O186">
        <v>46</v>
      </c>
      <c r="P186">
        <v>18</v>
      </c>
    </row>
    <row r="187" spans="1:16" x14ac:dyDescent="0.2">
      <c r="A187" t="str">
        <f t="shared" si="9"/>
        <v>Run6.41</v>
      </c>
      <c r="B187" t="str">
        <f t="shared" si="14"/>
        <v>RT.41</v>
      </c>
      <c r="C187" t="str">
        <f>VLOOKUP(A187,[1]long!$A:$B,2,FALSE)</f>
        <v>Run6.B5</v>
      </c>
      <c r="D187" s="1">
        <v>45103</v>
      </c>
      <c r="E187">
        <v>6</v>
      </c>
      <c r="F187" t="s">
        <v>42</v>
      </c>
      <c r="G187" t="s">
        <v>246</v>
      </c>
      <c r="H187" t="s">
        <v>258</v>
      </c>
      <c r="I187">
        <v>4662</v>
      </c>
      <c r="J187" t="s">
        <v>46</v>
      </c>
      <c r="K187" s="2">
        <v>0.39444444444444443</v>
      </c>
      <c r="L187" s="2" t="s">
        <v>570</v>
      </c>
      <c r="M187">
        <v>20</v>
      </c>
      <c r="N187">
        <v>79</v>
      </c>
      <c r="O187">
        <v>41</v>
      </c>
      <c r="P187">
        <v>22</v>
      </c>
    </row>
    <row r="188" spans="1:16" x14ac:dyDescent="0.2">
      <c r="A188" t="str">
        <f t="shared" si="9"/>
        <v>Run6.36</v>
      </c>
      <c r="B188" t="str">
        <f t="shared" si="14"/>
        <v>RT.36</v>
      </c>
      <c r="C188" t="str">
        <f>VLOOKUP(A188,[1]long!$A:$B,2,FALSE)</f>
        <v>Run6.B4</v>
      </c>
      <c r="D188" s="1">
        <v>45103</v>
      </c>
      <c r="E188">
        <v>6</v>
      </c>
      <c r="F188" t="s">
        <v>42</v>
      </c>
      <c r="G188" t="s">
        <v>251</v>
      </c>
      <c r="H188" t="s">
        <v>258</v>
      </c>
      <c r="I188">
        <v>8203</v>
      </c>
      <c r="J188" t="s">
        <v>136</v>
      </c>
      <c r="K188" s="2">
        <v>0.36805555555555558</v>
      </c>
      <c r="L188" s="2" t="s">
        <v>253</v>
      </c>
      <c r="M188">
        <v>80</v>
      </c>
      <c r="N188">
        <v>66</v>
      </c>
      <c r="O188">
        <v>36</v>
      </c>
      <c r="P188">
        <v>15</v>
      </c>
    </row>
    <row r="189" spans="1:16" x14ac:dyDescent="0.2">
      <c r="A189" t="str">
        <f t="shared" si="9"/>
        <v>Run6.34</v>
      </c>
      <c r="B189" t="str">
        <f t="shared" si="14"/>
        <v>RT.34</v>
      </c>
      <c r="C189" t="str">
        <f>VLOOKUP(A189,[1]long!$A:$B,2,FALSE)</f>
        <v>Run6.B6</v>
      </c>
      <c r="D189" s="1">
        <v>45103</v>
      </c>
      <c r="E189">
        <v>6</v>
      </c>
      <c r="F189" t="s">
        <v>42</v>
      </c>
      <c r="G189" t="s">
        <v>251</v>
      </c>
      <c r="H189" t="s">
        <v>258</v>
      </c>
      <c r="I189">
        <v>8203</v>
      </c>
      <c r="J189" t="s">
        <v>136</v>
      </c>
      <c r="K189" s="2">
        <v>0.37361111111111112</v>
      </c>
      <c r="L189" s="2" t="s">
        <v>254</v>
      </c>
      <c r="M189">
        <v>87</v>
      </c>
      <c r="N189">
        <v>73</v>
      </c>
      <c r="O189">
        <v>34</v>
      </c>
      <c r="P189">
        <v>15</v>
      </c>
    </row>
    <row r="190" spans="1:16" x14ac:dyDescent="0.2">
      <c r="A190" t="str">
        <f t="shared" si="9"/>
        <v>Run6.22</v>
      </c>
      <c r="B190" t="str">
        <f t="shared" si="14"/>
        <v>RT.22</v>
      </c>
      <c r="C190" t="str">
        <f>VLOOKUP(A190,[1]long!$A:$B,2,FALSE)</f>
        <v>Run6.B1</v>
      </c>
      <c r="D190" s="1">
        <v>45103</v>
      </c>
      <c r="E190">
        <v>6</v>
      </c>
      <c r="F190" t="s">
        <v>42</v>
      </c>
      <c r="G190" t="s">
        <v>251</v>
      </c>
      <c r="H190" t="s">
        <v>258</v>
      </c>
      <c r="I190">
        <v>8203</v>
      </c>
      <c r="J190" t="s">
        <v>136</v>
      </c>
      <c r="K190" s="2">
        <v>0.38263888888888892</v>
      </c>
      <c r="L190" s="2" t="s">
        <v>255</v>
      </c>
      <c r="M190">
        <v>42</v>
      </c>
      <c r="N190">
        <v>64</v>
      </c>
      <c r="O190">
        <v>22</v>
      </c>
      <c r="P190">
        <v>18</v>
      </c>
    </row>
    <row r="191" spans="1:16" x14ac:dyDescent="0.2">
      <c r="A191" t="str">
        <f t="shared" si="9"/>
        <v>Run6.28</v>
      </c>
      <c r="B191" t="str">
        <f t="shared" si="14"/>
        <v>RT.28</v>
      </c>
      <c r="C191" t="str">
        <f>VLOOKUP(A191,[1]long!$A:$B,2,FALSE)</f>
        <v>Run6.B7</v>
      </c>
      <c r="D191" s="1">
        <v>45103</v>
      </c>
      <c r="E191">
        <v>6</v>
      </c>
      <c r="F191" t="s">
        <v>42</v>
      </c>
      <c r="G191" t="s">
        <v>251</v>
      </c>
      <c r="H191" t="s">
        <v>258</v>
      </c>
      <c r="I191">
        <v>8203</v>
      </c>
      <c r="J191" t="s">
        <v>136</v>
      </c>
      <c r="K191" s="2">
        <v>0.39027777777777778</v>
      </c>
      <c r="L191" s="2" t="s">
        <v>256</v>
      </c>
      <c r="M191">
        <v>171</v>
      </c>
      <c r="N191">
        <v>61</v>
      </c>
      <c r="O191">
        <v>28</v>
      </c>
      <c r="P191">
        <v>18</v>
      </c>
    </row>
    <row r="192" spans="1:16" x14ac:dyDescent="0.2">
      <c r="A192" t="str">
        <f t="shared" si="9"/>
        <v>Run6.23</v>
      </c>
      <c r="B192" t="str">
        <f t="shared" si="14"/>
        <v>RT.23</v>
      </c>
      <c r="C192" t="str">
        <f>VLOOKUP(A192,[1]long!$A:$B,2,FALSE)</f>
        <v>Run6.B3</v>
      </c>
      <c r="D192" s="1">
        <v>45103</v>
      </c>
      <c r="E192">
        <v>6</v>
      </c>
      <c r="F192" t="s">
        <v>42</v>
      </c>
      <c r="G192" t="s">
        <v>251</v>
      </c>
      <c r="H192" t="s">
        <v>258</v>
      </c>
      <c r="I192">
        <v>8203</v>
      </c>
      <c r="J192" t="s">
        <v>136</v>
      </c>
      <c r="K192" s="2">
        <v>0.39374999999999999</v>
      </c>
      <c r="L192" s="2" t="s">
        <v>257</v>
      </c>
      <c r="M192">
        <v>173</v>
      </c>
      <c r="O192">
        <v>23</v>
      </c>
      <c r="P192">
        <v>18</v>
      </c>
    </row>
    <row r="193" spans="1:17" x14ac:dyDescent="0.2">
      <c r="A193" t="str">
        <f t="shared" si="9"/>
        <v>Run7.51</v>
      </c>
      <c r="B193" t="str">
        <f t="shared" si="14"/>
        <v>RT.51</v>
      </c>
      <c r="C193" t="str">
        <f>VLOOKUP(A193,[1]long!$A:$B,2,FALSE)</f>
        <v>Run7.P8</v>
      </c>
      <c r="D193" s="1">
        <v>45103</v>
      </c>
      <c r="E193" s="8">
        <v>7</v>
      </c>
      <c r="F193" t="s">
        <v>42</v>
      </c>
      <c r="G193" t="s">
        <v>259</v>
      </c>
      <c r="H193" t="s">
        <v>260</v>
      </c>
      <c r="I193">
        <v>8007</v>
      </c>
      <c r="J193" t="s">
        <v>63</v>
      </c>
      <c r="K193" s="2">
        <v>0.38541666666666669</v>
      </c>
      <c r="L193" s="2" t="s">
        <v>261</v>
      </c>
      <c r="M193">
        <v>65</v>
      </c>
      <c r="N193">
        <v>24</v>
      </c>
      <c r="O193">
        <v>51</v>
      </c>
      <c r="P193">
        <v>25</v>
      </c>
    </row>
    <row r="194" spans="1:17" x14ac:dyDescent="0.2">
      <c r="A194" t="str">
        <f t="shared" si="9"/>
        <v>Run7.21</v>
      </c>
      <c r="B194" t="str">
        <f t="shared" si="14"/>
        <v>RT.21</v>
      </c>
      <c r="C194" t="str">
        <f>VLOOKUP(A194,[1]long!$A:$B,2,FALSE)</f>
        <v>Run7.P6</v>
      </c>
      <c r="D194" s="1">
        <v>45103</v>
      </c>
      <c r="E194" s="8">
        <v>7</v>
      </c>
      <c r="F194" t="s">
        <v>42</v>
      </c>
      <c r="G194" t="s">
        <v>259</v>
      </c>
      <c r="H194" t="s">
        <v>260</v>
      </c>
      <c r="I194">
        <v>8007</v>
      </c>
      <c r="J194" t="s">
        <v>63</v>
      </c>
      <c r="K194" s="2">
        <v>0.3888888888888889</v>
      </c>
      <c r="L194" s="2" t="s">
        <v>262</v>
      </c>
      <c r="M194">
        <v>63</v>
      </c>
      <c r="N194">
        <v>28</v>
      </c>
      <c r="O194">
        <v>21</v>
      </c>
      <c r="P194">
        <v>25</v>
      </c>
    </row>
    <row r="195" spans="1:17" x14ac:dyDescent="0.2">
      <c r="A195" t="str">
        <f t="shared" si="9"/>
        <v>Run7.37</v>
      </c>
      <c r="B195" t="str">
        <f t="shared" si="14"/>
        <v>RT.37</v>
      </c>
      <c r="C195" t="str">
        <f>VLOOKUP(A195,[1]long!$A:$B,2,FALSE)</f>
        <v>Run7.O4</v>
      </c>
      <c r="D195" s="1">
        <v>45103</v>
      </c>
      <c r="E195" s="8">
        <v>7</v>
      </c>
      <c r="F195" t="s">
        <v>42</v>
      </c>
      <c r="G195" t="s">
        <v>259</v>
      </c>
      <c r="H195" t="s">
        <v>260</v>
      </c>
      <c r="I195">
        <v>8007</v>
      </c>
      <c r="J195" t="s">
        <v>63</v>
      </c>
      <c r="K195" s="2">
        <v>0.39444444444444443</v>
      </c>
      <c r="L195" s="2" t="s">
        <v>263</v>
      </c>
      <c r="M195">
        <v>61</v>
      </c>
      <c r="N195">
        <v>53</v>
      </c>
      <c r="O195">
        <v>37</v>
      </c>
      <c r="P195">
        <v>16</v>
      </c>
    </row>
    <row r="196" spans="1:17" x14ac:dyDescent="0.2">
      <c r="A196" t="str">
        <f t="shared" si="9"/>
        <v>Run7.16</v>
      </c>
      <c r="B196" t="str">
        <f t="shared" si="14"/>
        <v>RT.16</v>
      </c>
      <c r="C196" t="str">
        <f>VLOOKUP(A196,[1]long!$A:$B,2,FALSE)</f>
        <v>Run7.P5</v>
      </c>
      <c r="D196" s="1">
        <v>45103</v>
      </c>
      <c r="E196" s="8">
        <v>7</v>
      </c>
      <c r="F196" t="s">
        <v>42</v>
      </c>
      <c r="G196" t="s">
        <v>259</v>
      </c>
      <c r="H196" t="s">
        <v>260</v>
      </c>
      <c r="I196">
        <v>8007</v>
      </c>
      <c r="J196" t="s">
        <v>63</v>
      </c>
      <c r="K196" s="2">
        <v>0.39930555555555558</v>
      </c>
      <c r="L196" s="2" t="s">
        <v>264</v>
      </c>
      <c r="M196">
        <v>70</v>
      </c>
      <c r="N196">
        <v>98</v>
      </c>
      <c r="O196">
        <v>16</v>
      </c>
      <c r="P196">
        <v>21</v>
      </c>
    </row>
    <row r="197" spans="1:17" x14ac:dyDescent="0.2">
      <c r="A197" t="str">
        <f t="shared" si="9"/>
        <v>Run7.13</v>
      </c>
      <c r="B197" t="str">
        <f t="shared" si="14"/>
        <v>RT.13</v>
      </c>
      <c r="C197" t="str">
        <f>VLOOKUP(A197,[1]long!$A:$B,2,FALSE)</f>
        <v>Run7.O1</v>
      </c>
      <c r="D197" s="1">
        <v>45103</v>
      </c>
      <c r="E197" s="8">
        <v>7</v>
      </c>
      <c r="F197" t="s">
        <v>42</v>
      </c>
      <c r="G197" t="s">
        <v>259</v>
      </c>
      <c r="H197" t="s">
        <v>260</v>
      </c>
      <c r="I197">
        <v>8007</v>
      </c>
      <c r="J197" t="s">
        <v>63</v>
      </c>
      <c r="K197" s="2">
        <v>0.40972222222222227</v>
      </c>
      <c r="L197" s="2" t="s">
        <v>265</v>
      </c>
      <c r="M197">
        <v>68</v>
      </c>
      <c r="N197">
        <v>25</v>
      </c>
      <c r="O197">
        <v>13</v>
      </c>
      <c r="P197">
        <v>19</v>
      </c>
    </row>
    <row r="198" spans="1:17" ht="17" x14ac:dyDescent="0.2">
      <c r="A198" t="str">
        <f t="shared" si="9"/>
        <v>Run7.26</v>
      </c>
      <c r="B198" t="str">
        <f t="shared" si="14"/>
        <v>RT.26</v>
      </c>
      <c r="C198" t="str">
        <f>VLOOKUP(A198,[1]long!$A:$B,2,FALSE)</f>
        <v>Run7.O2</v>
      </c>
      <c r="D198" s="1">
        <v>45103</v>
      </c>
      <c r="E198" s="8">
        <v>7</v>
      </c>
      <c r="F198" t="s">
        <v>42</v>
      </c>
      <c r="G198" t="s">
        <v>266</v>
      </c>
      <c r="H198" t="s">
        <v>260</v>
      </c>
      <c r="I198">
        <v>5730</v>
      </c>
      <c r="J198" t="s">
        <v>267</v>
      </c>
      <c r="K198" s="2">
        <v>0.38680555555555557</v>
      </c>
      <c r="L198" s="2" t="s">
        <v>268</v>
      </c>
      <c r="M198">
        <v>197</v>
      </c>
      <c r="N198">
        <v>12</v>
      </c>
      <c r="O198">
        <v>26</v>
      </c>
      <c r="P198">
        <v>22</v>
      </c>
      <c r="Q198" s="4" t="s">
        <v>330</v>
      </c>
    </row>
    <row r="199" spans="1:17" x14ac:dyDescent="0.2">
      <c r="A199" t="str">
        <f t="shared" si="9"/>
        <v>Run7.45</v>
      </c>
      <c r="B199" t="str">
        <f t="shared" si="14"/>
        <v>RT.45</v>
      </c>
      <c r="C199" t="str">
        <f>VLOOKUP(A199,[1]long!$A:$B,2,FALSE)</f>
        <v>Run7.O5</v>
      </c>
      <c r="D199" s="1">
        <v>45103</v>
      </c>
      <c r="E199" s="8">
        <v>7</v>
      </c>
      <c r="F199" t="s">
        <v>42</v>
      </c>
      <c r="G199" t="s">
        <v>266</v>
      </c>
      <c r="H199" t="s">
        <v>260</v>
      </c>
      <c r="I199">
        <v>5730</v>
      </c>
      <c r="J199" t="s">
        <v>267</v>
      </c>
      <c r="K199" s="2">
        <v>0.39583333333333331</v>
      </c>
      <c r="L199" s="2" t="s">
        <v>269</v>
      </c>
      <c r="M199">
        <v>200</v>
      </c>
      <c r="N199">
        <v>58</v>
      </c>
      <c r="O199">
        <v>45</v>
      </c>
      <c r="P199">
        <v>15</v>
      </c>
    </row>
    <row r="200" spans="1:17" x14ac:dyDescent="0.2">
      <c r="A200" t="str">
        <f t="shared" si="9"/>
        <v>Run7.38</v>
      </c>
      <c r="B200" t="str">
        <f t="shared" si="14"/>
        <v>RT.38</v>
      </c>
      <c r="C200" t="str">
        <f>VLOOKUP(A200,[1]long!$A:$B,2,FALSE)</f>
        <v>Run7.P7</v>
      </c>
      <c r="D200" s="1">
        <v>45103</v>
      </c>
      <c r="E200" s="8">
        <v>7</v>
      </c>
      <c r="F200" t="s">
        <v>42</v>
      </c>
      <c r="G200" t="s">
        <v>266</v>
      </c>
      <c r="H200" t="s">
        <v>260</v>
      </c>
      <c r="I200">
        <v>5730</v>
      </c>
      <c r="J200" t="s">
        <v>267</v>
      </c>
      <c r="K200" s="2">
        <v>0.40277777777777773</v>
      </c>
      <c r="L200" s="2" t="s">
        <v>270</v>
      </c>
      <c r="M200">
        <v>196</v>
      </c>
      <c r="N200">
        <v>74</v>
      </c>
      <c r="O200">
        <v>38</v>
      </c>
      <c r="P200">
        <v>14</v>
      </c>
    </row>
    <row r="201" spans="1:17" x14ac:dyDescent="0.2">
      <c r="A201" t="str">
        <f t="shared" si="9"/>
        <v>Run7.43</v>
      </c>
      <c r="B201" t="str">
        <f t="shared" si="14"/>
        <v>RT.43</v>
      </c>
      <c r="C201" t="str">
        <f>VLOOKUP(A201,[1]long!$A:$B,2,FALSE)</f>
        <v>Run7.P4</v>
      </c>
      <c r="D201" s="1">
        <v>45103</v>
      </c>
      <c r="E201" s="8">
        <v>7</v>
      </c>
      <c r="F201" t="s">
        <v>42</v>
      </c>
      <c r="G201" t="s">
        <v>266</v>
      </c>
      <c r="H201" t="s">
        <v>260</v>
      </c>
      <c r="I201">
        <v>5730</v>
      </c>
      <c r="J201" t="s">
        <v>267</v>
      </c>
      <c r="K201" s="2">
        <v>0.41319444444444442</v>
      </c>
      <c r="L201" s="2" t="s">
        <v>271</v>
      </c>
      <c r="M201">
        <v>198</v>
      </c>
      <c r="N201">
        <v>75</v>
      </c>
      <c r="O201">
        <v>43</v>
      </c>
      <c r="P201">
        <v>14</v>
      </c>
    </row>
    <row r="202" spans="1:17" x14ac:dyDescent="0.2">
      <c r="A202" t="str">
        <f t="shared" si="9"/>
        <v>Run7.50</v>
      </c>
      <c r="B202" t="str">
        <f t="shared" si="14"/>
        <v>RT.50</v>
      </c>
      <c r="C202" t="str">
        <f>VLOOKUP(A202,[1]long!$A:$B,2,FALSE)</f>
        <v>Run7.O3</v>
      </c>
      <c r="D202" s="1">
        <v>45103</v>
      </c>
      <c r="E202" s="8">
        <v>7</v>
      </c>
      <c r="F202" t="s">
        <v>42</v>
      </c>
      <c r="G202" t="s">
        <v>266</v>
      </c>
      <c r="H202" t="s">
        <v>260</v>
      </c>
      <c r="I202">
        <v>5730</v>
      </c>
      <c r="J202" t="s">
        <v>267</v>
      </c>
      <c r="K202" s="2">
        <v>0.41944444444444445</v>
      </c>
      <c r="L202" s="2" t="s">
        <v>272</v>
      </c>
      <c r="M202">
        <v>199</v>
      </c>
      <c r="N202">
        <v>71</v>
      </c>
      <c r="O202">
        <v>50</v>
      </c>
      <c r="P202">
        <v>14</v>
      </c>
    </row>
    <row r="203" spans="1:17" x14ac:dyDescent="0.2">
      <c r="A203" t="s">
        <v>431</v>
      </c>
      <c r="C203" t="str">
        <f>VLOOKUP(A203,[1]long!$A:$B,2,FALSE)</f>
        <v>Run8.P1</v>
      </c>
      <c r="D203" s="1">
        <v>45107</v>
      </c>
      <c r="E203" s="8">
        <v>8</v>
      </c>
      <c r="F203" t="s">
        <v>42</v>
      </c>
      <c r="G203" t="s">
        <v>251</v>
      </c>
      <c r="H203" t="s">
        <v>334</v>
      </c>
      <c r="L203" s="2" t="str">
        <f>_xlfn.CONCAT("RRT."&amp;M203)</f>
        <v>RRT.Apal-016</v>
      </c>
      <c r="M203" s="2" t="s">
        <v>335</v>
      </c>
      <c r="N203">
        <v>53</v>
      </c>
      <c r="O203" s="2" t="s">
        <v>377</v>
      </c>
    </row>
    <row r="204" spans="1:17" x14ac:dyDescent="0.2">
      <c r="A204" t="s">
        <v>432</v>
      </c>
      <c r="C204" t="str">
        <f>VLOOKUP(A204,[1]long!$A:$B,2,FALSE)</f>
        <v>Run8.P1</v>
      </c>
      <c r="D204" s="1">
        <v>45107</v>
      </c>
      <c r="E204" s="8">
        <v>8</v>
      </c>
      <c r="F204" t="s">
        <v>42</v>
      </c>
      <c r="G204" t="s">
        <v>251</v>
      </c>
      <c r="H204" t="s">
        <v>334</v>
      </c>
      <c r="L204" s="2" t="str">
        <f t="shared" ref="L204:L226" si="15">_xlfn.CONCAT("RRT."&amp;M204)</f>
        <v>RRT.Apal-026</v>
      </c>
      <c r="M204" s="2" t="s">
        <v>336</v>
      </c>
      <c r="N204">
        <v>13</v>
      </c>
      <c r="O204" s="2" t="s">
        <v>367</v>
      </c>
    </row>
    <row r="205" spans="1:17" x14ac:dyDescent="0.2">
      <c r="A205" t="s">
        <v>433</v>
      </c>
      <c r="C205" t="str">
        <f>VLOOKUP(A205,[1]long!$A:$B,2,FALSE)</f>
        <v>Run8.P1</v>
      </c>
      <c r="D205" s="1">
        <v>45107</v>
      </c>
      <c r="E205" s="8">
        <v>8</v>
      </c>
      <c r="F205" t="s">
        <v>42</v>
      </c>
      <c r="G205" t="s">
        <v>251</v>
      </c>
      <c r="H205" t="s">
        <v>334</v>
      </c>
      <c r="L205" s="2" t="str">
        <f t="shared" si="15"/>
        <v>RRT.Apal-028</v>
      </c>
      <c r="M205" s="2" t="s">
        <v>337</v>
      </c>
      <c r="N205">
        <v>90</v>
      </c>
      <c r="O205" s="2" t="s">
        <v>369</v>
      </c>
    </row>
    <row r="206" spans="1:17" x14ac:dyDescent="0.2">
      <c r="A206" t="s">
        <v>434</v>
      </c>
      <c r="C206" t="str">
        <f>VLOOKUP(A206,[1]long!$A:$B,2,FALSE)</f>
        <v>Run8.P1</v>
      </c>
      <c r="D206" s="1">
        <v>45107</v>
      </c>
      <c r="E206" s="8">
        <v>8</v>
      </c>
      <c r="F206" t="s">
        <v>42</v>
      </c>
      <c r="G206" t="s">
        <v>251</v>
      </c>
      <c r="H206" t="s">
        <v>334</v>
      </c>
      <c r="L206" s="2" t="str">
        <f t="shared" si="15"/>
        <v>RRT.Apal-150</v>
      </c>
      <c r="M206" s="2" t="s">
        <v>338</v>
      </c>
      <c r="N206">
        <v>70</v>
      </c>
      <c r="O206" s="2" t="s">
        <v>372</v>
      </c>
    </row>
    <row r="207" spans="1:17" x14ac:dyDescent="0.2">
      <c r="A207" t="s">
        <v>435</v>
      </c>
      <c r="C207" t="str">
        <f>VLOOKUP(A207,[1]long!$A:$B,2,FALSE)</f>
        <v>Run8.P1</v>
      </c>
      <c r="D207" s="1">
        <v>45107</v>
      </c>
      <c r="E207" s="8">
        <v>8</v>
      </c>
      <c r="F207" t="s">
        <v>42</v>
      </c>
      <c r="G207" t="s">
        <v>251</v>
      </c>
      <c r="H207" t="s">
        <v>334</v>
      </c>
      <c r="L207" s="2" t="str">
        <f t="shared" si="15"/>
        <v>RRT.Apal-153</v>
      </c>
      <c r="M207" s="2" t="s">
        <v>339</v>
      </c>
      <c r="N207">
        <v>39</v>
      </c>
      <c r="O207" s="2" t="s">
        <v>371</v>
      </c>
    </row>
    <row r="208" spans="1:17" ht="17" x14ac:dyDescent="0.2">
      <c r="C208" t="e">
        <f>VLOOKUP(A208,[1]long!$A:$B,2,FALSE)</f>
        <v>#N/A</v>
      </c>
      <c r="D208" s="1">
        <v>45107</v>
      </c>
      <c r="E208" s="8"/>
      <c r="G208" t="s">
        <v>251</v>
      </c>
      <c r="H208" t="s">
        <v>334</v>
      </c>
      <c r="L208" s="2" t="str">
        <f t="shared" si="15"/>
        <v>RRT.Apal-157</v>
      </c>
      <c r="M208" s="2" t="s">
        <v>340</v>
      </c>
      <c r="O208" s="2" t="s">
        <v>427</v>
      </c>
      <c r="Q208" s="4" t="s">
        <v>429</v>
      </c>
    </row>
    <row r="209" spans="1:17" x14ac:dyDescent="0.2">
      <c r="A209" t="s">
        <v>436</v>
      </c>
      <c r="C209" t="str">
        <f>VLOOKUP(A209,[1]long!$A:$B,2,FALSE)</f>
        <v>Run8.P1</v>
      </c>
      <c r="D209" s="1">
        <v>45107</v>
      </c>
      <c r="E209" s="8">
        <v>8</v>
      </c>
      <c r="F209" t="s">
        <v>42</v>
      </c>
      <c r="G209" t="s">
        <v>251</v>
      </c>
      <c r="H209" t="s">
        <v>334</v>
      </c>
      <c r="L209" s="2" t="str">
        <f t="shared" si="15"/>
        <v>RRT.Apal-162</v>
      </c>
      <c r="M209" s="2" t="s">
        <v>341</v>
      </c>
      <c r="N209">
        <v>51</v>
      </c>
      <c r="O209" s="2" t="s">
        <v>375</v>
      </c>
    </row>
    <row r="210" spans="1:17" x14ac:dyDescent="0.2">
      <c r="A210" t="s">
        <v>437</v>
      </c>
      <c r="C210" t="str">
        <f>VLOOKUP(A210,[1]long!$A:$B,2,FALSE)</f>
        <v>Run8.P1</v>
      </c>
      <c r="D210" s="1">
        <v>45107</v>
      </c>
      <c r="E210" s="8">
        <v>8</v>
      </c>
      <c r="F210" t="s">
        <v>42</v>
      </c>
      <c r="G210" t="s">
        <v>251</v>
      </c>
      <c r="H210" t="s">
        <v>334</v>
      </c>
      <c r="L210" s="2" t="str">
        <f t="shared" si="15"/>
        <v>RRT.Apal-163</v>
      </c>
      <c r="M210" s="2" t="s">
        <v>342</v>
      </c>
      <c r="N210">
        <v>2</v>
      </c>
      <c r="O210" s="2" t="s">
        <v>376</v>
      </c>
    </row>
    <row r="211" spans="1:17" x14ac:dyDescent="0.2">
      <c r="A211" t="s">
        <v>438</v>
      </c>
      <c r="C211" t="str">
        <f>VLOOKUP(A211,[1]long!$A:$B,2,FALSE)</f>
        <v>Run8.P1</v>
      </c>
      <c r="D211" s="1">
        <v>45107</v>
      </c>
      <c r="E211" s="8">
        <v>8</v>
      </c>
      <c r="F211" t="s">
        <v>42</v>
      </c>
      <c r="G211" t="s">
        <v>251</v>
      </c>
      <c r="H211" t="s">
        <v>334</v>
      </c>
      <c r="L211" s="2" t="str">
        <f t="shared" si="15"/>
        <v>RRT.Apal-165</v>
      </c>
      <c r="M211" s="2" t="s">
        <v>343</v>
      </c>
      <c r="N211">
        <v>24</v>
      </c>
      <c r="O211" s="2" t="s">
        <v>380</v>
      </c>
    </row>
    <row r="212" spans="1:17" x14ac:dyDescent="0.2">
      <c r="A212" t="s">
        <v>439</v>
      </c>
      <c r="C212" t="str">
        <f>VLOOKUP(A212,[1]long!$A:$B,2,FALSE)</f>
        <v>Run8.P1</v>
      </c>
      <c r="D212" s="1">
        <v>45107</v>
      </c>
      <c r="E212" s="8">
        <v>8</v>
      </c>
      <c r="F212" t="s">
        <v>42</v>
      </c>
      <c r="G212" t="s">
        <v>251</v>
      </c>
      <c r="H212" t="s">
        <v>334</v>
      </c>
      <c r="L212" s="2" t="str">
        <f t="shared" si="15"/>
        <v>RRT.Apal-175</v>
      </c>
      <c r="M212" s="2" t="s">
        <v>344</v>
      </c>
      <c r="N212">
        <v>60</v>
      </c>
      <c r="O212" s="2" t="s">
        <v>378</v>
      </c>
    </row>
    <row r="213" spans="1:17" x14ac:dyDescent="0.2">
      <c r="A213" t="s">
        <v>440</v>
      </c>
      <c r="C213" t="str">
        <f>VLOOKUP(A213,[1]long!$A:$B,2,FALSE)</f>
        <v>Run8.P1</v>
      </c>
      <c r="D213" s="1">
        <v>45107</v>
      </c>
      <c r="E213" s="8">
        <v>8</v>
      </c>
      <c r="F213" t="s">
        <v>42</v>
      </c>
      <c r="G213" t="s">
        <v>251</v>
      </c>
      <c r="H213" t="s">
        <v>334</v>
      </c>
      <c r="L213" s="2" t="str">
        <f t="shared" si="15"/>
        <v>RRT.Apal-ML2</v>
      </c>
      <c r="M213" s="2" t="s">
        <v>345</v>
      </c>
      <c r="N213">
        <v>64</v>
      </c>
      <c r="O213" s="2" t="s">
        <v>379</v>
      </c>
    </row>
    <row r="214" spans="1:17" x14ac:dyDescent="0.2">
      <c r="A214" t="s">
        <v>441</v>
      </c>
      <c r="C214" t="str">
        <f>VLOOKUP(A214,[1]long!$A:$B,2,FALSE)</f>
        <v>Run8.P1</v>
      </c>
      <c r="D214" s="1">
        <v>45107</v>
      </c>
      <c r="E214" s="8">
        <v>8</v>
      </c>
      <c r="F214" t="s">
        <v>42</v>
      </c>
      <c r="G214" t="s">
        <v>251</v>
      </c>
      <c r="H214" t="s">
        <v>334</v>
      </c>
      <c r="L214" s="2" t="str">
        <f t="shared" si="15"/>
        <v>RRT.Apal-176</v>
      </c>
      <c r="M214" s="2" t="s">
        <v>346</v>
      </c>
      <c r="N214">
        <v>5</v>
      </c>
      <c r="O214" s="2" t="s">
        <v>381</v>
      </c>
    </row>
    <row r="215" spans="1:17" x14ac:dyDescent="0.2">
      <c r="A215" t="s">
        <v>442</v>
      </c>
      <c r="C215" t="str">
        <f>VLOOKUP(A215,[1]long!$A:$B,2,FALSE)</f>
        <v>Run8.P1</v>
      </c>
      <c r="D215" s="1">
        <v>45107</v>
      </c>
      <c r="E215" s="8">
        <v>8</v>
      </c>
      <c r="F215" t="s">
        <v>42</v>
      </c>
      <c r="G215" t="s">
        <v>251</v>
      </c>
      <c r="H215" t="s">
        <v>334</v>
      </c>
      <c r="L215" s="2" t="str">
        <f t="shared" si="15"/>
        <v>RRT.Apal-155</v>
      </c>
      <c r="M215" s="2" t="s">
        <v>347</v>
      </c>
      <c r="N215">
        <v>36</v>
      </c>
      <c r="O215" s="2" t="s">
        <v>373</v>
      </c>
    </row>
    <row r="216" spans="1:17" x14ac:dyDescent="0.2">
      <c r="A216" t="s">
        <v>443</v>
      </c>
      <c r="C216" t="str">
        <f>VLOOKUP(A216,[1]long!$A:$B,2,FALSE)</f>
        <v>Run8.P1</v>
      </c>
      <c r="D216" s="1">
        <v>45107</v>
      </c>
      <c r="E216" s="8">
        <v>8</v>
      </c>
      <c r="F216" t="s">
        <v>42</v>
      </c>
      <c r="G216" t="s">
        <v>251</v>
      </c>
      <c r="H216" t="s">
        <v>334</v>
      </c>
      <c r="L216" s="2" t="str">
        <f t="shared" si="15"/>
        <v>RRT.Apal-171</v>
      </c>
      <c r="M216" s="2" t="s">
        <v>348</v>
      </c>
      <c r="N216">
        <v>4</v>
      </c>
      <c r="O216" s="2" t="s">
        <v>374</v>
      </c>
    </row>
    <row r="217" spans="1:17" x14ac:dyDescent="0.2">
      <c r="A217" t="s">
        <v>444</v>
      </c>
      <c r="C217" t="str">
        <f>VLOOKUP(A217,[1]long!$A:$B,2,FALSE)</f>
        <v>Run8.P1</v>
      </c>
      <c r="D217" s="1">
        <v>45107</v>
      </c>
      <c r="E217" s="8">
        <v>8</v>
      </c>
      <c r="F217" t="s">
        <v>42</v>
      </c>
      <c r="G217" t="s">
        <v>251</v>
      </c>
      <c r="H217" t="s">
        <v>334</v>
      </c>
      <c r="L217" s="2" t="str">
        <f t="shared" si="15"/>
        <v>RRT.Apal-174</v>
      </c>
      <c r="M217" s="2" t="s">
        <v>349</v>
      </c>
      <c r="N217">
        <v>14</v>
      </c>
      <c r="O217" s="2" t="s">
        <v>370</v>
      </c>
    </row>
    <row r="218" spans="1:17" ht="17" x14ac:dyDescent="0.2">
      <c r="C218" t="e">
        <f>VLOOKUP(A218,[1]long!$A:$B,2,FALSE)</f>
        <v>#N/A</v>
      </c>
      <c r="D218" s="1">
        <v>45107</v>
      </c>
      <c r="E218" s="8"/>
      <c r="G218" t="s">
        <v>251</v>
      </c>
      <c r="H218" t="s">
        <v>334</v>
      </c>
      <c r="L218" s="2" t="str">
        <f t="shared" si="15"/>
        <v>RRT.Apal-168</v>
      </c>
      <c r="M218" s="2" t="s">
        <v>350</v>
      </c>
      <c r="O218" s="2" t="s">
        <v>428</v>
      </c>
      <c r="Q218" s="4" t="s">
        <v>430</v>
      </c>
    </row>
    <row r="219" spans="1:17" x14ac:dyDescent="0.2">
      <c r="A219" t="s">
        <v>445</v>
      </c>
      <c r="C219" t="str">
        <f>VLOOKUP(A219,[1]long!$A:$B,2,FALSE)</f>
        <v>Run8.P1</v>
      </c>
      <c r="D219" s="1">
        <v>45107</v>
      </c>
      <c r="E219" s="8">
        <v>8</v>
      </c>
      <c r="F219" t="s">
        <v>42</v>
      </c>
      <c r="G219" t="s">
        <v>351</v>
      </c>
      <c r="H219" t="s">
        <v>334</v>
      </c>
      <c r="L219" s="2" t="str">
        <f t="shared" si="15"/>
        <v>RRT.Apal-CN2</v>
      </c>
      <c r="M219" s="2" t="s">
        <v>352</v>
      </c>
      <c r="N219">
        <v>3</v>
      </c>
      <c r="O219" s="2" t="s">
        <v>368</v>
      </c>
    </row>
    <row r="220" spans="1:17" x14ac:dyDescent="0.2">
      <c r="A220" t="s">
        <v>446</v>
      </c>
      <c r="C220" t="str">
        <f>VLOOKUP(A220,[1]long!$A:$B,2,FALSE)</f>
        <v>Run8.P1</v>
      </c>
      <c r="D220" s="1">
        <v>45107</v>
      </c>
      <c r="E220" s="8">
        <v>8</v>
      </c>
      <c r="F220" t="s">
        <v>42</v>
      </c>
      <c r="G220" t="s">
        <v>351</v>
      </c>
      <c r="H220" t="s">
        <v>334</v>
      </c>
      <c r="L220" s="2" t="str">
        <f t="shared" si="15"/>
        <v>RRT.Apal-177</v>
      </c>
      <c r="M220" s="2" t="s">
        <v>353</v>
      </c>
      <c r="N220">
        <v>52</v>
      </c>
      <c r="O220" s="2" t="s">
        <v>362</v>
      </c>
    </row>
    <row r="221" spans="1:17" x14ac:dyDescent="0.2">
      <c r="A221" t="s">
        <v>447</v>
      </c>
      <c r="C221" t="str">
        <f>VLOOKUP(A221,[1]long!$A:$B,2,FALSE)</f>
        <v>Run8.P1</v>
      </c>
      <c r="D221" s="1">
        <v>45107</v>
      </c>
      <c r="E221" s="8">
        <v>8</v>
      </c>
      <c r="F221" t="s">
        <v>42</v>
      </c>
      <c r="G221" t="s">
        <v>351</v>
      </c>
      <c r="H221" t="s">
        <v>334</v>
      </c>
      <c r="L221" s="2" t="str">
        <f t="shared" si="15"/>
        <v>RRT.Apal-185</v>
      </c>
      <c r="M221" s="2" t="s">
        <v>354</v>
      </c>
      <c r="N221">
        <v>11</v>
      </c>
      <c r="O221" s="2" t="s">
        <v>363</v>
      </c>
    </row>
    <row r="222" spans="1:17" x14ac:dyDescent="0.2">
      <c r="A222" t="s">
        <v>448</v>
      </c>
      <c r="C222" t="str">
        <f>VLOOKUP(A222,[1]long!$A:$B,2,FALSE)</f>
        <v>Run8.P1</v>
      </c>
      <c r="D222" s="1">
        <v>45107</v>
      </c>
      <c r="E222" s="8">
        <v>8</v>
      </c>
      <c r="F222" t="s">
        <v>42</v>
      </c>
      <c r="G222" t="s">
        <v>351</v>
      </c>
      <c r="H222" t="s">
        <v>334</v>
      </c>
      <c r="L222" s="2" t="str">
        <f t="shared" si="15"/>
        <v>RRT.Apal-187</v>
      </c>
      <c r="M222" s="2" t="s">
        <v>355</v>
      </c>
      <c r="N222">
        <v>35</v>
      </c>
      <c r="O222" s="2" t="s">
        <v>361</v>
      </c>
    </row>
    <row r="223" spans="1:17" x14ac:dyDescent="0.2">
      <c r="A223" t="s">
        <v>449</v>
      </c>
      <c r="C223" t="str">
        <f>VLOOKUP(A223,[1]long!$A:$B,2,FALSE)</f>
        <v>Run8.P1</v>
      </c>
      <c r="D223" s="1">
        <v>45107</v>
      </c>
      <c r="E223" s="8">
        <v>8</v>
      </c>
      <c r="F223" t="s">
        <v>42</v>
      </c>
      <c r="G223" t="s">
        <v>351</v>
      </c>
      <c r="H223" t="s">
        <v>334</v>
      </c>
      <c r="L223" s="2" t="str">
        <f t="shared" si="15"/>
        <v>RRT.Apal-188</v>
      </c>
      <c r="M223" s="2" t="s">
        <v>356</v>
      </c>
      <c r="N223">
        <v>89</v>
      </c>
      <c r="O223" s="2" t="s">
        <v>366</v>
      </c>
    </row>
    <row r="224" spans="1:17" x14ac:dyDescent="0.2">
      <c r="A224" t="s">
        <v>450</v>
      </c>
      <c r="C224" t="str">
        <f>VLOOKUP(A224,[1]long!$A:$B,2,FALSE)</f>
        <v>Run8.P1</v>
      </c>
      <c r="D224" s="1">
        <v>45107</v>
      </c>
      <c r="E224" s="8">
        <v>8</v>
      </c>
      <c r="F224" t="s">
        <v>42</v>
      </c>
      <c r="G224" t="s">
        <v>351</v>
      </c>
      <c r="H224" t="s">
        <v>334</v>
      </c>
      <c r="L224" s="2" t="str">
        <f t="shared" si="15"/>
        <v>RRT.Apal-206</v>
      </c>
      <c r="M224" s="2" t="s">
        <v>357</v>
      </c>
      <c r="N224">
        <v>31</v>
      </c>
      <c r="O224" s="2" t="s">
        <v>365</v>
      </c>
    </row>
    <row r="225" spans="1:15" x14ac:dyDescent="0.2">
      <c r="A225" t="s">
        <v>451</v>
      </c>
      <c r="C225" t="str">
        <f>VLOOKUP(A225,[1]long!$A:$B,2,FALSE)</f>
        <v>Run8.P1</v>
      </c>
      <c r="D225" s="1">
        <v>45107</v>
      </c>
      <c r="E225" s="8">
        <v>8</v>
      </c>
      <c r="F225" t="s">
        <v>42</v>
      </c>
      <c r="G225" t="s">
        <v>351</v>
      </c>
      <c r="H225" t="s">
        <v>334</v>
      </c>
      <c r="L225" s="2" t="str">
        <f t="shared" si="15"/>
        <v>RRT.Apal-208</v>
      </c>
      <c r="M225" s="2" t="s">
        <v>358</v>
      </c>
      <c r="N225">
        <v>82</v>
      </c>
      <c r="O225" s="2" t="s">
        <v>364</v>
      </c>
    </row>
    <row r="226" spans="1:15" x14ac:dyDescent="0.2">
      <c r="A226" t="s">
        <v>452</v>
      </c>
      <c r="C226" t="str">
        <f>VLOOKUP(A226,[1]long!$A:$B,2,FALSE)</f>
        <v>Run8.P1</v>
      </c>
      <c r="D226" s="1">
        <v>45107</v>
      </c>
      <c r="E226" s="8">
        <v>8</v>
      </c>
      <c r="F226" t="s">
        <v>42</v>
      </c>
      <c r="G226" t="s">
        <v>351</v>
      </c>
      <c r="H226" t="s">
        <v>334</v>
      </c>
      <c r="L226" s="2" t="str">
        <f t="shared" si="15"/>
        <v>RRT.Apal-196</v>
      </c>
      <c r="M226" s="2" t="s">
        <v>359</v>
      </c>
      <c r="N226">
        <v>12</v>
      </c>
      <c r="O226" s="2" t="s">
        <v>360</v>
      </c>
    </row>
  </sheetData>
  <sortState xmlns:xlrd2="http://schemas.microsoft.com/office/spreadsheetml/2017/richdata2" ref="D2:Q23">
    <sortCondition ref="D2:D23"/>
    <sortCondition ref="I2:I23"/>
    <sortCondition ref="K2:K23"/>
  </sortState>
  <conditionalFormatting sqref="A1:A1048576 C1:C1048576">
    <cfRule type="duplicateValues" dxfId="10" priority="16"/>
  </conditionalFormatting>
  <conditionalFormatting sqref="A1:B1048576">
    <cfRule type="duplicateValues" dxfId="9" priority="6"/>
  </conditionalFormatting>
  <conditionalFormatting sqref="B1:B1048576">
    <cfRule type="duplicateValues" dxfId="8" priority="3"/>
  </conditionalFormatting>
  <conditionalFormatting sqref="B152:B215 O143:O202">
    <cfRule type="duplicateValues" dxfId="7" priority="5"/>
  </conditionalFormatting>
  <conditionalFormatting sqref="L1:L162 L168:L202 L219:L1048576 M203:M226">
    <cfRule type="duplicateValues" dxfId="6" priority="15"/>
  </conditionalFormatting>
  <conditionalFormatting sqref="O143:O202">
    <cfRule type="duplicateValues" dxfId="5" priority="4"/>
  </conditionalFormatting>
  <conditionalFormatting sqref="O219:O22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A698-D8FB-F543-9AD6-A2DA79330164}">
  <dimension ref="A1:I271"/>
  <sheetViews>
    <sheetView workbookViewId="0">
      <pane ySplit="1" topLeftCell="A239" activePane="bottomLeft" state="frozen"/>
      <selection pane="bottomLeft" activeCell="H249" sqref="H249"/>
    </sheetView>
  </sheetViews>
  <sheetFormatPr baseColWidth="10" defaultRowHeight="16" x14ac:dyDescent="0.2"/>
  <cols>
    <col min="1" max="1" width="14.83203125" bestFit="1" customWidth="1"/>
    <col min="2" max="2" width="14.83203125" customWidth="1"/>
    <col min="3" max="3" width="10.83203125" style="1"/>
    <col min="4" max="4" width="10.83203125" style="3"/>
    <col min="7" max="7" width="15" bestFit="1" customWidth="1"/>
    <col min="8" max="8" width="12.6640625" bestFit="1" customWidth="1"/>
    <col min="9" max="9" width="43" customWidth="1"/>
  </cols>
  <sheetData>
    <row r="1" spans="1:9" x14ac:dyDescent="0.2">
      <c r="A1" t="s">
        <v>83</v>
      </c>
      <c r="B1" t="s">
        <v>162</v>
      </c>
      <c r="C1" s="1" t="s">
        <v>85</v>
      </c>
      <c r="D1" s="3" t="s">
        <v>57</v>
      </c>
      <c r="E1" t="s">
        <v>3</v>
      </c>
      <c r="F1" t="s">
        <v>188</v>
      </c>
      <c r="G1" t="s">
        <v>110</v>
      </c>
      <c r="H1" t="str">
        <f>VLOOKUP(A1,CollectionNotes!A:Q,12,FALSE)</f>
        <v>fieldTag</v>
      </c>
      <c r="I1" t="s">
        <v>4</v>
      </c>
    </row>
    <row r="2" spans="1:9" x14ac:dyDescent="0.2">
      <c r="A2" t="str">
        <f>_xlfn.CONCAT("Run"&amp;D2&amp;"."&amp;E2)</f>
        <v>Run1.8</v>
      </c>
      <c r="B2" t="s">
        <v>453</v>
      </c>
      <c r="C2" s="1">
        <v>45097</v>
      </c>
      <c r="D2" s="3">
        <v>1</v>
      </c>
      <c r="E2">
        <v>8</v>
      </c>
      <c r="G2">
        <v>1</v>
      </c>
      <c r="H2" t="str">
        <f>VLOOKUP(A2,CollectionNotes!A:Q,12,FALSE)</f>
        <v>B9</v>
      </c>
    </row>
    <row r="3" spans="1:9" x14ac:dyDescent="0.2">
      <c r="A3" t="str">
        <f>_xlfn.CONCAT("Run"&amp;D3&amp;"."&amp;E3)</f>
        <v>Run1.6</v>
      </c>
      <c r="B3" t="s">
        <v>454</v>
      </c>
      <c r="C3" s="1">
        <v>45097</v>
      </c>
      <c r="D3" s="3">
        <v>1</v>
      </c>
      <c r="E3">
        <v>6</v>
      </c>
      <c r="G3">
        <v>2</v>
      </c>
      <c r="H3" t="str">
        <f>VLOOKUP(A3,CollectionNotes!A:Q,12,FALSE)</f>
        <v>B3</v>
      </c>
    </row>
    <row r="4" spans="1:9" x14ac:dyDescent="0.2">
      <c r="A4" t="str">
        <f>_xlfn.CONCAT("Run"&amp;D4&amp;"."&amp;E4)</f>
        <v>Run1.4</v>
      </c>
      <c r="B4" t="s">
        <v>455</v>
      </c>
      <c r="C4" s="1">
        <v>45097</v>
      </c>
      <c r="D4" s="3">
        <v>1</v>
      </c>
      <c r="E4">
        <v>4</v>
      </c>
      <c r="G4">
        <v>3</v>
      </c>
      <c r="H4" t="str">
        <f>VLOOKUP(A4,CollectionNotes!A:Q,12,FALSE)</f>
        <v>B1</v>
      </c>
    </row>
    <row r="5" spans="1:9" x14ac:dyDescent="0.2">
      <c r="A5" t="str">
        <f>_xlfn.CONCAT("Run"&amp;D5&amp;"."&amp;E5)</f>
        <v>Run1.14</v>
      </c>
      <c r="B5" t="s">
        <v>456</v>
      </c>
      <c r="C5" s="1">
        <v>45097</v>
      </c>
      <c r="D5" s="3">
        <v>1</v>
      </c>
      <c r="E5">
        <v>14</v>
      </c>
      <c r="G5">
        <v>4</v>
      </c>
      <c r="H5" t="str">
        <f>VLOOKUP(A5,CollectionNotes!A:Q,12,FALSE)</f>
        <v>B23</v>
      </c>
    </row>
    <row r="6" spans="1:9" x14ac:dyDescent="0.2">
      <c r="A6" t="str">
        <f>_xlfn.CONCAT("Run"&amp;D6&amp;"."&amp;E6)</f>
        <v>Run1.11</v>
      </c>
      <c r="B6" t="s">
        <v>457</v>
      </c>
      <c r="C6" s="1">
        <v>45097</v>
      </c>
      <c r="D6" s="3">
        <v>1</v>
      </c>
      <c r="E6">
        <v>11</v>
      </c>
      <c r="G6">
        <v>5</v>
      </c>
      <c r="H6" t="str">
        <f>VLOOKUP(A6,CollectionNotes!A:Q,12,FALSE)</f>
        <v>B24</v>
      </c>
    </row>
    <row r="7" spans="1:9" x14ac:dyDescent="0.2">
      <c r="A7" t="str">
        <f>_xlfn.CONCAT("Run"&amp;D7&amp;"."&amp;E7)</f>
        <v>Run1.13</v>
      </c>
      <c r="B7" t="s">
        <v>458</v>
      </c>
      <c r="C7" s="1">
        <v>45097</v>
      </c>
      <c r="D7" s="3">
        <v>1</v>
      </c>
      <c r="E7">
        <v>13</v>
      </c>
      <c r="G7">
        <v>6</v>
      </c>
      <c r="H7" t="str">
        <f>VLOOKUP(A7,CollectionNotes!A:Q,12,FALSE)</f>
        <v>B25</v>
      </c>
    </row>
    <row r="8" spans="1:9" x14ac:dyDescent="0.2">
      <c r="A8" t="str">
        <f>_xlfn.CONCAT("Run"&amp;D8&amp;"."&amp;E8)</f>
        <v>Run1.15</v>
      </c>
      <c r="B8" t="s">
        <v>459</v>
      </c>
      <c r="C8" s="1">
        <v>45097</v>
      </c>
      <c r="D8" s="3">
        <v>1</v>
      </c>
      <c r="E8">
        <v>15</v>
      </c>
      <c r="G8">
        <v>7</v>
      </c>
      <c r="H8" t="str">
        <f>VLOOKUP(A8,CollectionNotes!A:Q,12,FALSE)</f>
        <v>B6</v>
      </c>
    </row>
    <row r="9" spans="1:9" x14ac:dyDescent="0.2">
      <c r="A9" t="str">
        <f>_xlfn.CONCAT("Run"&amp;D9&amp;"."&amp;E9)</f>
        <v>Run1.18</v>
      </c>
      <c r="B9" t="s">
        <v>460</v>
      </c>
      <c r="C9" s="1">
        <v>45097</v>
      </c>
      <c r="D9" s="3">
        <v>1</v>
      </c>
      <c r="E9">
        <v>18</v>
      </c>
      <c r="G9">
        <v>8</v>
      </c>
      <c r="H9" t="str">
        <f>VLOOKUP(A9,CollectionNotes!A:Q,12,FALSE)</f>
        <v>B10</v>
      </c>
    </row>
    <row r="10" spans="1:9" x14ac:dyDescent="0.2">
      <c r="A10" t="str">
        <f>_xlfn.CONCAT("Run"&amp;D10&amp;"."&amp;E10)</f>
        <v>Run1.3</v>
      </c>
      <c r="B10" t="s">
        <v>461</v>
      </c>
      <c r="C10" s="1">
        <v>45097</v>
      </c>
      <c r="D10" s="3">
        <v>1</v>
      </c>
      <c r="E10">
        <v>3</v>
      </c>
      <c r="G10">
        <v>9</v>
      </c>
      <c r="H10" t="str">
        <f>VLOOKUP(A10,CollectionNotes!A:Q,12,FALSE)</f>
        <v>B2</v>
      </c>
    </row>
    <row r="11" spans="1:9" x14ac:dyDescent="0.2">
      <c r="A11" t="str">
        <f>_xlfn.CONCAT("Run"&amp;D11&amp;"."&amp;E11)</f>
        <v>Run1.2</v>
      </c>
      <c r="B11" t="s">
        <v>462</v>
      </c>
      <c r="C11" s="1">
        <v>45097</v>
      </c>
      <c r="D11" s="3">
        <v>1</v>
      </c>
      <c r="E11">
        <v>2</v>
      </c>
      <c r="G11">
        <v>10</v>
      </c>
      <c r="H11" t="str">
        <f>VLOOKUP(A11,CollectionNotes!A:Q,12,FALSE)</f>
        <v>B5</v>
      </c>
    </row>
    <row r="12" spans="1:9" x14ac:dyDescent="0.2">
      <c r="A12" t="str">
        <f>_xlfn.CONCAT("Run"&amp;D12&amp;"."&amp;E12)</f>
        <v>Run1.1</v>
      </c>
      <c r="B12" t="s">
        <v>463</v>
      </c>
      <c r="C12" s="1">
        <v>45097</v>
      </c>
      <c r="D12" s="3">
        <v>1</v>
      </c>
      <c r="E12">
        <v>1</v>
      </c>
      <c r="G12">
        <v>11</v>
      </c>
      <c r="H12" t="str">
        <f>VLOOKUP(A12,CollectionNotes!A:Q,12,FALSE)</f>
        <v>B7</v>
      </c>
    </row>
    <row r="13" spans="1:9" x14ac:dyDescent="0.2">
      <c r="A13" t="str">
        <f>_xlfn.CONCAT("Run"&amp;D13&amp;"."&amp;E13)</f>
        <v>Run1.9</v>
      </c>
      <c r="B13" t="s">
        <v>464</v>
      </c>
      <c r="C13" s="1">
        <v>45097</v>
      </c>
      <c r="D13" s="3">
        <v>1</v>
      </c>
      <c r="E13">
        <v>9</v>
      </c>
      <c r="G13">
        <v>12</v>
      </c>
      <c r="H13" t="str">
        <f>VLOOKUP(A13,CollectionNotes!A:Q,12,FALSE)</f>
        <v>B26</v>
      </c>
    </row>
    <row r="14" spans="1:9" x14ac:dyDescent="0.2">
      <c r="A14" t="str">
        <f>_xlfn.CONCAT("Run"&amp;D14&amp;"."&amp;E14)</f>
        <v>Run1.7</v>
      </c>
      <c r="B14" t="s">
        <v>465</v>
      </c>
      <c r="C14" s="1">
        <v>45097</v>
      </c>
      <c r="D14" s="3">
        <v>1</v>
      </c>
      <c r="E14">
        <v>7</v>
      </c>
      <c r="G14">
        <v>13</v>
      </c>
      <c r="H14" t="str">
        <f>VLOOKUP(A14,CollectionNotes!A:Q,12,FALSE)</f>
        <v>B8</v>
      </c>
    </row>
    <row r="15" spans="1:9" x14ac:dyDescent="0.2">
      <c r="A15" t="str">
        <f>_xlfn.CONCAT("Run"&amp;D15&amp;"."&amp;E15)</f>
        <v>Run1.5</v>
      </c>
      <c r="B15" t="s">
        <v>466</v>
      </c>
      <c r="C15" s="1">
        <v>45097</v>
      </c>
      <c r="D15" s="3">
        <v>1</v>
      </c>
      <c r="E15">
        <v>5</v>
      </c>
      <c r="G15">
        <v>14</v>
      </c>
      <c r="H15" t="str">
        <f>VLOOKUP(A15,CollectionNotes!A:Q,12,FALSE)</f>
        <v>B4</v>
      </c>
    </row>
    <row r="16" spans="1:9" x14ac:dyDescent="0.2">
      <c r="A16" t="str">
        <f>_xlfn.CONCAT("Run"&amp;D16&amp;"."&amp;E16)</f>
        <v>Run1.31</v>
      </c>
      <c r="B16" t="s">
        <v>467</v>
      </c>
      <c r="C16" s="1">
        <v>45097</v>
      </c>
      <c r="D16" s="3">
        <v>1</v>
      </c>
      <c r="E16">
        <v>31</v>
      </c>
      <c r="G16">
        <v>15</v>
      </c>
      <c r="H16" t="str">
        <f>VLOOKUP(A16,CollectionNotes!A:Q,12,FALSE)</f>
        <v>B12</v>
      </c>
    </row>
    <row r="17" spans="1:8" x14ac:dyDescent="0.2">
      <c r="A17" t="str">
        <f>_xlfn.CONCAT("Run"&amp;D17&amp;"."&amp;E17)</f>
        <v>Run1.12</v>
      </c>
      <c r="B17" t="s">
        <v>468</v>
      </c>
      <c r="C17" s="1">
        <v>45097</v>
      </c>
      <c r="D17" s="3">
        <v>1</v>
      </c>
      <c r="E17">
        <v>12</v>
      </c>
      <c r="G17">
        <v>16</v>
      </c>
      <c r="H17" t="str">
        <f>VLOOKUP(A17,CollectionNotes!A:Q,12,FALSE)</f>
        <v>B22</v>
      </c>
    </row>
    <row r="18" spans="1:8" x14ac:dyDescent="0.2">
      <c r="A18" t="str">
        <f>_xlfn.CONCAT("Run"&amp;D18&amp;"."&amp;E18)</f>
        <v>Run1.10</v>
      </c>
      <c r="B18" t="s">
        <v>469</v>
      </c>
      <c r="C18" s="1">
        <v>45097</v>
      </c>
      <c r="D18" s="3">
        <v>1</v>
      </c>
      <c r="E18">
        <v>10</v>
      </c>
      <c r="G18">
        <v>17</v>
      </c>
      <c r="H18" t="str">
        <f>VLOOKUP(A18,CollectionNotes!A:Q,12,FALSE)</f>
        <v>B21</v>
      </c>
    </row>
    <row r="19" spans="1:8" x14ac:dyDescent="0.2">
      <c r="A19" t="str">
        <f>_xlfn.CONCAT("Run"&amp;D19&amp;"."&amp;E19)</f>
        <v>Run1.17</v>
      </c>
      <c r="B19" t="s">
        <v>470</v>
      </c>
      <c r="C19" s="1">
        <v>45097</v>
      </c>
      <c r="D19" s="3">
        <v>1</v>
      </c>
      <c r="E19">
        <v>17</v>
      </c>
      <c r="G19">
        <v>19</v>
      </c>
      <c r="H19" t="str">
        <f>VLOOKUP(A19,CollectionNotes!A:Q,12,FALSE)</f>
        <v>B27</v>
      </c>
    </row>
    <row r="20" spans="1:8" x14ac:dyDescent="0.2">
      <c r="A20" t="str">
        <f>_xlfn.CONCAT("Run"&amp;D20&amp;"."&amp;E20)</f>
        <v>Run1.19</v>
      </c>
      <c r="B20" t="s">
        <v>471</v>
      </c>
      <c r="C20" s="1">
        <v>45097</v>
      </c>
      <c r="D20" s="3">
        <v>1</v>
      </c>
      <c r="E20">
        <v>19</v>
      </c>
      <c r="G20">
        <v>21</v>
      </c>
      <c r="H20" t="str">
        <f>VLOOKUP(A20,CollectionNotes!A:Q,12,FALSE)</f>
        <v>B11</v>
      </c>
    </row>
    <row r="21" spans="1:8" x14ac:dyDescent="0.2">
      <c r="A21" t="str">
        <f>_xlfn.CONCAT("Run"&amp;D21&amp;"."&amp;E21)</f>
        <v>Run1.16</v>
      </c>
      <c r="B21" t="s">
        <v>472</v>
      </c>
      <c r="C21" s="1">
        <v>45097</v>
      </c>
      <c r="D21" s="3">
        <v>1</v>
      </c>
      <c r="E21">
        <v>16</v>
      </c>
      <c r="G21">
        <v>22</v>
      </c>
      <c r="H21" t="str">
        <f>VLOOKUP(A21,CollectionNotes!A:Q,12,FALSE)</f>
        <v>B28</v>
      </c>
    </row>
    <row r="22" spans="1:8" x14ac:dyDescent="0.2">
      <c r="A22" t="str">
        <f>_xlfn.CONCAT("Run"&amp;D22&amp;"."&amp;E22)</f>
        <v>Run1.21</v>
      </c>
      <c r="B22" t="s">
        <v>473</v>
      </c>
      <c r="C22" s="1">
        <v>45097</v>
      </c>
      <c r="D22" s="3">
        <v>1</v>
      </c>
      <c r="E22">
        <v>21</v>
      </c>
      <c r="G22">
        <v>23</v>
      </c>
      <c r="H22" t="str">
        <f>VLOOKUP(A22,CollectionNotes!A:Q,12,FALSE)</f>
        <v>B29</v>
      </c>
    </row>
    <row r="23" spans="1:8" x14ac:dyDescent="0.2">
      <c r="A23" t="str">
        <f>_xlfn.CONCAT("Run"&amp;D23&amp;"."&amp;E23)</f>
        <v>Run1.20</v>
      </c>
      <c r="B23" t="s">
        <v>474</v>
      </c>
      <c r="C23" s="1">
        <v>45097</v>
      </c>
      <c r="D23" s="3">
        <v>1</v>
      </c>
      <c r="E23">
        <v>20</v>
      </c>
      <c r="G23">
        <v>24</v>
      </c>
      <c r="H23" t="str">
        <f>VLOOKUP(A23,CollectionNotes!A:Q,12,FALSE)</f>
        <v>B30</v>
      </c>
    </row>
    <row r="24" spans="1:8" x14ac:dyDescent="0.2">
      <c r="A24" t="str">
        <f>_xlfn.CONCAT("Run"&amp;D24&amp;"."&amp;E24)</f>
        <v>Run2.10</v>
      </c>
      <c r="B24" t="s">
        <v>475</v>
      </c>
      <c r="C24" s="1">
        <v>45098</v>
      </c>
      <c r="D24" s="3">
        <v>2</v>
      </c>
      <c r="E24">
        <v>10</v>
      </c>
      <c r="G24">
        <v>25</v>
      </c>
      <c r="H24" t="str">
        <f>VLOOKUP(A24,CollectionNotes!A:Q,12,FALSE)</f>
        <v>B45</v>
      </c>
    </row>
    <row r="25" spans="1:8" x14ac:dyDescent="0.2">
      <c r="A25" t="str">
        <f>_xlfn.CONCAT("Run"&amp;D25&amp;"."&amp;E25)</f>
        <v>Run2.29</v>
      </c>
      <c r="B25" t="s">
        <v>476</v>
      </c>
      <c r="C25" s="1">
        <v>45098</v>
      </c>
      <c r="D25" s="3">
        <v>2</v>
      </c>
      <c r="E25">
        <v>29</v>
      </c>
      <c r="G25">
        <v>26</v>
      </c>
      <c r="H25" t="str">
        <f>VLOOKUP(A25,CollectionNotes!A:Q,12,FALSE)</f>
        <v>B15</v>
      </c>
    </row>
    <row r="26" spans="1:8" x14ac:dyDescent="0.2">
      <c r="A26" t="str">
        <f>_xlfn.CONCAT("Run"&amp;D26&amp;"."&amp;E26)</f>
        <v>Run2.17</v>
      </c>
      <c r="B26" t="s">
        <v>477</v>
      </c>
      <c r="C26" s="1">
        <v>45098</v>
      </c>
      <c r="D26" s="3">
        <v>2</v>
      </c>
      <c r="E26">
        <v>17</v>
      </c>
      <c r="G26">
        <v>27</v>
      </c>
      <c r="H26" t="str">
        <f>VLOOKUP(A26,CollectionNotes!A:Q,12,FALSE)</f>
        <v>B49</v>
      </c>
    </row>
    <row r="27" spans="1:8" x14ac:dyDescent="0.2">
      <c r="A27" t="str">
        <f>_xlfn.CONCAT("Run"&amp;D27&amp;"."&amp;E27)</f>
        <v>Run2.16</v>
      </c>
      <c r="B27" t="s">
        <v>478</v>
      </c>
      <c r="C27" s="1">
        <v>45098</v>
      </c>
      <c r="D27" s="3">
        <v>2</v>
      </c>
      <c r="E27">
        <v>16</v>
      </c>
      <c r="G27">
        <v>28</v>
      </c>
      <c r="H27" t="str">
        <f>VLOOKUP(A27,CollectionNotes!A:Q,12,FALSE)</f>
        <v>B44</v>
      </c>
    </row>
    <row r="28" spans="1:8" x14ac:dyDescent="0.2">
      <c r="A28" t="str">
        <f>_xlfn.CONCAT("Run"&amp;D28&amp;"."&amp;E28)</f>
        <v>Run2.19</v>
      </c>
      <c r="B28" t="s">
        <v>479</v>
      </c>
      <c r="C28" s="1">
        <v>45098</v>
      </c>
      <c r="D28" s="3">
        <v>2</v>
      </c>
      <c r="E28">
        <v>19</v>
      </c>
      <c r="G28">
        <v>29</v>
      </c>
      <c r="H28" t="str">
        <f>VLOOKUP(A28,CollectionNotes!A:Q,12,FALSE)</f>
        <v>B13</v>
      </c>
    </row>
    <row r="29" spans="1:8" x14ac:dyDescent="0.2">
      <c r="A29" t="str">
        <f>_xlfn.CONCAT("Run"&amp;D29&amp;"."&amp;E29)</f>
        <v>Run2.27</v>
      </c>
      <c r="B29" t="s">
        <v>480</v>
      </c>
      <c r="C29" s="1">
        <v>45098</v>
      </c>
      <c r="D29" s="3">
        <v>2</v>
      </c>
      <c r="E29">
        <v>27</v>
      </c>
      <c r="G29">
        <v>30</v>
      </c>
      <c r="H29" t="str">
        <f>VLOOKUP(A29,CollectionNotes!A:Q,12,FALSE)</f>
        <v>B48</v>
      </c>
    </row>
    <row r="30" spans="1:8" x14ac:dyDescent="0.2">
      <c r="A30" t="str">
        <f>_xlfn.CONCAT("Run"&amp;D30&amp;"."&amp;E30)</f>
        <v>Run2.32</v>
      </c>
      <c r="B30" t="s">
        <v>481</v>
      </c>
      <c r="C30" s="1">
        <v>45098</v>
      </c>
      <c r="D30" s="3">
        <v>2</v>
      </c>
      <c r="E30">
        <v>32</v>
      </c>
      <c r="G30">
        <v>31</v>
      </c>
      <c r="H30" t="str">
        <f>VLOOKUP(A30,CollectionNotes!A:Q,12,FALSE)</f>
        <v>B31</v>
      </c>
    </row>
    <row r="31" spans="1:8" x14ac:dyDescent="0.2">
      <c r="A31" t="str">
        <f>_xlfn.CONCAT("Run"&amp;D31&amp;"."&amp;E31)</f>
        <v>Run2.4</v>
      </c>
      <c r="B31" t="s">
        <v>482</v>
      </c>
      <c r="C31" s="1">
        <v>45098</v>
      </c>
      <c r="D31" s="3">
        <v>2</v>
      </c>
      <c r="E31">
        <v>4</v>
      </c>
      <c r="G31">
        <v>32</v>
      </c>
      <c r="H31" t="str">
        <f>VLOOKUP(A31,CollectionNotes!A:Q,12,FALSE)</f>
        <v>B33</v>
      </c>
    </row>
    <row r="32" spans="1:8" x14ac:dyDescent="0.2">
      <c r="A32" t="str">
        <f>_xlfn.CONCAT("Run"&amp;D32&amp;"."&amp;E32)</f>
        <v>Run2.20</v>
      </c>
      <c r="B32" t="s">
        <v>483</v>
      </c>
      <c r="C32" s="1">
        <v>45098</v>
      </c>
      <c r="D32" s="3">
        <v>2</v>
      </c>
      <c r="E32">
        <v>20</v>
      </c>
      <c r="G32">
        <v>33</v>
      </c>
      <c r="H32" t="str">
        <f>VLOOKUP(A32,CollectionNotes!A:Q,12,FALSE)</f>
        <v>B36</v>
      </c>
    </row>
    <row r="33" spans="1:9" x14ac:dyDescent="0.2">
      <c r="A33" t="str">
        <f>_xlfn.CONCAT("Run"&amp;D33&amp;"."&amp;E33)</f>
        <v>Run2.24</v>
      </c>
      <c r="B33" t="s">
        <v>484</v>
      </c>
      <c r="C33" s="1">
        <v>45098</v>
      </c>
      <c r="D33" s="3">
        <v>2</v>
      </c>
      <c r="E33">
        <v>24</v>
      </c>
      <c r="G33">
        <v>34</v>
      </c>
      <c r="H33" t="str">
        <f>VLOOKUP(A33,CollectionNotes!A:Q,12,FALSE)</f>
        <v>B46</v>
      </c>
    </row>
    <row r="34" spans="1:9" x14ac:dyDescent="0.2">
      <c r="A34" t="str">
        <f>_xlfn.CONCAT("Run"&amp;D34&amp;"."&amp;E34)</f>
        <v>Run2.28</v>
      </c>
      <c r="B34" t="s">
        <v>485</v>
      </c>
      <c r="C34" s="1">
        <v>45098</v>
      </c>
      <c r="D34" s="3">
        <v>2</v>
      </c>
      <c r="E34">
        <v>28</v>
      </c>
      <c r="G34">
        <v>35</v>
      </c>
      <c r="H34" t="str">
        <f>VLOOKUP(A34,CollectionNotes!A:Q,12,FALSE)</f>
        <v>B47</v>
      </c>
    </row>
    <row r="35" spans="1:9" x14ac:dyDescent="0.2">
      <c r="A35" t="str">
        <f>_xlfn.CONCAT("Run"&amp;D35&amp;"."&amp;E35)</f>
        <v>Run2.30</v>
      </c>
      <c r="B35" t="s">
        <v>486</v>
      </c>
      <c r="C35" s="1">
        <v>45098</v>
      </c>
      <c r="D35" s="3">
        <v>2</v>
      </c>
      <c r="E35">
        <v>30</v>
      </c>
      <c r="G35">
        <v>36</v>
      </c>
      <c r="H35" t="str">
        <f>VLOOKUP(A35,CollectionNotes!A:Q,12,FALSE)</f>
        <v>B14</v>
      </c>
    </row>
    <row r="36" spans="1:9" x14ac:dyDescent="0.2">
      <c r="A36" t="str">
        <f>_xlfn.CONCAT("Run"&amp;D36&amp;"."&amp;E36)</f>
        <v>Run2.3</v>
      </c>
      <c r="B36" t="s">
        <v>487</v>
      </c>
      <c r="C36" s="1">
        <v>45098</v>
      </c>
      <c r="D36" s="3">
        <v>2</v>
      </c>
      <c r="E36">
        <v>3</v>
      </c>
      <c r="G36">
        <v>37</v>
      </c>
      <c r="H36" t="str">
        <f>VLOOKUP(A36,CollectionNotes!A:Q,12,FALSE)</f>
        <v>B39</v>
      </c>
    </row>
    <row r="37" spans="1:9" x14ac:dyDescent="0.2">
      <c r="A37" t="str">
        <f>_xlfn.CONCAT("Run"&amp;D37&amp;"."&amp;E37)</f>
        <v>Run2.23</v>
      </c>
      <c r="B37" t="s">
        <v>488</v>
      </c>
      <c r="C37" s="1">
        <v>45098</v>
      </c>
      <c r="D37" s="3">
        <v>2</v>
      </c>
      <c r="E37">
        <v>23</v>
      </c>
      <c r="G37">
        <v>38</v>
      </c>
      <c r="H37" t="str">
        <f>VLOOKUP(A37,CollectionNotes!A:Q,12,FALSE)</f>
        <v>B40</v>
      </c>
    </row>
    <row r="38" spans="1:9" x14ac:dyDescent="0.2">
      <c r="A38" t="str">
        <f>_xlfn.CONCAT("Run"&amp;D38&amp;"."&amp;E38)</f>
        <v>Run2.26</v>
      </c>
      <c r="B38" t="s">
        <v>489</v>
      </c>
      <c r="C38" s="1">
        <v>45098</v>
      </c>
      <c r="D38" s="3">
        <v>2</v>
      </c>
      <c r="E38">
        <v>26</v>
      </c>
      <c r="G38">
        <v>39</v>
      </c>
      <c r="H38" t="str">
        <f>VLOOKUP(A38,CollectionNotes!A:Q,12,FALSE)</f>
        <v>B16</v>
      </c>
      <c r="I38" t="s">
        <v>88</v>
      </c>
    </row>
    <row r="39" spans="1:9" x14ac:dyDescent="0.2">
      <c r="A39" t="str">
        <f>_xlfn.CONCAT("Run"&amp;D39&amp;"."&amp;E39)</f>
        <v>Run2.7</v>
      </c>
      <c r="B39" t="s">
        <v>490</v>
      </c>
      <c r="C39" s="1">
        <v>45098</v>
      </c>
      <c r="D39" s="3">
        <v>2</v>
      </c>
      <c r="E39">
        <v>7</v>
      </c>
      <c r="G39">
        <v>40</v>
      </c>
      <c r="H39" t="str">
        <f>VLOOKUP(A39,CollectionNotes!A:Q,12,FALSE)</f>
        <v>B35</v>
      </c>
    </row>
    <row r="40" spans="1:9" x14ac:dyDescent="0.2">
      <c r="A40" t="str">
        <f>_xlfn.CONCAT("Run"&amp;D40&amp;"."&amp;E40)</f>
        <v>Run2.6</v>
      </c>
      <c r="B40" t="s">
        <v>491</v>
      </c>
      <c r="C40" s="1">
        <v>45098</v>
      </c>
      <c r="D40" s="3">
        <v>2</v>
      </c>
      <c r="E40">
        <v>6</v>
      </c>
      <c r="G40">
        <v>41</v>
      </c>
      <c r="H40" t="str">
        <f>VLOOKUP(A40,CollectionNotes!A:Q,12,FALSE)</f>
        <v>B37</v>
      </c>
    </row>
    <row r="41" spans="1:9" x14ac:dyDescent="0.2">
      <c r="A41" t="str">
        <f>_xlfn.CONCAT("Run"&amp;D41&amp;"."&amp;E41)</f>
        <v>Run2.44</v>
      </c>
      <c r="B41" t="s">
        <v>492</v>
      </c>
      <c r="C41" s="1">
        <v>45098</v>
      </c>
      <c r="D41" s="3">
        <v>2</v>
      </c>
      <c r="E41">
        <v>44</v>
      </c>
      <c r="G41">
        <v>42</v>
      </c>
      <c r="H41" t="str">
        <f>VLOOKUP(A41,CollectionNotes!A:Q,12,FALSE)</f>
        <v>B34</v>
      </c>
    </row>
    <row r="42" spans="1:9" x14ac:dyDescent="0.2">
      <c r="A42" t="str">
        <f>_xlfn.CONCAT("Run"&amp;D42&amp;"."&amp;E42)</f>
        <v>Run2.8</v>
      </c>
      <c r="B42" t="s">
        <v>493</v>
      </c>
      <c r="C42" s="1">
        <v>45098</v>
      </c>
      <c r="D42" s="3">
        <v>2</v>
      </c>
      <c r="E42">
        <v>8</v>
      </c>
      <c r="G42">
        <v>43</v>
      </c>
      <c r="H42" t="str">
        <f>VLOOKUP(A42,CollectionNotes!A:Q,12,FALSE)</f>
        <v>B32</v>
      </c>
    </row>
    <row r="43" spans="1:9" x14ac:dyDescent="0.2">
      <c r="A43" t="str">
        <f>_xlfn.CONCAT("Run"&amp;D43&amp;"."&amp;E43)</f>
        <v>Run2.43</v>
      </c>
      <c r="B43" t="s">
        <v>494</v>
      </c>
      <c r="C43" s="1">
        <v>45098</v>
      </c>
      <c r="D43" s="3">
        <v>2</v>
      </c>
      <c r="E43">
        <v>43</v>
      </c>
      <c r="G43">
        <v>44</v>
      </c>
      <c r="H43" t="str">
        <f>VLOOKUP(A43,CollectionNotes!A:Q,12,FALSE)</f>
        <v>B80</v>
      </c>
    </row>
    <row r="44" spans="1:9" x14ac:dyDescent="0.2">
      <c r="A44" t="str">
        <f>_xlfn.CONCAT("Run"&amp;D44&amp;"."&amp;E44)</f>
        <v>Run2.15</v>
      </c>
      <c r="B44" t="s">
        <v>495</v>
      </c>
      <c r="C44" s="1">
        <v>45098</v>
      </c>
      <c r="D44" s="3">
        <v>2</v>
      </c>
      <c r="E44">
        <v>15</v>
      </c>
      <c r="G44">
        <v>45</v>
      </c>
      <c r="H44" t="str">
        <f>VLOOKUP(A44,CollectionNotes!A:Q,12,FALSE)</f>
        <v>B69</v>
      </c>
    </row>
    <row r="45" spans="1:9" x14ac:dyDescent="0.2">
      <c r="A45" t="str">
        <f>_xlfn.CONCAT("Run"&amp;D45&amp;"."&amp;E45)</f>
        <v>Run2.42</v>
      </c>
      <c r="B45" t="s">
        <v>496</v>
      </c>
      <c r="C45" s="1">
        <v>45098</v>
      </c>
      <c r="D45" s="3">
        <v>2</v>
      </c>
      <c r="E45">
        <v>42</v>
      </c>
      <c r="G45">
        <v>46</v>
      </c>
      <c r="H45" t="str">
        <f>VLOOKUP(A45,CollectionNotes!A:Q,12,FALSE)</f>
        <v>B79</v>
      </c>
    </row>
    <row r="46" spans="1:9" x14ac:dyDescent="0.2">
      <c r="A46" t="str">
        <f>_xlfn.CONCAT("Run"&amp;D46&amp;"."&amp;E46)</f>
        <v>Run2.25</v>
      </c>
      <c r="B46" t="s">
        <v>497</v>
      </c>
      <c r="C46" s="1">
        <v>45098</v>
      </c>
      <c r="D46" s="3">
        <v>2</v>
      </c>
      <c r="E46">
        <v>25</v>
      </c>
      <c r="G46">
        <v>47</v>
      </c>
      <c r="H46" t="str">
        <f>VLOOKUP(A46,CollectionNotes!A:Q,12,FALSE)</f>
        <v>B76</v>
      </c>
    </row>
    <row r="47" spans="1:9" x14ac:dyDescent="0.2">
      <c r="A47" t="str">
        <f>_xlfn.CONCAT("Run"&amp;D47&amp;"."&amp;E47)</f>
        <v>Run2.1</v>
      </c>
      <c r="B47" t="s">
        <v>498</v>
      </c>
      <c r="C47" s="1">
        <v>45098</v>
      </c>
      <c r="D47" s="3">
        <v>2</v>
      </c>
      <c r="E47">
        <v>1</v>
      </c>
      <c r="G47">
        <v>48</v>
      </c>
      <c r="H47" t="str">
        <f>VLOOKUP(A47,CollectionNotes!A:Q,12,FALSE)</f>
        <v>B66</v>
      </c>
    </row>
    <row r="48" spans="1:9" x14ac:dyDescent="0.2">
      <c r="A48" t="str">
        <f>_xlfn.CONCAT("Run"&amp;D48&amp;"."&amp;E48)</f>
        <v>Run2.59</v>
      </c>
      <c r="B48" t="s">
        <v>499</v>
      </c>
      <c r="C48" s="1">
        <v>45098</v>
      </c>
      <c r="D48" s="3">
        <v>2</v>
      </c>
      <c r="E48">
        <v>59</v>
      </c>
      <c r="G48">
        <v>49</v>
      </c>
      <c r="H48" t="str">
        <f>VLOOKUP(A48,CollectionNotes!A:Q,12,FALSE)</f>
        <v>B62</v>
      </c>
    </row>
    <row r="49" spans="1:8" x14ac:dyDescent="0.2">
      <c r="A49" t="str">
        <f>_xlfn.CONCAT("Run"&amp;D49&amp;"."&amp;E49)</f>
        <v>Run2.60</v>
      </c>
      <c r="B49" t="s">
        <v>500</v>
      </c>
      <c r="C49" s="1">
        <v>45098</v>
      </c>
      <c r="D49" s="3">
        <v>2</v>
      </c>
      <c r="E49">
        <v>60</v>
      </c>
      <c r="G49">
        <v>50</v>
      </c>
      <c r="H49" t="str">
        <f>VLOOKUP(A49,CollectionNotes!A:Q,12,FALSE)</f>
        <v>B64</v>
      </c>
    </row>
    <row r="50" spans="1:8" x14ac:dyDescent="0.2">
      <c r="A50" t="str">
        <f>_xlfn.CONCAT("Run"&amp;D50&amp;"."&amp;E50)</f>
        <v>Run2.41</v>
      </c>
      <c r="B50" t="s">
        <v>501</v>
      </c>
      <c r="C50" s="1">
        <v>45098</v>
      </c>
      <c r="D50" s="3">
        <v>2</v>
      </c>
      <c r="E50">
        <v>41</v>
      </c>
      <c r="G50">
        <v>51</v>
      </c>
      <c r="H50" t="str">
        <f>VLOOKUP(A50,CollectionNotes!A:Q,12,FALSE)</f>
        <v>B75</v>
      </c>
    </row>
    <row r="51" spans="1:8" x14ac:dyDescent="0.2">
      <c r="A51" t="str">
        <f>_xlfn.CONCAT("Run"&amp;D51&amp;"."&amp;E51)</f>
        <v>Run2.54</v>
      </c>
      <c r="B51" t="s">
        <v>502</v>
      </c>
      <c r="C51" s="1">
        <v>45098</v>
      </c>
      <c r="D51" s="3">
        <v>2</v>
      </c>
      <c r="E51">
        <v>54</v>
      </c>
      <c r="G51">
        <v>52</v>
      </c>
      <c r="H51" t="str">
        <f>VLOOKUP(A51,CollectionNotes!A:Q,12,FALSE)</f>
        <v>B73</v>
      </c>
    </row>
    <row r="52" spans="1:8" x14ac:dyDescent="0.2">
      <c r="A52" t="str">
        <f>_xlfn.CONCAT("Run"&amp;D52&amp;"."&amp;E52)</f>
        <v>Run2.61</v>
      </c>
      <c r="B52" t="s">
        <v>503</v>
      </c>
      <c r="C52" s="1">
        <v>45098</v>
      </c>
      <c r="D52" s="3">
        <v>2</v>
      </c>
      <c r="E52">
        <v>61</v>
      </c>
      <c r="G52">
        <v>53</v>
      </c>
      <c r="H52" t="str">
        <f>VLOOKUP(A52,CollectionNotes!A:Q,12,FALSE)</f>
        <v>B74</v>
      </c>
    </row>
    <row r="53" spans="1:8" x14ac:dyDescent="0.2">
      <c r="A53" t="str">
        <f>_xlfn.CONCAT("Run"&amp;D53&amp;"."&amp;E53)</f>
        <v>Run2.52</v>
      </c>
      <c r="B53" t="s">
        <v>504</v>
      </c>
      <c r="C53" s="1">
        <v>45098</v>
      </c>
      <c r="D53" s="3">
        <v>2</v>
      </c>
      <c r="E53">
        <v>52</v>
      </c>
      <c r="G53">
        <v>54</v>
      </c>
      <c r="H53" t="str">
        <f>VLOOKUP(A53,CollectionNotes!A:Q,12,FALSE)</f>
        <v>B72</v>
      </c>
    </row>
    <row r="54" spans="1:8" x14ac:dyDescent="0.2">
      <c r="A54" t="str">
        <f>_xlfn.CONCAT("Run"&amp;D54&amp;"."&amp;E54)</f>
        <v>Run3.39</v>
      </c>
      <c r="B54" t="s">
        <v>505</v>
      </c>
      <c r="C54" s="1">
        <v>45099</v>
      </c>
      <c r="D54" s="3">
        <v>3</v>
      </c>
      <c r="E54">
        <v>39</v>
      </c>
      <c r="G54">
        <v>55</v>
      </c>
      <c r="H54" t="str">
        <f>VLOOKUP(A54,CollectionNotes!A:Q,12,FALSE)</f>
        <v>B101</v>
      </c>
    </row>
    <row r="55" spans="1:8" x14ac:dyDescent="0.2">
      <c r="A55" t="str">
        <f>_xlfn.CONCAT("Run"&amp;D55&amp;"."&amp;E55)</f>
        <v>Run3.38</v>
      </c>
      <c r="B55" t="s">
        <v>506</v>
      </c>
      <c r="C55" s="1">
        <v>45099</v>
      </c>
      <c r="D55" s="3">
        <v>3</v>
      </c>
      <c r="E55">
        <v>38</v>
      </c>
      <c r="G55">
        <v>56</v>
      </c>
      <c r="H55" t="str">
        <f>VLOOKUP(A55,CollectionNotes!A:Q,12,FALSE)</f>
        <v>B105</v>
      </c>
    </row>
    <row r="56" spans="1:8" x14ac:dyDescent="0.2">
      <c r="A56" t="str">
        <f>_xlfn.CONCAT("Run"&amp;D56&amp;"."&amp;E56)</f>
        <v>Run3.40</v>
      </c>
      <c r="B56" t="s">
        <v>507</v>
      </c>
      <c r="C56" s="1">
        <v>45099</v>
      </c>
      <c r="D56" s="3">
        <v>3</v>
      </c>
      <c r="E56">
        <v>40</v>
      </c>
      <c r="G56">
        <v>57</v>
      </c>
      <c r="H56" t="str">
        <f>VLOOKUP(A56,CollectionNotes!A:Q,12,FALSE)</f>
        <v>B102</v>
      </c>
    </row>
    <row r="57" spans="1:8" x14ac:dyDescent="0.2">
      <c r="A57" t="str">
        <f>_xlfn.CONCAT("Run"&amp;D57&amp;"."&amp;E57)</f>
        <v>Run3.33</v>
      </c>
      <c r="B57" t="s">
        <v>508</v>
      </c>
      <c r="C57" s="1">
        <v>45099</v>
      </c>
      <c r="D57" s="3">
        <v>3</v>
      </c>
      <c r="E57">
        <v>33</v>
      </c>
      <c r="G57">
        <v>58</v>
      </c>
      <c r="H57" t="str">
        <f>VLOOKUP(A57,CollectionNotes!A:Q,12,FALSE)</f>
        <v>B103</v>
      </c>
    </row>
    <row r="58" spans="1:8" x14ac:dyDescent="0.2">
      <c r="A58" t="str">
        <f>_xlfn.CONCAT("Run"&amp;D58&amp;"."&amp;E58)</f>
        <v>Run3.47</v>
      </c>
      <c r="B58" t="s">
        <v>509</v>
      </c>
      <c r="C58" s="1">
        <v>45099</v>
      </c>
      <c r="D58" s="3">
        <v>3</v>
      </c>
      <c r="E58">
        <v>47</v>
      </c>
      <c r="G58">
        <v>59</v>
      </c>
      <c r="H58" t="str">
        <f>VLOOKUP(A58,CollectionNotes!A:Q,12,FALSE)</f>
        <v>B104</v>
      </c>
    </row>
    <row r="59" spans="1:8" x14ac:dyDescent="0.2">
      <c r="A59" t="str">
        <f>_xlfn.CONCAT("Run"&amp;D59&amp;"."&amp;E59)</f>
        <v>Run3.17</v>
      </c>
      <c r="B59" t="s">
        <v>510</v>
      </c>
      <c r="C59" s="1">
        <v>45099</v>
      </c>
      <c r="D59" s="3">
        <v>3</v>
      </c>
      <c r="E59">
        <v>17</v>
      </c>
      <c r="G59">
        <v>60</v>
      </c>
      <c r="H59" t="str">
        <f>VLOOKUP(A59,CollectionNotes!A:Q,12,FALSE)</f>
        <v>B53</v>
      </c>
    </row>
    <row r="60" spans="1:8" x14ac:dyDescent="0.2">
      <c r="A60" t="str">
        <f>_xlfn.CONCAT("Run"&amp;D60&amp;"."&amp;E60)</f>
        <v>Run3.22</v>
      </c>
      <c r="B60" t="s">
        <v>511</v>
      </c>
      <c r="C60" s="1">
        <v>45099</v>
      </c>
      <c r="D60" s="3">
        <v>3</v>
      </c>
      <c r="E60">
        <v>22</v>
      </c>
      <c r="G60">
        <v>61</v>
      </c>
      <c r="H60" t="str">
        <f>VLOOKUP(A60,CollectionNotes!A:Q,12,FALSE)</f>
        <v>B52</v>
      </c>
    </row>
    <row r="61" spans="1:8" x14ac:dyDescent="0.2">
      <c r="A61" t="str">
        <f>_xlfn.CONCAT("Run"&amp;D61&amp;"."&amp;E61)</f>
        <v>Run3.27</v>
      </c>
      <c r="B61" t="s">
        <v>512</v>
      </c>
      <c r="C61" s="1">
        <v>45099</v>
      </c>
      <c r="D61" s="3">
        <v>3</v>
      </c>
      <c r="E61">
        <v>27</v>
      </c>
      <c r="G61">
        <v>62</v>
      </c>
      <c r="H61" t="str">
        <f>VLOOKUP(A61,CollectionNotes!A:Q,12,FALSE)</f>
        <v>B55</v>
      </c>
    </row>
    <row r="62" spans="1:8" x14ac:dyDescent="0.2">
      <c r="A62" t="str">
        <f>_xlfn.CONCAT("Run"&amp;D62&amp;"."&amp;E62)</f>
        <v>Run3.46</v>
      </c>
      <c r="B62" t="s">
        <v>513</v>
      </c>
      <c r="C62" s="1">
        <v>45099</v>
      </c>
      <c r="D62" s="3">
        <v>3</v>
      </c>
      <c r="E62">
        <v>46</v>
      </c>
      <c r="G62">
        <v>63</v>
      </c>
      <c r="H62" t="str">
        <f>VLOOKUP(A62,CollectionNotes!A:Q,12,FALSE)</f>
        <v>B78</v>
      </c>
    </row>
    <row r="63" spans="1:8" x14ac:dyDescent="0.2">
      <c r="A63" t="str">
        <f>_xlfn.CONCAT("Run"&amp;D63&amp;"."&amp;E63)</f>
        <v>Run3.37</v>
      </c>
      <c r="B63" t="s">
        <v>514</v>
      </c>
      <c r="C63" s="1">
        <v>45099</v>
      </c>
      <c r="D63" s="3">
        <v>3</v>
      </c>
      <c r="E63">
        <v>37</v>
      </c>
      <c r="G63">
        <v>64</v>
      </c>
      <c r="H63" t="str">
        <f>VLOOKUP(A63,CollectionNotes!A:Q,12,FALSE)</f>
        <v>B54</v>
      </c>
    </row>
    <row r="64" spans="1:8" x14ac:dyDescent="0.2">
      <c r="A64" t="str">
        <f>_xlfn.CONCAT("Run"&amp;D64&amp;"."&amp;E64)</f>
        <v>Run3.34</v>
      </c>
      <c r="B64" t="s">
        <v>515</v>
      </c>
      <c r="C64" s="1">
        <v>45099</v>
      </c>
      <c r="D64" s="3">
        <v>3</v>
      </c>
      <c r="E64">
        <v>34</v>
      </c>
      <c r="G64">
        <v>65</v>
      </c>
      <c r="H64" t="str">
        <f>VLOOKUP(A64,CollectionNotes!A:Q,12,FALSE)</f>
        <v>B38</v>
      </c>
    </row>
    <row r="65" spans="1:8" x14ac:dyDescent="0.2">
      <c r="A65" t="str">
        <f>_xlfn.CONCAT("Run"&amp;D65&amp;"."&amp;E65)</f>
        <v>Run3.45</v>
      </c>
      <c r="B65" t="s">
        <v>516</v>
      </c>
      <c r="C65" s="1">
        <v>45099</v>
      </c>
      <c r="D65" s="3">
        <v>3</v>
      </c>
      <c r="E65">
        <v>45</v>
      </c>
      <c r="G65">
        <v>66</v>
      </c>
      <c r="H65" t="str">
        <f>VLOOKUP(A65,CollectionNotes!A:Q,12,FALSE)</f>
        <v>B57</v>
      </c>
    </row>
    <row r="66" spans="1:8" x14ac:dyDescent="0.2">
      <c r="A66" t="str">
        <f>_xlfn.CONCAT("Run"&amp;D66&amp;"."&amp;E66)</f>
        <v>Run3.36</v>
      </c>
      <c r="B66" t="s">
        <v>517</v>
      </c>
      <c r="C66" s="1">
        <v>45099</v>
      </c>
      <c r="D66" s="3">
        <v>3</v>
      </c>
      <c r="E66">
        <v>36</v>
      </c>
      <c r="G66">
        <v>67</v>
      </c>
      <c r="H66" t="str">
        <f>VLOOKUP(A66,CollectionNotes!A:Q,12,FALSE)</f>
        <v>B56</v>
      </c>
    </row>
    <row r="67" spans="1:8" x14ac:dyDescent="0.2">
      <c r="A67" t="str">
        <f>_xlfn.CONCAT("Run"&amp;D67&amp;"."&amp;E67)</f>
        <v>Run3.48</v>
      </c>
      <c r="B67" t="s">
        <v>518</v>
      </c>
      <c r="C67" s="1">
        <v>45099</v>
      </c>
      <c r="D67" s="3">
        <v>3</v>
      </c>
      <c r="E67">
        <v>48</v>
      </c>
      <c r="G67">
        <v>68</v>
      </c>
      <c r="H67" t="str">
        <f>VLOOKUP(A67,CollectionNotes!A:Q,12,FALSE)</f>
        <v>B77</v>
      </c>
    </row>
    <row r="68" spans="1:8" x14ac:dyDescent="0.2">
      <c r="A68" t="str">
        <f>_xlfn.CONCAT("Run"&amp;D68&amp;"."&amp;E68)</f>
        <v>Run3.24</v>
      </c>
      <c r="B68" t="s">
        <v>519</v>
      </c>
      <c r="C68" s="1">
        <v>45099</v>
      </c>
      <c r="D68" s="3">
        <v>3</v>
      </c>
      <c r="E68">
        <v>24</v>
      </c>
      <c r="G68">
        <v>69</v>
      </c>
      <c r="H68" t="str">
        <f>VLOOKUP(A68,CollectionNotes!A:Q,12,FALSE)</f>
        <v>B71</v>
      </c>
    </row>
    <row r="69" spans="1:8" x14ac:dyDescent="0.2">
      <c r="A69" t="str">
        <f>_xlfn.CONCAT("Run"&amp;D69&amp;"."&amp;E69)</f>
        <v>Run3.4</v>
      </c>
      <c r="B69" t="s">
        <v>520</v>
      </c>
      <c r="C69" s="1">
        <v>45099</v>
      </c>
      <c r="D69" s="3">
        <v>3</v>
      </c>
      <c r="E69">
        <v>4</v>
      </c>
      <c r="G69">
        <v>70</v>
      </c>
      <c r="H69" t="str">
        <f>VLOOKUP(A69,CollectionNotes!A:Q,12,FALSE)</f>
        <v>B51</v>
      </c>
    </row>
    <row r="70" spans="1:8" x14ac:dyDescent="0.2">
      <c r="A70" t="str">
        <f>_xlfn.CONCAT("Run"&amp;D70&amp;"."&amp;E70)</f>
        <v>Run3.3</v>
      </c>
      <c r="B70" t="s">
        <v>521</v>
      </c>
      <c r="C70" s="1">
        <v>45099</v>
      </c>
      <c r="D70" s="3">
        <v>3</v>
      </c>
      <c r="E70">
        <v>3</v>
      </c>
      <c r="G70">
        <v>71</v>
      </c>
      <c r="H70" t="str">
        <f>VLOOKUP(A70,CollectionNotes!A:Q,12,FALSE)</f>
        <v>B143</v>
      </c>
    </row>
    <row r="71" spans="1:8" x14ac:dyDescent="0.2">
      <c r="A71" t="str">
        <f>_xlfn.CONCAT("Run"&amp;D71&amp;"."&amp;E71)</f>
        <v>Run3.30</v>
      </c>
      <c r="B71" t="s">
        <v>522</v>
      </c>
      <c r="C71" s="1">
        <v>45099</v>
      </c>
      <c r="D71" s="3">
        <v>3</v>
      </c>
      <c r="E71">
        <v>30</v>
      </c>
      <c r="G71">
        <v>72</v>
      </c>
      <c r="H71" t="str">
        <f>VLOOKUP(A71,CollectionNotes!A:Q,12,FALSE)</f>
        <v>B147</v>
      </c>
    </row>
    <row r="72" spans="1:8" x14ac:dyDescent="0.2">
      <c r="A72" t="str">
        <f>_xlfn.CONCAT("Run"&amp;D72&amp;"."&amp;E72)</f>
        <v>Run3.10</v>
      </c>
      <c r="B72" t="s">
        <v>523</v>
      </c>
      <c r="C72" s="1">
        <v>45099</v>
      </c>
      <c r="D72" s="3">
        <v>3</v>
      </c>
      <c r="E72">
        <v>10</v>
      </c>
      <c r="G72">
        <v>73</v>
      </c>
      <c r="H72" t="str">
        <f>VLOOKUP(A72,CollectionNotes!A:Q,12,FALSE)</f>
        <v>B148</v>
      </c>
    </row>
    <row r="73" spans="1:8" x14ac:dyDescent="0.2">
      <c r="A73" t="str">
        <f>_xlfn.CONCAT("Run"&amp;D73&amp;"."&amp;E73)</f>
        <v>Run3.16</v>
      </c>
      <c r="B73" t="s">
        <v>524</v>
      </c>
      <c r="C73" s="1">
        <v>45099</v>
      </c>
      <c r="D73" s="3">
        <v>3</v>
      </c>
      <c r="E73">
        <v>16</v>
      </c>
      <c r="G73">
        <v>74</v>
      </c>
      <c r="H73" t="str">
        <f>VLOOKUP(A73,CollectionNotes!A:Q,12,FALSE)</f>
        <v>B92</v>
      </c>
    </row>
    <row r="74" spans="1:8" x14ac:dyDescent="0.2">
      <c r="A74" t="str">
        <f>_xlfn.CONCAT("Run"&amp;D74&amp;"."&amp;E74)</f>
        <v>Run3.14</v>
      </c>
      <c r="B74" t="s">
        <v>525</v>
      </c>
      <c r="C74" s="1">
        <v>45099</v>
      </c>
      <c r="D74" s="3">
        <v>3</v>
      </c>
      <c r="E74">
        <v>14</v>
      </c>
      <c r="G74">
        <v>75</v>
      </c>
      <c r="H74" t="str">
        <f>VLOOKUP(A74,CollectionNotes!A:Q,12,FALSE)</f>
        <v>B93</v>
      </c>
    </row>
    <row r="75" spans="1:8" x14ac:dyDescent="0.2">
      <c r="A75" t="str">
        <f>_xlfn.CONCAT("Run"&amp;D75&amp;"."&amp;E75)</f>
        <v>Run3.25</v>
      </c>
      <c r="B75" t="s">
        <v>526</v>
      </c>
      <c r="C75" s="1">
        <v>45099</v>
      </c>
      <c r="D75" s="3">
        <v>3</v>
      </c>
      <c r="E75">
        <v>25</v>
      </c>
      <c r="G75">
        <v>76</v>
      </c>
      <c r="H75" t="str">
        <f>VLOOKUP(A75,CollectionNotes!A:Q,12,FALSE)</f>
        <v>B149</v>
      </c>
    </row>
    <row r="76" spans="1:8" x14ac:dyDescent="0.2">
      <c r="A76" t="str">
        <f>_xlfn.CONCAT("Run"&amp;D76&amp;"."&amp;E76)</f>
        <v>Run3.13</v>
      </c>
      <c r="B76" t="s">
        <v>527</v>
      </c>
      <c r="C76" s="1">
        <v>45099</v>
      </c>
      <c r="D76" s="3">
        <v>3</v>
      </c>
      <c r="E76">
        <v>13</v>
      </c>
      <c r="G76">
        <v>77</v>
      </c>
      <c r="H76" t="str">
        <f>VLOOKUP(A76,CollectionNotes!A:Q,12,FALSE)</f>
        <v>B91</v>
      </c>
    </row>
    <row r="77" spans="1:8" x14ac:dyDescent="0.2">
      <c r="A77" t="str">
        <f>_xlfn.CONCAT("Run"&amp;D77&amp;"."&amp;E77)</f>
        <v>Run3.8</v>
      </c>
      <c r="B77" t="s">
        <v>528</v>
      </c>
      <c r="C77" s="1">
        <v>45099</v>
      </c>
      <c r="D77" s="3">
        <v>3</v>
      </c>
      <c r="E77">
        <v>8</v>
      </c>
      <c r="G77">
        <v>78</v>
      </c>
      <c r="H77" t="str">
        <f>VLOOKUP(A77,CollectionNotes!A:Q,12,FALSE)</f>
        <v>B145</v>
      </c>
    </row>
    <row r="78" spans="1:8" x14ac:dyDescent="0.2">
      <c r="A78" t="str">
        <f>_xlfn.CONCAT("Run"&amp;D78&amp;"."&amp;E78)</f>
        <v>Run3.23</v>
      </c>
      <c r="B78" t="s">
        <v>529</v>
      </c>
      <c r="C78" s="1">
        <v>45099</v>
      </c>
      <c r="D78" s="3">
        <v>3</v>
      </c>
      <c r="E78">
        <v>23</v>
      </c>
      <c r="G78">
        <v>79</v>
      </c>
      <c r="H78" t="str">
        <f>VLOOKUP(A78,CollectionNotes!A:Q,12,FALSE)</f>
        <v>B144</v>
      </c>
    </row>
    <row r="79" spans="1:8" x14ac:dyDescent="0.2">
      <c r="A79" t="str">
        <f>_xlfn.CONCAT("Run"&amp;D79&amp;"."&amp;E79)</f>
        <v>Run3.28</v>
      </c>
      <c r="B79" t="s">
        <v>530</v>
      </c>
      <c r="C79" s="1">
        <v>45099</v>
      </c>
      <c r="D79" s="3">
        <v>3</v>
      </c>
      <c r="E79">
        <v>28</v>
      </c>
      <c r="G79">
        <v>80</v>
      </c>
      <c r="H79" t="str">
        <f>VLOOKUP(A79,CollectionNotes!A:Q,12,FALSE)</f>
        <v>B142</v>
      </c>
    </row>
    <row r="80" spans="1:8" x14ac:dyDescent="0.2">
      <c r="A80" t="str">
        <f>_xlfn.CONCAT("Run"&amp;D80&amp;"."&amp;E80)</f>
        <v>Run3.6</v>
      </c>
      <c r="B80" t="s">
        <v>531</v>
      </c>
      <c r="C80" s="1">
        <v>45099</v>
      </c>
      <c r="D80" s="3">
        <v>3</v>
      </c>
      <c r="E80">
        <v>6</v>
      </c>
      <c r="G80">
        <v>81</v>
      </c>
      <c r="H80" t="str">
        <f>VLOOKUP(A80,CollectionNotes!A:Q,12,FALSE)</f>
        <v>B141</v>
      </c>
    </row>
    <row r="81" spans="1:9" x14ac:dyDescent="0.2">
      <c r="A81" t="str">
        <f>_xlfn.CONCAT("Run"&amp;D81&amp;"."&amp;E81)</f>
        <v>Run3.20</v>
      </c>
      <c r="B81" t="s">
        <v>532</v>
      </c>
      <c r="C81" s="1">
        <v>45099</v>
      </c>
      <c r="D81" s="3">
        <v>3</v>
      </c>
      <c r="E81">
        <v>20</v>
      </c>
      <c r="G81">
        <v>82</v>
      </c>
      <c r="H81" t="str">
        <f>VLOOKUP(A81,CollectionNotes!A:Q,12,FALSE)</f>
        <v>B146</v>
      </c>
    </row>
    <row r="82" spans="1:9" x14ac:dyDescent="0.2">
      <c r="A82" t="str">
        <f>_xlfn.CONCAT("Run"&amp;D82&amp;"."&amp;E82)</f>
        <v>Run3.21</v>
      </c>
      <c r="B82" t="s">
        <v>533</v>
      </c>
      <c r="C82" s="1">
        <v>45099</v>
      </c>
      <c r="D82" s="3">
        <v>3</v>
      </c>
      <c r="E82">
        <v>21</v>
      </c>
      <c r="G82">
        <v>83</v>
      </c>
      <c r="H82" t="str">
        <f>VLOOKUP(A82,CollectionNotes!A:Q,12,FALSE)</f>
        <v>B122</v>
      </c>
    </row>
    <row r="83" spans="1:9" x14ac:dyDescent="0.2">
      <c r="A83" t="str">
        <f>_xlfn.CONCAT("Run"&amp;D83&amp;"."&amp;E83)</f>
        <v>Run3.11</v>
      </c>
      <c r="B83" t="s">
        <v>534</v>
      </c>
      <c r="C83" s="1">
        <v>45099</v>
      </c>
      <c r="D83" s="3">
        <v>3</v>
      </c>
      <c r="E83">
        <v>11</v>
      </c>
      <c r="G83">
        <v>84</v>
      </c>
      <c r="H83" t="str">
        <f>VLOOKUP(A83,CollectionNotes!A:Q,12,FALSE)</f>
        <v>B59</v>
      </c>
    </row>
    <row r="84" spans="1:9" x14ac:dyDescent="0.2">
      <c r="A84" t="str">
        <f>_xlfn.CONCAT("Run"&amp;D84&amp;"."&amp;E84)</f>
        <v>Run3.1</v>
      </c>
      <c r="B84" t="s">
        <v>535</v>
      </c>
      <c r="C84" s="1">
        <v>45099</v>
      </c>
      <c r="D84" s="3">
        <v>3</v>
      </c>
      <c r="E84">
        <v>1</v>
      </c>
      <c r="G84">
        <v>85</v>
      </c>
      <c r="H84" t="str">
        <f>VLOOKUP(A84,CollectionNotes!A:Q,12,FALSE)</f>
        <v>B58</v>
      </c>
    </row>
    <row r="85" spans="1:9" x14ac:dyDescent="0.2">
      <c r="A85" t="str">
        <f>_xlfn.CONCAT("Run"&amp;D85&amp;"."&amp;E85)</f>
        <v>Run3.9</v>
      </c>
      <c r="B85" t="s">
        <v>536</v>
      </c>
      <c r="C85" s="1">
        <v>45099</v>
      </c>
      <c r="D85" s="3">
        <v>3</v>
      </c>
      <c r="E85">
        <v>9</v>
      </c>
      <c r="G85">
        <v>86</v>
      </c>
      <c r="H85" t="str">
        <f>VLOOKUP(A85,CollectionNotes!A:Q,12,FALSE)</f>
        <v>B126</v>
      </c>
    </row>
    <row r="86" spans="1:9" x14ac:dyDescent="0.2">
      <c r="A86" t="str">
        <f>_xlfn.CONCAT("Run"&amp;D86&amp;"."&amp;E86)</f>
        <v>Run3.12</v>
      </c>
      <c r="B86" t="s">
        <v>537</v>
      </c>
      <c r="C86" s="1">
        <v>45099</v>
      </c>
      <c r="D86" s="3">
        <v>3</v>
      </c>
      <c r="E86">
        <v>12</v>
      </c>
      <c r="G86">
        <v>87</v>
      </c>
      <c r="H86" t="str">
        <f>VLOOKUP(A86,CollectionNotes!A:Q,12,FALSE)</f>
        <v>B128</v>
      </c>
    </row>
    <row r="87" spans="1:9" x14ac:dyDescent="0.2">
      <c r="A87" t="str">
        <f>_xlfn.CONCAT("Run"&amp;D87&amp;"."&amp;E87)</f>
        <v>Run3.15</v>
      </c>
      <c r="B87" t="s">
        <v>538</v>
      </c>
      <c r="C87" s="1">
        <v>45099</v>
      </c>
      <c r="D87" s="3">
        <v>3</v>
      </c>
      <c r="E87">
        <v>15</v>
      </c>
      <c r="G87">
        <v>88</v>
      </c>
      <c r="H87" t="str">
        <f>VLOOKUP(A87,CollectionNotes!A:Q,12,FALSE)</f>
        <v>B124</v>
      </c>
    </row>
    <row r="88" spans="1:9" x14ac:dyDescent="0.2">
      <c r="A88" t="str">
        <f>_xlfn.CONCAT("Run"&amp;D88&amp;"."&amp;E88)</f>
        <v>Run3.2</v>
      </c>
      <c r="B88" t="s">
        <v>539</v>
      </c>
      <c r="C88" s="1">
        <v>45099</v>
      </c>
      <c r="D88" s="3">
        <v>3</v>
      </c>
      <c r="E88">
        <v>2</v>
      </c>
      <c r="G88">
        <v>89</v>
      </c>
      <c r="H88" t="str">
        <f>VLOOKUP(A88,CollectionNotes!A:Q,12,FALSE)</f>
        <v>B127</v>
      </c>
    </row>
    <row r="89" spans="1:9" x14ac:dyDescent="0.2">
      <c r="A89" t="str">
        <f>_xlfn.CONCAT("Run"&amp;D89&amp;"."&amp;E89)</f>
        <v>Run3.18</v>
      </c>
      <c r="B89" t="s">
        <v>540</v>
      </c>
      <c r="C89" s="1">
        <v>45099</v>
      </c>
      <c r="D89" s="3">
        <v>3</v>
      </c>
      <c r="E89">
        <v>18</v>
      </c>
      <c r="G89">
        <v>90</v>
      </c>
      <c r="H89" t="str">
        <f>VLOOKUP(A89,CollectionNotes!A:Q,12,FALSE)</f>
        <v>B125</v>
      </c>
    </row>
    <row r="90" spans="1:9" x14ac:dyDescent="0.2">
      <c r="A90" t="str">
        <f>_xlfn.CONCAT("Run"&amp;D90&amp;"."&amp;E90)</f>
        <v>Run3.7</v>
      </c>
      <c r="B90" t="s">
        <v>541</v>
      </c>
      <c r="C90" s="1">
        <v>45099</v>
      </c>
      <c r="D90" s="3">
        <v>3</v>
      </c>
      <c r="E90">
        <v>7</v>
      </c>
      <c r="G90">
        <v>91</v>
      </c>
      <c r="H90" t="str">
        <f>VLOOKUP(A90,CollectionNotes!A:Q,12,FALSE)</f>
        <v>B121</v>
      </c>
    </row>
    <row r="91" spans="1:9" x14ac:dyDescent="0.2">
      <c r="A91" t="str">
        <f>_xlfn.CONCAT("Run"&amp;D91&amp;"."&amp;E91)</f>
        <v>Run3.5</v>
      </c>
      <c r="B91" t="s">
        <v>542</v>
      </c>
      <c r="C91" s="1">
        <v>45099</v>
      </c>
      <c r="D91" s="3">
        <v>3</v>
      </c>
      <c r="E91">
        <v>5</v>
      </c>
      <c r="G91">
        <v>92</v>
      </c>
      <c r="H91" t="str">
        <f>VLOOKUP(A91,CollectionNotes!A:Q,12,FALSE)</f>
        <v>B130</v>
      </c>
    </row>
    <row r="92" spans="1:9" x14ac:dyDescent="0.2">
      <c r="A92" t="str">
        <f>_xlfn.CONCAT("Run"&amp;D92&amp;"."&amp;E92)</f>
        <v>Run3.52</v>
      </c>
      <c r="B92" t="s">
        <v>543</v>
      </c>
      <c r="C92" s="1">
        <v>45099</v>
      </c>
      <c r="D92" s="3">
        <v>3</v>
      </c>
      <c r="E92">
        <v>52</v>
      </c>
      <c r="G92">
        <v>93</v>
      </c>
      <c r="H92" t="str">
        <f>VLOOKUP(A92,CollectionNotes!A:Q,12,FALSE)</f>
        <v>B123</v>
      </c>
    </row>
    <row r="93" spans="1:9" x14ac:dyDescent="0.2">
      <c r="A93" t="str">
        <f>_xlfn.CONCAT("Run"&amp;D93&amp;"."&amp;E93)</f>
        <v>Run4.42</v>
      </c>
      <c r="B93" t="s">
        <v>203</v>
      </c>
      <c r="C93" s="1">
        <v>45100</v>
      </c>
      <c r="D93" s="3">
        <v>4</v>
      </c>
      <c r="E93">
        <v>42</v>
      </c>
      <c r="G93">
        <v>94</v>
      </c>
      <c r="H93" t="str">
        <f>VLOOKUP(A93,CollectionNotes!A:Q,12,FALSE)</f>
        <v>B96</v>
      </c>
      <c r="I93" t="s">
        <v>567</v>
      </c>
    </row>
    <row r="94" spans="1:9" x14ac:dyDescent="0.2">
      <c r="A94" t="str">
        <f>_xlfn.CONCAT("Run"&amp;D94&amp;"."&amp;E94)</f>
        <v>Run4.49</v>
      </c>
      <c r="B94" t="s">
        <v>204</v>
      </c>
      <c r="C94" s="1">
        <v>45100</v>
      </c>
      <c r="D94" s="3">
        <v>4</v>
      </c>
      <c r="E94">
        <v>49</v>
      </c>
      <c r="G94">
        <v>95</v>
      </c>
      <c r="H94" t="str">
        <f>VLOOKUP(A94,CollectionNotes!A:Q,12,FALSE)</f>
        <v>B94</v>
      </c>
      <c r="I94" t="s">
        <v>567</v>
      </c>
    </row>
    <row r="95" spans="1:9" x14ac:dyDescent="0.2">
      <c r="A95" t="str">
        <f>_xlfn.CONCAT("Run"&amp;D95&amp;"."&amp;E95)</f>
        <v>Run4.35</v>
      </c>
      <c r="B95" t="s">
        <v>189</v>
      </c>
      <c r="C95" s="1">
        <v>45100</v>
      </c>
      <c r="D95" s="3">
        <v>4</v>
      </c>
      <c r="E95">
        <v>35</v>
      </c>
      <c r="G95">
        <v>96</v>
      </c>
      <c r="H95" t="str">
        <f>VLOOKUP(A95,CollectionNotes!A:Q,12,FALSE)</f>
        <v>B95</v>
      </c>
      <c r="I95" t="s">
        <v>567</v>
      </c>
    </row>
    <row r="96" spans="1:9" x14ac:dyDescent="0.2">
      <c r="A96" t="str">
        <f>_xlfn.CONCAT("Run"&amp;D96&amp;"."&amp;E96)</f>
        <v>Run4.41</v>
      </c>
      <c r="B96" t="s">
        <v>202</v>
      </c>
      <c r="C96" s="1">
        <v>45100</v>
      </c>
      <c r="D96" s="3">
        <v>4</v>
      </c>
      <c r="E96">
        <v>41</v>
      </c>
      <c r="G96">
        <v>97</v>
      </c>
      <c r="H96" t="str">
        <f>VLOOKUP(A96,CollectionNotes!A:Q,12,FALSE)</f>
        <v>B116</v>
      </c>
      <c r="I96" t="s">
        <v>567</v>
      </c>
    </row>
    <row r="97" spans="1:9" x14ac:dyDescent="0.2">
      <c r="A97" t="str">
        <f>_xlfn.CONCAT("Run"&amp;D97&amp;"."&amp;E97)</f>
        <v>Run4.60</v>
      </c>
      <c r="B97" t="s">
        <v>200</v>
      </c>
      <c r="C97" s="1">
        <v>45100</v>
      </c>
      <c r="D97" s="3">
        <v>4</v>
      </c>
      <c r="E97">
        <v>60</v>
      </c>
      <c r="G97">
        <v>98</v>
      </c>
      <c r="H97" t="str">
        <f>VLOOKUP(A97,CollectionNotes!A:Q,12,FALSE)</f>
        <v>B115</v>
      </c>
      <c r="I97" t="s">
        <v>567</v>
      </c>
    </row>
    <row r="98" spans="1:9" x14ac:dyDescent="0.2">
      <c r="A98" t="str">
        <f>_xlfn.CONCAT("Run"&amp;D98&amp;"."&amp;E98)</f>
        <v>Run4.43</v>
      </c>
      <c r="B98" t="s">
        <v>201</v>
      </c>
      <c r="C98" s="1">
        <v>45100</v>
      </c>
      <c r="D98" s="3">
        <v>4</v>
      </c>
      <c r="E98">
        <v>43</v>
      </c>
      <c r="G98">
        <v>99</v>
      </c>
      <c r="H98" t="str">
        <f>VLOOKUP(A98,CollectionNotes!A:Q,12,FALSE)</f>
        <v>B112</v>
      </c>
      <c r="I98" t="s">
        <v>567</v>
      </c>
    </row>
    <row r="99" spans="1:9" x14ac:dyDescent="0.2">
      <c r="A99" t="str">
        <f>_xlfn.CONCAT("Run"&amp;D99&amp;"."&amp;E99)</f>
        <v>Run4.61</v>
      </c>
      <c r="B99" t="s">
        <v>199</v>
      </c>
      <c r="C99" s="1">
        <v>45100</v>
      </c>
      <c r="D99" s="3">
        <v>4</v>
      </c>
      <c r="E99">
        <v>61</v>
      </c>
      <c r="G99">
        <v>100</v>
      </c>
      <c r="H99" t="str">
        <f>VLOOKUP(A99,CollectionNotes!A:Q,12,FALSE)</f>
        <v>B114</v>
      </c>
      <c r="I99" t="s">
        <v>567</v>
      </c>
    </row>
    <row r="100" spans="1:9" x14ac:dyDescent="0.2">
      <c r="A100" t="str">
        <f>_xlfn.CONCAT("Run"&amp;D100&amp;"."&amp;E100)</f>
        <v>Run4.44</v>
      </c>
      <c r="B100" t="s">
        <v>197</v>
      </c>
      <c r="C100" s="1">
        <v>45100</v>
      </c>
      <c r="D100" s="3">
        <v>4</v>
      </c>
      <c r="E100">
        <v>44</v>
      </c>
      <c r="G100">
        <v>101</v>
      </c>
      <c r="H100" t="str">
        <f>VLOOKUP(A100,CollectionNotes!A:Q,12,FALSE)</f>
        <v>B113</v>
      </c>
      <c r="I100" t="s">
        <v>567</v>
      </c>
    </row>
    <row r="101" spans="1:9" x14ac:dyDescent="0.2">
      <c r="A101" t="str">
        <f>_xlfn.CONCAT("Run"&amp;D101&amp;"."&amp;E101)</f>
        <v>Run4.55</v>
      </c>
      <c r="B101" t="s">
        <v>198</v>
      </c>
      <c r="C101" s="1">
        <v>45100</v>
      </c>
      <c r="D101" s="3">
        <v>4</v>
      </c>
      <c r="E101">
        <v>55</v>
      </c>
      <c r="G101">
        <v>102</v>
      </c>
      <c r="H101" t="str">
        <f>VLOOKUP(A101,CollectionNotes!A:Q,12,FALSE)</f>
        <v>B111</v>
      </c>
      <c r="I101" t="s">
        <v>568</v>
      </c>
    </row>
    <row r="102" spans="1:9" x14ac:dyDescent="0.2">
      <c r="A102" t="str">
        <f>_xlfn.CONCAT("Run"&amp;D102&amp;"."&amp;E102)</f>
        <v>Run4.12</v>
      </c>
      <c r="B102" t="s">
        <v>195</v>
      </c>
      <c r="C102" s="1">
        <v>45100</v>
      </c>
      <c r="D102" s="3">
        <v>4</v>
      </c>
      <c r="E102">
        <v>12</v>
      </c>
      <c r="G102">
        <v>103</v>
      </c>
      <c r="H102" t="str">
        <f>VLOOKUP(A102,CollectionNotes!A:Q,12,FALSE)</f>
        <v>B151</v>
      </c>
      <c r="I102" t="s">
        <v>567</v>
      </c>
    </row>
    <row r="103" spans="1:9" x14ac:dyDescent="0.2">
      <c r="A103" t="str">
        <f>_xlfn.CONCAT("Run"&amp;D103&amp;"."&amp;E103)</f>
        <v>Run4.26</v>
      </c>
      <c r="B103" t="s">
        <v>194</v>
      </c>
      <c r="C103" s="1">
        <v>45100</v>
      </c>
      <c r="D103" s="3">
        <v>4</v>
      </c>
      <c r="E103">
        <v>26</v>
      </c>
      <c r="G103">
        <v>104</v>
      </c>
      <c r="H103" t="str">
        <f>VLOOKUP(A103,CollectionNotes!A:Q,12,FALSE)</f>
        <v>B154</v>
      </c>
      <c r="I103" t="s">
        <v>567</v>
      </c>
    </row>
    <row r="104" spans="1:9" x14ac:dyDescent="0.2">
      <c r="A104" t="str">
        <f>_xlfn.CONCAT("Run"&amp;D104&amp;"."&amp;E104)</f>
        <v>Run4.30</v>
      </c>
      <c r="B104" t="s">
        <v>193</v>
      </c>
      <c r="C104" s="1">
        <v>45100</v>
      </c>
      <c r="D104" s="3">
        <v>4</v>
      </c>
      <c r="E104">
        <v>30</v>
      </c>
      <c r="G104">
        <v>105</v>
      </c>
      <c r="H104" t="str">
        <f>VLOOKUP(A104,CollectionNotes!A:Q,12,FALSE)</f>
        <v>B174</v>
      </c>
      <c r="I104" t="s">
        <v>567</v>
      </c>
    </row>
    <row r="105" spans="1:9" x14ac:dyDescent="0.2">
      <c r="A105" t="str">
        <f>_xlfn.CONCAT("Run"&amp;D105&amp;"."&amp;E105)</f>
        <v>Run4.8</v>
      </c>
      <c r="B105" t="s">
        <v>192</v>
      </c>
      <c r="C105" s="1">
        <v>45100</v>
      </c>
      <c r="D105" s="3">
        <v>4</v>
      </c>
      <c r="E105">
        <v>8</v>
      </c>
      <c r="G105">
        <v>106</v>
      </c>
      <c r="H105" t="str">
        <f>VLOOKUP(A105,CollectionNotes!A:Q,12,FALSE)</f>
        <v>B152</v>
      </c>
      <c r="I105" t="s">
        <v>567</v>
      </c>
    </row>
    <row r="106" spans="1:9" x14ac:dyDescent="0.2">
      <c r="A106" t="str">
        <f>_xlfn.CONCAT("Run"&amp;D106&amp;"."&amp;E106)</f>
        <v>Run4.23</v>
      </c>
      <c r="B106" t="s">
        <v>191</v>
      </c>
      <c r="C106" s="1">
        <v>45100</v>
      </c>
      <c r="D106" s="3">
        <v>4</v>
      </c>
      <c r="E106">
        <v>23</v>
      </c>
      <c r="G106">
        <v>107</v>
      </c>
      <c r="H106" t="str">
        <f>VLOOKUP(A106,CollectionNotes!A:Q,12,FALSE)</f>
        <v>B156</v>
      </c>
      <c r="I106" t="s">
        <v>567</v>
      </c>
    </row>
    <row r="107" spans="1:9" x14ac:dyDescent="0.2">
      <c r="A107" t="str">
        <f>_xlfn.CONCAT("Run"&amp;D107&amp;"."&amp;E107)</f>
        <v>Run4.9</v>
      </c>
      <c r="B107" t="s">
        <v>190</v>
      </c>
      <c r="C107" s="1">
        <v>45100</v>
      </c>
      <c r="D107" s="3">
        <v>4</v>
      </c>
      <c r="E107">
        <v>9</v>
      </c>
      <c r="G107">
        <v>108</v>
      </c>
      <c r="H107" t="str">
        <f>VLOOKUP(A107,CollectionNotes!A:Q,12,FALSE)</f>
        <v>B153</v>
      </c>
      <c r="I107" t="s">
        <v>567</v>
      </c>
    </row>
    <row r="108" spans="1:9" x14ac:dyDescent="0.2">
      <c r="A108" t="str">
        <f>_xlfn.CONCAT("Run"&amp;D108&amp;"."&amp;E108)</f>
        <v>Run4.1</v>
      </c>
      <c r="B108" t="s">
        <v>209</v>
      </c>
      <c r="C108" s="1">
        <v>45100</v>
      </c>
      <c r="D108" s="3">
        <v>4</v>
      </c>
      <c r="E108">
        <v>1</v>
      </c>
      <c r="G108">
        <v>109</v>
      </c>
      <c r="H108" t="str">
        <f>VLOOKUP(A108,CollectionNotes!A:Q,12,FALSE)</f>
        <v>B172</v>
      </c>
      <c r="I108" t="s">
        <v>567</v>
      </c>
    </row>
    <row r="109" spans="1:9" x14ac:dyDescent="0.2">
      <c r="A109" t="str">
        <f>_xlfn.CONCAT("Run"&amp;D109&amp;"."&amp;E109)</f>
        <v>Run4.20</v>
      </c>
      <c r="B109" t="s">
        <v>208</v>
      </c>
      <c r="C109" s="1">
        <v>45100</v>
      </c>
      <c r="D109" s="3">
        <v>4</v>
      </c>
      <c r="E109">
        <v>20</v>
      </c>
      <c r="G109">
        <v>110</v>
      </c>
      <c r="H109" t="str">
        <f>VLOOKUP(A109,CollectionNotes!A:Q,12,FALSE)</f>
        <v>B155</v>
      </c>
      <c r="I109" t="s">
        <v>567</v>
      </c>
    </row>
    <row r="110" spans="1:9" x14ac:dyDescent="0.2">
      <c r="A110" t="str">
        <f>_xlfn.CONCAT("Run"&amp;D110&amp;"."&amp;E110)</f>
        <v>Run4.4</v>
      </c>
      <c r="B110" t="s">
        <v>207</v>
      </c>
      <c r="C110" s="1">
        <v>45100</v>
      </c>
      <c r="D110" s="3">
        <v>4</v>
      </c>
      <c r="E110">
        <v>4</v>
      </c>
      <c r="G110">
        <v>111</v>
      </c>
      <c r="H110" t="str">
        <f>VLOOKUP(A110,CollectionNotes!A:Q,12,FALSE)</f>
        <v>B180</v>
      </c>
      <c r="I110" t="s">
        <v>567</v>
      </c>
    </row>
    <row r="111" spans="1:9" x14ac:dyDescent="0.2">
      <c r="A111" t="str">
        <f>_xlfn.CONCAT("Run"&amp;D111&amp;"."&amp;E111)</f>
        <v>Run4.3</v>
      </c>
      <c r="B111" t="s">
        <v>196</v>
      </c>
      <c r="C111" s="1">
        <v>45100</v>
      </c>
      <c r="D111" s="3">
        <v>4</v>
      </c>
      <c r="E111">
        <v>3</v>
      </c>
      <c r="G111">
        <v>112</v>
      </c>
      <c r="H111" t="str">
        <f>VLOOKUP(A111,CollectionNotes!A:Q,12,FALSE)</f>
        <v>B179</v>
      </c>
      <c r="I111" t="s">
        <v>567</v>
      </c>
    </row>
    <row r="112" spans="1:9" x14ac:dyDescent="0.2">
      <c r="A112" t="str">
        <f>_xlfn.CONCAT("Run"&amp;D112&amp;"."&amp;E112)</f>
        <v>Run4.33</v>
      </c>
      <c r="B112" t="s">
        <v>205</v>
      </c>
      <c r="C112" s="1">
        <v>45100</v>
      </c>
      <c r="D112" s="3">
        <v>4</v>
      </c>
      <c r="E112">
        <v>33</v>
      </c>
      <c r="G112">
        <v>113</v>
      </c>
      <c r="H112" t="str">
        <f>VLOOKUP(A112,CollectionNotes!A:Q,12,FALSE)</f>
        <v>B175</v>
      </c>
      <c r="I112" t="s">
        <v>567</v>
      </c>
    </row>
    <row r="113" spans="1:9" x14ac:dyDescent="0.2">
      <c r="A113" t="str">
        <f>_xlfn.CONCAT("Run"&amp;D113&amp;"."&amp;E113)</f>
        <v>Run4.45</v>
      </c>
      <c r="B113" t="s">
        <v>206</v>
      </c>
      <c r="C113" s="1">
        <v>45100</v>
      </c>
      <c r="D113" s="3">
        <v>4</v>
      </c>
      <c r="E113">
        <v>45</v>
      </c>
      <c r="G113">
        <v>114</v>
      </c>
      <c r="H113" t="str">
        <f>VLOOKUP(A113,CollectionNotes!A:Q,12,FALSE)</f>
        <v>B178</v>
      </c>
      <c r="I113" t="s">
        <v>567</v>
      </c>
    </row>
    <row r="114" spans="1:9" s="22" customFormat="1" x14ac:dyDescent="0.2">
      <c r="A114" s="22" t="str">
        <f>_xlfn.CONCAT("Run"&amp;D114&amp;"."&amp;E114)</f>
        <v>Run5.36</v>
      </c>
      <c r="B114" s="22" t="s">
        <v>544</v>
      </c>
      <c r="C114" s="23">
        <v>45101</v>
      </c>
      <c r="D114" s="24">
        <v>5</v>
      </c>
      <c r="E114" s="22">
        <v>36</v>
      </c>
      <c r="G114" s="22">
        <v>115</v>
      </c>
      <c r="H114" s="22" t="str">
        <f>VLOOKUP(A114,CollectionNotes!A:Q,12,FALSE)</f>
        <v>B158</v>
      </c>
    </row>
    <row r="115" spans="1:9" x14ac:dyDescent="0.2">
      <c r="A115" t="str">
        <f>_xlfn.CONCAT("Run"&amp;D115&amp;"."&amp;E115)</f>
        <v>Run4.38</v>
      </c>
      <c r="B115" t="s">
        <v>212</v>
      </c>
      <c r="C115" s="1">
        <v>45100</v>
      </c>
      <c r="D115" s="3">
        <v>4</v>
      </c>
      <c r="E115">
        <v>38</v>
      </c>
      <c r="G115">
        <v>116</v>
      </c>
      <c r="H115" t="str">
        <f>VLOOKUP(A115,CollectionNotes!A:Q,12,FALSE)</f>
        <v>B107</v>
      </c>
      <c r="I115" t="s">
        <v>567</v>
      </c>
    </row>
    <row r="116" spans="1:9" x14ac:dyDescent="0.2">
      <c r="A116" t="str">
        <f>_xlfn.CONCAT("Run"&amp;D116&amp;"."&amp;E116)</f>
        <v>Run4.14</v>
      </c>
      <c r="B116" t="s">
        <v>211</v>
      </c>
      <c r="C116" s="1">
        <v>45100</v>
      </c>
      <c r="D116" s="3">
        <v>4</v>
      </c>
      <c r="E116">
        <v>14</v>
      </c>
      <c r="G116">
        <v>117</v>
      </c>
      <c r="H116" t="str">
        <f>VLOOKUP(A116,CollectionNotes!A:Q,12,FALSE)</f>
        <v>B159</v>
      </c>
      <c r="I116" t="s">
        <v>567</v>
      </c>
    </row>
    <row r="117" spans="1:9" x14ac:dyDescent="0.2">
      <c r="A117" t="str">
        <f>_xlfn.CONCAT("Run"&amp;D117&amp;"."&amp;E117)</f>
        <v>Run4.2</v>
      </c>
      <c r="B117" t="s">
        <v>210</v>
      </c>
      <c r="C117" s="1">
        <v>45100</v>
      </c>
      <c r="D117" s="3">
        <v>4</v>
      </c>
      <c r="E117">
        <v>2</v>
      </c>
      <c r="G117">
        <v>118</v>
      </c>
      <c r="H117" t="str">
        <f>VLOOKUP(A117,CollectionNotes!A:Q,12,FALSE)</f>
        <v>B160</v>
      </c>
      <c r="I117" t="s">
        <v>567</v>
      </c>
    </row>
    <row r="118" spans="1:9" x14ac:dyDescent="0.2">
      <c r="A118" t="str">
        <f>_xlfn.CONCAT("Run"&amp;D118&amp;"."&amp;E118)</f>
        <v>Run5.47</v>
      </c>
      <c r="B118" t="s">
        <v>545</v>
      </c>
      <c r="C118" s="1">
        <v>45101</v>
      </c>
      <c r="D118" s="3">
        <v>5</v>
      </c>
      <c r="E118">
        <v>47</v>
      </c>
      <c r="G118">
        <v>119</v>
      </c>
      <c r="H118" t="str">
        <f>VLOOKUP(A118,CollectionNotes!A:Q,12,FALSE)</f>
        <v>B19</v>
      </c>
    </row>
    <row r="119" spans="1:9" x14ac:dyDescent="0.2">
      <c r="A119" t="str">
        <f>_xlfn.CONCAT("Run"&amp;D119&amp;"."&amp;E119)</f>
        <v>Run5.15</v>
      </c>
      <c r="B119" t="s">
        <v>546</v>
      </c>
      <c r="C119" s="1">
        <v>45101</v>
      </c>
      <c r="D119" s="3">
        <v>5</v>
      </c>
      <c r="E119">
        <v>15</v>
      </c>
      <c r="G119">
        <v>120</v>
      </c>
      <c r="H119" t="str">
        <f>VLOOKUP(A119,CollectionNotes!A:Q,12,FALSE)</f>
        <v>B60</v>
      </c>
    </row>
    <row r="120" spans="1:9" x14ac:dyDescent="0.2">
      <c r="A120" t="str">
        <f>_xlfn.CONCAT("Run"&amp;D120&amp;"."&amp;E120)</f>
        <v>Run5.13</v>
      </c>
      <c r="B120" t="s">
        <v>547</v>
      </c>
      <c r="C120" s="1">
        <v>45101</v>
      </c>
      <c r="D120" s="3">
        <v>5</v>
      </c>
      <c r="E120">
        <v>13</v>
      </c>
      <c r="G120">
        <v>121</v>
      </c>
      <c r="H120" t="str">
        <f>VLOOKUP(A120,CollectionNotes!A:Q,12,FALSE)</f>
        <v>B109</v>
      </c>
    </row>
    <row r="121" spans="1:9" x14ac:dyDescent="0.2">
      <c r="A121" t="str">
        <f>_xlfn.CONCAT("Run"&amp;D121&amp;"."&amp;E121)</f>
        <v>Run5.11</v>
      </c>
      <c r="B121" t="s">
        <v>548</v>
      </c>
      <c r="C121" s="1">
        <v>45101</v>
      </c>
      <c r="D121" s="3">
        <v>5</v>
      </c>
      <c r="E121">
        <v>11</v>
      </c>
      <c r="G121">
        <v>122</v>
      </c>
      <c r="H121" t="str">
        <f>VLOOKUP(A121,CollectionNotes!A:Q,12,FALSE)</f>
        <v>B119</v>
      </c>
    </row>
    <row r="122" spans="1:9" x14ac:dyDescent="0.2">
      <c r="A122" t="str">
        <f>_xlfn.CONCAT("Run"&amp;D122&amp;"."&amp;E122)</f>
        <v>Run5.24</v>
      </c>
      <c r="B122" t="s">
        <v>549</v>
      </c>
      <c r="C122" s="1">
        <v>45101</v>
      </c>
      <c r="D122" s="3">
        <v>5</v>
      </c>
      <c r="E122">
        <v>24</v>
      </c>
      <c r="G122">
        <v>123</v>
      </c>
      <c r="H122" t="str">
        <f>VLOOKUP(A122,CollectionNotes!A:Q,12,FALSE)</f>
        <v>B99</v>
      </c>
    </row>
    <row r="123" spans="1:9" x14ac:dyDescent="0.2">
      <c r="A123" t="str">
        <f>_xlfn.CONCAT("Run"&amp;D123&amp;"."&amp;E123)</f>
        <v>Run5.20</v>
      </c>
      <c r="B123" t="s">
        <v>550</v>
      </c>
      <c r="C123" s="1">
        <v>45101</v>
      </c>
      <c r="D123" s="3">
        <v>5</v>
      </c>
      <c r="E123">
        <v>20</v>
      </c>
      <c r="G123">
        <v>124</v>
      </c>
      <c r="H123" t="str">
        <f>VLOOKUP(A123,CollectionNotes!A:Q,12,FALSE)</f>
        <v>B117</v>
      </c>
    </row>
    <row r="124" spans="1:9" x14ac:dyDescent="0.2">
      <c r="A124" t="str">
        <f>_xlfn.CONCAT("Run"&amp;D124&amp;"."&amp;E124)</f>
        <v>Run5.46</v>
      </c>
      <c r="B124" t="s">
        <v>551</v>
      </c>
      <c r="C124" s="1">
        <v>45101</v>
      </c>
      <c r="D124" s="3">
        <v>5</v>
      </c>
      <c r="E124">
        <v>46</v>
      </c>
      <c r="G124">
        <v>125</v>
      </c>
      <c r="H124" t="str">
        <f>VLOOKUP(A124,CollectionNotes!A:Q,12,FALSE)</f>
        <v>B98</v>
      </c>
    </row>
    <row r="125" spans="1:9" x14ac:dyDescent="0.2">
      <c r="A125" t="str">
        <f>_xlfn.CONCAT("Run"&amp;D125&amp;"."&amp;E125)</f>
        <v>Run5.22</v>
      </c>
      <c r="B125" t="s">
        <v>552</v>
      </c>
      <c r="C125" s="1">
        <v>45101</v>
      </c>
      <c r="D125" s="3">
        <v>5</v>
      </c>
      <c r="E125">
        <v>22</v>
      </c>
      <c r="G125">
        <v>126</v>
      </c>
      <c r="H125" t="str">
        <f>VLOOKUP(A125,CollectionNotes!A:Q,12,FALSE)</f>
        <v>B184</v>
      </c>
    </row>
    <row r="126" spans="1:9" x14ac:dyDescent="0.2">
      <c r="A126" t="str">
        <f>_xlfn.CONCAT("Run"&amp;D126&amp;"."&amp;E126)</f>
        <v>Run5.59</v>
      </c>
      <c r="B126" t="s">
        <v>553</v>
      </c>
      <c r="C126" s="1">
        <v>45101</v>
      </c>
      <c r="D126" s="3">
        <v>5</v>
      </c>
      <c r="E126">
        <v>59</v>
      </c>
      <c r="G126">
        <v>127</v>
      </c>
      <c r="H126" t="str">
        <f>VLOOKUP(A126,CollectionNotes!A:Q,12,FALSE)</f>
        <v>B185</v>
      </c>
    </row>
    <row r="127" spans="1:9" x14ac:dyDescent="0.2">
      <c r="A127" t="str">
        <f>_xlfn.CONCAT("Run"&amp;D127&amp;"."&amp;E127)</f>
        <v>Run5.48</v>
      </c>
      <c r="B127" t="s">
        <v>554</v>
      </c>
      <c r="C127" s="1">
        <v>45101</v>
      </c>
      <c r="D127" s="3">
        <v>5</v>
      </c>
      <c r="E127">
        <v>48</v>
      </c>
      <c r="G127">
        <v>128</v>
      </c>
      <c r="H127" t="str">
        <f>VLOOKUP(A127,CollectionNotes!A:Q,12,FALSE)</f>
        <v>B182</v>
      </c>
    </row>
    <row r="128" spans="1:9" x14ac:dyDescent="0.2">
      <c r="A128" t="str">
        <f>_xlfn.CONCAT("Run"&amp;D128&amp;"."&amp;E128)</f>
        <v>Run5.61</v>
      </c>
      <c r="B128" t="s">
        <v>555</v>
      </c>
      <c r="C128" s="1">
        <v>45101</v>
      </c>
      <c r="D128" s="3">
        <v>5</v>
      </c>
      <c r="E128">
        <v>61</v>
      </c>
      <c r="G128">
        <v>129</v>
      </c>
      <c r="H128" t="str">
        <f>VLOOKUP(A128,CollectionNotes!A:Q,12,FALSE)</f>
        <v>B181</v>
      </c>
    </row>
    <row r="129" spans="1:9" x14ac:dyDescent="0.2">
      <c r="A129" t="str">
        <f>_xlfn.CONCAT("Run"&amp;D129&amp;"."&amp;E129)</f>
        <v>Run5.21</v>
      </c>
      <c r="B129" t="s">
        <v>556</v>
      </c>
      <c r="C129" s="1">
        <v>45101</v>
      </c>
      <c r="D129" s="3">
        <v>5</v>
      </c>
      <c r="E129">
        <v>21</v>
      </c>
      <c r="G129">
        <v>130</v>
      </c>
      <c r="H129" t="str">
        <f>VLOOKUP(A129,CollectionNotes!A:Q,12,FALSE)</f>
        <v>B100</v>
      </c>
    </row>
    <row r="130" spans="1:9" x14ac:dyDescent="0.2">
      <c r="A130" t="str">
        <f>_xlfn.CONCAT("Run"&amp;D130&amp;"."&amp;E130)</f>
        <v>Run5.16</v>
      </c>
      <c r="B130" t="s">
        <v>557</v>
      </c>
      <c r="C130" s="1">
        <v>45101</v>
      </c>
      <c r="D130" s="3">
        <v>5</v>
      </c>
      <c r="E130">
        <v>16</v>
      </c>
      <c r="G130">
        <v>131</v>
      </c>
      <c r="H130" t="str">
        <f>VLOOKUP(A130,CollectionNotes!A:Q,12,FALSE)</f>
        <v>B18</v>
      </c>
    </row>
    <row r="131" spans="1:9" x14ac:dyDescent="0.2">
      <c r="A131" t="str">
        <f>_xlfn.CONCAT("Run"&amp;D131&amp;"."&amp;E131)</f>
        <v>Run5.10</v>
      </c>
      <c r="B131" t="s">
        <v>558</v>
      </c>
      <c r="C131" s="1">
        <v>45101</v>
      </c>
      <c r="D131" s="3">
        <v>5</v>
      </c>
      <c r="E131">
        <v>10</v>
      </c>
      <c r="G131">
        <v>132</v>
      </c>
      <c r="H131" t="str">
        <f>VLOOKUP(A131,CollectionNotes!A:Q,12,FALSE)</f>
        <v>B97</v>
      </c>
    </row>
    <row r="132" spans="1:9" x14ac:dyDescent="0.2">
      <c r="A132" t="str">
        <f>_xlfn.CONCAT("Run"&amp;D132&amp;"."&amp;E132)</f>
        <v>Run5.7</v>
      </c>
      <c r="B132" t="s">
        <v>559</v>
      </c>
      <c r="C132" s="1">
        <v>45101</v>
      </c>
      <c r="D132" s="3">
        <v>5</v>
      </c>
      <c r="E132">
        <v>7</v>
      </c>
      <c r="G132">
        <v>133</v>
      </c>
      <c r="H132" t="str">
        <f>VLOOKUP(A132,CollectionNotes!A:Q,12,FALSE)</f>
        <v>B186</v>
      </c>
    </row>
    <row r="133" spans="1:9" x14ac:dyDescent="0.2">
      <c r="A133" t="str">
        <f>_xlfn.CONCAT("Run"&amp;D133&amp;"."&amp;E133)</f>
        <v>Run5.25</v>
      </c>
      <c r="B133" t="s">
        <v>560</v>
      </c>
      <c r="C133" s="1">
        <v>45101</v>
      </c>
      <c r="D133" s="3">
        <v>5</v>
      </c>
      <c r="E133">
        <v>25</v>
      </c>
      <c r="G133">
        <v>134</v>
      </c>
      <c r="H133" t="str">
        <f>VLOOKUP(A133,CollectionNotes!A:Q,12,FALSE)</f>
        <v>B187</v>
      </c>
    </row>
    <row r="134" spans="1:9" x14ac:dyDescent="0.2">
      <c r="A134" t="str">
        <f>_xlfn.CONCAT("Run"&amp;D134&amp;"."&amp;E134)</f>
        <v>Run5.27</v>
      </c>
      <c r="B134" t="s">
        <v>561</v>
      </c>
      <c r="C134" s="1">
        <v>45101</v>
      </c>
      <c r="D134" s="3">
        <v>5</v>
      </c>
      <c r="E134">
        <v>27</v>
      </c>
      <c r="G134">
        <v>135</v>
      </c>
      <c r="H134" t="str">
        <f>VLOOKUP(A134,CollectionNotes!A:Q,12,FALSE)</f>
        <v>B191</v>
      </c>
    </row>
    <row r="135" spans="1:9" x14ac:dyDescent="0.2">
      <c r="A135" t="str">
        <f>_xlfn.CONCAT("Run"&amp;D135&amp;"."&amp;E135)</f>
        <v>Run5.37</v>
      </c>
      <c r="B135" t="s">
        <v>562</v>
      </c>
      <c r="C135" s="1">
        <v>45101</v>
      </c>
      <c r="D135" s="3">
        <v>5</v>
      </c>
      <c r="E135">
        <v>37</v>
      </c>
      <c r="G135">
        <v>136</v>
      </c>
      <c r="H135" t="str">
        <f>VLOOKUP(A135,CollectionNotes!A:Q,12,FALSE)</f>
        <v>B193</v>
      </c>
    </row>
    <row r="136" spans="1:9" x14ac:dyDescent="0.2">
      <c r="A136" t="str">
        <f>_xlfn.CONCAT("Run"&amp;D136&amp;"."&amp;E136)</f>
        <v>Run5.55</v>
      </c>
      <c r="B136" t="s">
        <v>563</v>
      </c>
      <c r="C136" s="1">
        <v>45101</v>
      </c>
      <c r="D136" s="3">
        <v>5</v>
      </c>
      <c r="E136">
        <v>55</v>
      </c>
      <c r="G136">
        <v>137</v>
      </c>
      <c r="H136" t="str">
        <f>VLOOKUP(A136,CollectionNotes!A:Q,12,FALSE)</f>
        <v>B194</v>
      </c>
    </row>
    <row r="137" spans="1:9" x14ac:dyDescent="0.2">
      <c r="A137" t="str">
        <f>_xlfn.CONCAT("Run"&amp;D137&amp;"."&amp;E137)</f>
        <v>Run5.28</v>
      </c>
      <c r="B137" t="s">
        <v>564</v>
      </c>
      <c r="C137" s="1">
        <v>45101</v>
      </c>
      <c r="D137" s="3">
        <v>5</v>
      </c>
      <c r="E137">
        <v>28</v>
      </c>
      <c r="G137">
        <v>138</v>
      </c>
      <c r="H137" t="str">
        <f>VLOOKUP(A137,CollectionNotes!A:Q,12,FALSE)</f>
        <v>B195</v>
      </c>
    </row>
    <row r="138" spans="1:9" x14ac:dyDescent="0.2">
      <c r="A138" t="str">
        <f>_xlfn.CONCAT("Run"&amp;D138&amp;"."&amp;E138)</f>
        <v>Run5.34</v>
      </c>
      <c r="B138" t="s">
        <v>565</v>
      </c>
      <c r="C138" s="1">
        <v>45101</v>
      </c>
      <c r="D138" s="3">
        <v>5</v>
      </c>
      <c r="E138">
        <v>34</v>
      </c>
      <c r="G138">
        <v>139</v>
      </c>
      <c r="H138" t="str">
        <f>VLOOKUP(A138,CollectionNotes!A:Q,12,FALSE)</f>
        <v>B192</v>
      </c>
    </row>
    <row r="139" spans="1:9" x14ac:dyDescent="0.2">
      <c r="B139" t="s">
        <v>189</v>
      </c>
      <c r="C139" s="1">
        <v>45100</v>
      </c>
      <c r="D139" s="3">
        <v>4</v>
      </c>
      <c r="F139">
        <v>35</v>
      </c>
      <c r="G139">
        <v>140</v>
      </c>
      <c r="H139" t="str">
        <f>VLOOKUP(ShayleSamples!B139,CollectionNotes!C:L,10,FALSE)</f>
        <v>B95</v>
      </c>
      <c r="I139" t="s">
        <v>566</v>
      </c>
    </row>
    <row r="140" spans="1:9" x14ac:dyDescent="0.2">
      <c r="B140" t="s">
        <v>190</v>
      </c>
      <c r="C140" s="1">
        <v>45100</v>
      </c>
      <c r="D140" s="3">
        <v>4</v>
      </c>
      <c r="F140">
        <v>35</v>
      </c>
      <c r="G140">
        <v>141</v>
      </c>
      <c r="H140" t="str">
        <f>VLOOKUP(ShayleSamples!B140,CollectionNotes!C:L,10,FALSE)</f>
        <v>B153</v>
      </c>
      <c r="I140" t="s">
        <v>566</v>
      </c>
    </row>
    <row r="141" spans="1:9" x14ac:dyDescent="0.2">
      <c r="B141" t="s">
        <v>191</v>
      </c>
      <c r="C141" s="1">
        <v>45100</v>
      </c>
      <c r="D141" s="3">
        <v>4</v>
      </c>
      <c r="F141">
        <v>35</v>
      </c>
      <c r="G141">
        <v>142</v>
      </c>
      <c r="H141" t="str">
        <f>VLOOKUP(ShayleSamples!B141,CollectionNotes!C:L,10,FALSE)</f>
        <v>B156</v>
      </c>
      <c r="I141" t="s">
        <v>566</v>
      </c>
    </row>
    <row r="142" spans="1:9" x14ac:dyDescent="0.2">
      <c r="B142" t="s">
        <v>192</v>
      </c>
      <c r="C142" s="1">
        <v>45100</v>
      </c>
      <c r="D142" s="3">
        <v>4</v>
      </c>
      <c r="F142">
        <v>35</v>
      </c>
      <c r="G142">
        <v>143</v>
      </c>
      <c r="H142" t="str">
        <f>VLOOKUP(ShayleSamples!B142,CollectionNotes!C:L,10,FALSE)</f>
        <v>B152</v>
      </c>
      <c r="I142" t="s">
        <v>566</v>
      </c>
    </row>
    <row r="143" spans="1:9" x14ac:dyDescent="0.2">
      <c r="B143" t="s">
        <v>193</v>
      </c>
      <c r="C143" s="1">
        <v>45100</v>
      </c>
      <c r="D143" s="3">
        <v>4</v>
      </c>
      <c r="F143">
        <v>35</v>
      </c>
      <c r="G143">
        <v>144</v>
      </c>
      <c r="H143" t="str">
        <f>VLOOKUP(ShayleSamples!B143,CollectionNotes!C:L,10,FALSE)</f>
        <v>B174</v>
      </c>
      <c r="I143" t="s">
        <v>566</v>
      </c>
    </row>
    <row r="144" spans="1:9" x14ac:dyDescent="0.2">
      <c r="B144" t="s">
        <v>194</v>
      </c>
      <c r="C144" s="1">
        <v>45100</v>
      </c>
      <c r="D144" s="3">
        <v>4</v>
      </c>
      <c r="F144">
        <v>35</v>
      </c>
      <c r="G144">
        <v>145</v>
      </c>
      <c r="H144" t="str">
        <f>VLOOKUP(ShayleSamples!B144,CollectionNotes!C:L,10,FALSE)</f>
        <v>B154</v>
      </c>
      <c r="I144" t="s">
        <v>566</v>
      </c>
    </row>
    <row r="145" spans="2:9" x14ac:dyDescent="0.2">
      <c r="B145" t="s">
        <v>195</v>
      </c>
      <c r="C145" s="1">
        <v>45100</v>
      </c>
      <c r="D145" s="3">
        <v>4</v>
      </c>
      <c r="F145">
        <v>35</v>
      </c>
      <c r="G145">
        <v>146</v>
      </c>
      <c r="H145" t="str">
        <f>VLOOKUP(ShayleSamples!B145,CollectionNotes!C:L,10,FALSE)</f>
        <v>B151</v>
      </c>
      <c r="I145" t="s">
        <v>566</v>
      </c>
    </row>
    <row r="146" spans="2:9" x14ac:dyDescent="0.2">
      <c r="B146" t="s">
        <v>196</v>
      </c>
      <c r="C146" s="1">
        <v>45100</v>
      </c>
      <c r="D146" s="3">
        <v>4</v>
      </c>
      <c r="F146">
        <v>35</v>
      </c>
      <c r="G146">
        <v>147</v>
      </c>
      <c r="H146" t="str">
        <f>VLOOKUP(ShayleSamples!B146,CollectionNotes!C:L,10,FALSE)</f>
        <v>B179</v>
      </c>
      <c r="I146" t="s">
        <v>566</v>
      </c>
    </row>
    <row r="147" spans="2:9" x14ac:dyDescent="0.2">
      <c r="B147" t="s">
        <v>197</v>
      </c>
      <c r="C147" s="1">
        <v>45100</v>
      </c>
      <c r="D147" s="3">
        <v>4</v>
      </c>
      <c r="F147">
        <v>35</v>
      </c>
      <c r="G147">
        <v>148</v>
      </c>
      <c r="H147" t="str">
        <f>VLOOKUP(ShayleSamples!B147,CollectionNotes!C:L,10,FALSE)</f>
        <v>B113</v>
      </c>
      <c r="I147" t="s">
        <v>566</v>
      </c>
    </row>
    <row r="148" spans="2:9" x14ac:dyDescent="0.2">
      <c r="B148" t="s">
        <v>198</v>
      </c>
      <c r="C148" s="1">
        <v>45100</v>
      </c>
      <c r="D148" s="3">
        <v>4</v>
      </c>
      <c r="F148">
        <v>35</v>
      </c>
      <c r="G148">
        <v>149</v>
      </c>
      <c r="H148" t="str">
        <f>VLOOKUP(ShayleSamples!B148,CollectionNotes!C:L,10,FALSE)</f>
        <v>B111</v>
      </c>
      <c r="I148" t="s">
        <v>566</v>
      </c>
    </row>
    <row r="149" spans="2:9" x14ac:dyDescent="0.2">
      <c r="B149" t="s">
        <v>199</v>
      </c>
      <c r="C149" s="1">
        <v>45100</v>
      </c>
      <c r="D149" s="3">
        <v>4</v>
      </c>
      <c r="F149">
        <v>35</v>
      </c>
      <c r="G149">
        <v>150</v>
      </c>
      <c r="H149" t="str">
        <f>VLOOKUP(ShayleSamples!B149,CollectionNotes!C:L,10,FALSE)</f>
        <v>B114</v>
      </c>
      <c r="I149" t="s">
        <v>566</v>
      </c>
    </row>
    <row r="150" spans="2:9" x14ac:dyDescent="0.2">
      <c r="B150" t="s">
        <v>200</v>
      </c>
      <c r="C150" s="1">
        <v>45100</v>
      </c>
      <c r="D150" s="3">
        <v>4</v>
      </c>
      <c r="F150">
        <v>35</v>
      </c>
      <c r="G150">
        <v>151</v>
      </c>
      <c r="H150" t="str">
        <f>VLOOKUP(ShayleSamples!B150,CollectionNotes!C:L,10,FALSE)</f>
        <v>B115</v>
      </c>
      <c r="I150" t="s">
        <v>566</v>
      </c>
    </row>
    <row r="151" spans="2:9" x14ac:dyDescent="0.2">
      <c r="B151" t="s">
        <v>201</v>
      </c>
      <c r="C151" s="1">
        <v>45100</v>
      </c>
      <c r="D151" s="3">
        <v>4</v>
      </c>
      <c r="F151">
        <v>35</v>
      </c>
      <c r="G151">
        <v>152</v>
      </c>
      <c r="H151" t="str">
        <f>VLOOKUP(ShayleSamples!B151,CollectionNotes!C:L,10,FALSE)</f>
        <v>B112</v>
      </c>
      <c r="I151" t="s">
        <v>566</v>
      </c>
    </row>
    <row r="152" spans="2:9" x14ac:dyDescent="0.2">
      <c r="B152" t="s">
        <v>202</v>
      </c>
      <c r="C152" s="1">
        <v>45100</v>
      </c>
      <c r="D152" s="3">
        <v>4</v>
      </c>
      <c r="F152">
        <v>35</v>
      </c>
      <c r="G152">
        <v>153</v>
      </c>
      <c r="H152" t="str">
        <f>VLOOKUP(ShayleSamples!B152,CollectionNotes!C:L,10,FALSE)</f>
        <v>B116</v>
      </c>
      <c r="I152" t="s">
        <v>566</v>
      </c>
    </row>
    <row r="153" spans="2:9" x14ac:dyDescent="0.2">
      <c r="B153" t="s">
        <v>203</v>
      </c>
      <c r="C153" s="1">
        <v>45100</v>
      </c>
      <c r="D153" s="3">
        <v>4</v>
      </c>
      <c r="F153">
        <v>35</v>
      </c>
      <c r="G153">
        <v>154</v>
      </c>
      <c r="H153" t="str">
        <f>VLOOKUP(ShayleSamples!B153,CollectionNotes!C:L,10,FALSE)</f>
        <v>B96</v>
      </c>
      <c r="I153" t="s">
        <v>566</v>
      </c>
    </row>
    <row r="154" spans="2:9" x14ac:dyDescent="0.2">
      <c r="B154" t="s">
        <v>204</v>
      </c>
      <c r="C154" s="1">
        <v>45100</v>
      </c>
      <c r="D154" s="3">
        <v>4</v>
      </c>
      <c r="F154">
        <v>35</v>
      </c>
      <c r="G154">
        <v>155</v>
      </c>
      <c r="H154" t="str">
        <f>VLOOKUP(ShayleSamples!B154,CollectionNotes!C:L,10,FALSE)</f>
        <v>B94</v>
      </c>
      <c r="I154" t="s">
        <v>566</v>
      </c>
    </row>
    <row r="155" spans="2:9" x14ac:dyDescent="0.2">
      <c r="B155" t="s">
        <v>205</v>
      </c>
      <c r="C155" s="1">
        <v>45100</v>
      </c>
      <c r="D155" s="3">
        <v>4</v>
      </c>
      <c r="F155">
        <v>35</v>
      </c>
      <c r="G155">
        <v>156</v>
      </c>
      <c r="H155" t="str">
        <f>VLOOKUP(ShayleSamples!B155,CollectionNotes!C:L,10,FALSE)</f>
        <v>B175</v>
      </c>
      <c r="I155" t="s">
        <v>566</v>
      </c>
    </row>
    <row r="156" spans="2:9" x14ac:dyDescent="0.2">
      <c r="B156" t="s">
        <v>206</v>
      </c>
      <c r="C156" s="1">
        <v>45100</v>
      </c>
      <c r="D156" s="3">
        <v>4</v>
      </c>
      <c r="F156">
        <v>35</v>
      </c>
      <c r="G156">
        <v>157</v>
      </c>
      <c r="H156" t="str">
        <f>VLOOKUP(ShayleSamples!B156,CollectionNotes!C:L,10,FALSE)</f>
        <v>B178</v>
      </c>
      <c r="I156" t="s">
        <v>566</v>
      </c>
    </row>
    <row r="157" spans="2:9" x14ac:dyDescent="0.2">
      <c r="B157" t="s">
        <v>207</v>
      </c>
      <c r="C157" s="1">
        <v>45100</v>
      </c>
      <c r="D157" s="3">
        <v>4</v>
      </c>
      <c r="F157">
        <v>35</v>
      </c>
      <c r="G157">
        <v>158</v>
      </c>
      <c r="H157" t="str">
        <f>VLOOKUP(ShayleSamples!B157,CollectionNotes!C:L,10,FALSE)</f>
        <v>B180</v>
      </c>
      <c r="I157" t="s">
        <v>566</v>
      </c>
    </row>
    <row r="158" spans="2:9" x14ac:dyDescent="0.2">
      <c r="B158" t="s">
        <v>208</v>
      </c>
      <c r="C158" s="1">
        <v>45100</v>
      </c>
      <c r="D158" s="3">
        <v>4</v>
      </c>
      <c r="F158">
        <v>35</v>
      </c>
      <c r="G158">
        <v>159</v>
      </c>
      <c r="H158" t="str">
        <f>VLOOKUP(ShayleSamples!B158,CollectionNotes!C:L,10,FALSE)</f>
        <v>B155</v>
      </c>
      <c r="I158" t="s">
        <v>566</v>
      </c>
    </row>
    <row r="159" spans="2:9" x14ac:dyDescent="0.2">
      <c r="B159" t="s">
        <v>209</v>
      </c>
      <c r="C159" s="1">
        <v>45100</v>
      </c>
      <c r="D159" s="3">
        <v>4</v>
      </c>
      <c r="F159">
        <v>35</v>
      </c>
      <c r="G159">
        <v>160</v>
      </c>
      <c r="H159" t="str">
        <f>VLOOKUP(ShayleSamples!B159,CollectionNotes!C:L,10,FALSE)</f>
        <v>B172</v>
      </c>
      <c r="I159" t="s">
        <v>566</v>
      </c>
    </row>
    <row r="160" spans="2:9" x14ac:dyDescent="0.2">
      <c r="B160" t="s">
        <v>210</v>
      </c>
      <c r="C160" s="1">
        <v>45100</v>
      </c>
      <c r="D160" s="3">
        <v>4</v>
      </c>
      <c r="F160">
        <v>35</v>
      </c>
      <c r="G160">
        <v>161</v>
      </c>
      <c r="H160" t="str">
        <f>VLOOKUP(ShayleSamples!B160,CollectionNotes!C:L,10,FALSE)</f>
        <v>B160</v>
      </c>
      <c r="I160" t="s">
        <v>566</v>
      </c>
    </row>
    <row r="161" spans="1:9" x14ac:dyDescent="0.2">
      <c r="B161" t="s">
        <v>211</v>
      </c>
      <c r="C161" s="1">
        <v>45100</v>
      </c>
      <c r="D161" s="3">
        <v>4</v>
      </c>
      <c r="F161">
        <v>35</v>
      </c>
      <c r="G161">
        <v>162</v>
      </c>
      <c r="H161" t="str">
        <f>VLOOKUP(ShayleSamples!B161,CollectionNotes!C:L,10,FALSE)</f>
        <v>B159</v>
      </c>
      <c r="I161" t="s">
        <v>566</v>
      </c>
    </row>
    <row r="162" spans="1:9" x14ac:dyDescent="0.2">
      <c r="B162" t="s">
        <v>212</v>
      </c>
      <c r="C162" s="1">
        <v>45100</v>
      </c>
      <c r="D162" s="3">
        <v>4</v>
      </c>
      <c r="F162">
        <v>35</v>
      </c>
      <c r="G162">
        <v>163</v>
      </c>
      <c r="H162" t="str">
        <f>VLOOKUP(ShayleSamples!B162,CollectionNotes!C:L,10,FALSE)</f>
        <v>B107</v>
      </c>
      <c r="I162" t="s">
        <v>566</v>
      </c>
    </row>
    <row r="163" spans="1:9" x14ac:dyDescent="0.2">
      <c r="A163" t="str">
        <f>_xlfn.CONCAT("Run"&amp;D163&amp;"."&amp;E163)</f>
        <v>Run5.6</v>
      </c>
      <c r="C163" s="1">
        <v>45101</v>
      </c>
      <c r="D163" s="3">
        <v>5</v>
      </c>
      <c r="E163">
        <v>6</v>
      </c>
      <c r="G163">
        <v>164</v>
      </c>
      <c r="H163" t="str">
        <f>VLOOKUP(A163,CollectionNotes!A:Q,12,FALSE)</f>
        <v>B110</v>
      </c>
    </row>
    <row r="164" spans="1:9" x14ac:dyDescent="0.2">
      <c r="A164" t="str">
        <f>_xlfn.CONCAT("Run"&amp;D164&amp;"."&amp;E164)</f>
        <v>Run5.25B</v>
      </c>
      <c r="C164" s="1">
        <v>45101</v>
      </c>
      <c r="D164" s="3">
        <v>5</v>
      </c>
      <c r="E164" t="s">
        <v>218</v>
      </c>
      <c r="G164">
        <v>165</v>
      </c>
      <c r="H164" t="str">
        <f>VLOOKUP(A164,CollectionNotes!A:Q,12,FALSE)</f>
        <v>B108</v>
      </c>
    </row>
    <row r="165" spans="1:9" x14ac:dyDescent="0.2">
      <c r="A165" t="str">
        <f>_xlfn.CONCAT("Run"&amp;D165&amp;"."&amp;E165)</f>
        <v>Run5.20B</v>
      </c>
      <c r="C165" s="1">
        <v>45101</v>
      </c>
      <c r="D165" s="3">
        <v>5</v>
      </c>
      <c r="E165" t="s">
        <v>217</v>
      </c>
      <c r="G165">
        <v>166</v>
      </c>
      <c r="H165" t="str">
        <f>VLOOKUP(A165,CollectionNotes!A:Q,12,FALSE)</f>
        <v>B118</v>
      </c>
    </row>
    <row r="166" spans="1:9" x14ac:dyDescent="0.2">
      <c r="A166" t="str">
        <f>_xlfn.CONCAT("Run"&amp;D166&amp;"."&amp;E166)</f>
        <v>Run5.61B</v>
      </c>
      <c r="C166" s="1">
        <v>45101</v>
      </c>
      <c r="D166" s="3">
        <v>5</v>
      </c>
      <c r="E166" t="s">
        <v>216</v>
      </c>
      <c r="G166">
        <v>167</v>
      </c>
      <c r="H166" t="str">
        <f>VLOOKUP(A166,CollectionNotes!A:Q,12,FALSE)</f>
        <v>B129</v>
      </c>
    </row>
    <row r="167" spans="1:9" x14ac:dyDescent="0.2">
      <c r="A167" t="str">
        <f>_xlfn.CONCAT("Run"&amp;D167&amp;"."&amp;E167)</f>
        <v>Run6.9</v>
      </c>
      <c r="C167" s="1">
        <v>45103</v>
      </c>
      <c r="D167" s="3">
        <v>6</v>
      </c>
      <c r="E167">
        <v>9</v>
      </c>
      <c r="G167">
        <v>168</v>
      </c>
      <c r="H167" t="s">
        <v>290</v>
      </c>
    </row>
    <row r="168" spans="1:9" x14ac:dyDescent="0.2">
      <c r="A168" t="str">
        <f>_xlfn.CONCAT("Run"&amp;D168&amp;"."&amp;E168)</f>
        <v>Run6.11</v>
      </c>
      <c r="C168" s="1">
        <v>45103</v>
      </c>
      <c r="D168" s="3">
        <v>6</v>
      </c>
      <c r="E168">
        <v>11</v>
      </c>
      <c r="G168">
        <v>169</v>
      </c>
      <c r="H168" t="s">
        <v>291</v>
      </c>
    </row>
    <row r="169" spans="1:9" x14ac:dyDescent="0.2">
      <c r="A169" t="str">
        <f>_xlfn.CONCAT("Run"&amp;D169&amp;"."&amp;E169)</f>
        <v>Run6.55</v>
      </c>
      <c r="C169" s="1">
        <v>45103</v>
      </c>
      <c r="D169" s="3">
        <v>6</v>
      </c>
      <c r="E169">
        <v>55</v>
      </c>
      <c r="G169">
        <v>170</v>
      </c>
      <c r="H169" t="s">
        <v>292</v>
      </c>
    </row>
    <row r="170" spans="1:9" x14ac:dyDescent="0.2">
      <c r="A170" t="str">
        <f>_xlfn.CONCAT("Run"&amp;D170&amp;"."&amp;E170)</f>
        <v>Run7.33</v>
      </c>
      <c r="C170" s="1">
        <v>45104</v>
      </c>
      <c r="D170" s="3">
        <v>7</v>
      </c>
      <c r="E170">
        <v>33</v>
      </c>
      <c r="G170">
        <v>171</v>
      </c>
      <c r="H170" t="s">
        <v>293</v>
      </c>
    </row>
    <row r="171" spans="1:9" x14ac:dyDescent="0.2">
      <c r="A171" t="str">
        <f>_xlfn.CONCAT("Run"&amp;D171&amp;"."&amp;E171)</f>
        <v>Run7.53</v>
      </c>
      <c r="C171" s="1">
        <v>45104</v>
      </c>
      <c r="D171" s="3">
        <v>7</v>
      </c>
      <c r="E171">
        <v>53</v>
      </c>
      <c r="G171">
        <v>172</v>
      </c>
      <c r="H171" t="s">
        <v>294</v>
      </c>
    </row>
    <row r="172" spans="1:9" x14ac:dyDescent="0.2">
      <c r="A172" t="str">
        <f>_xlfn.CONCAT("Run"&amp;D172&amp;"."&amp;E172)</f>
        <v>Run6.8</v>
      </c>
      <c r="C172" s="1">
        <v>45103</v>
      </c>
      <c r="D172" s="3">
        <v>6</v>
      </c>
      <c r="E172">
        <v>8</v>
      </c>
      <c r="G172">
        <v>173</v>
      </c>
      <c r="H172" t="s">
        <v>295</v>
      </c>
    </row>
    <row r="173" spans="1:9" x14ac:dyDescent="0.2">
      <c r="A173" t="str">
        <f>_xlfn.CONCAT("Run"&amp;D173&amp;"."&amp;E173)</f>
        <v>Run6.40</v>
      </c>
      <c r="C173" s="1">
        <v>45103</v>
      </c>
      <c r="D173" s="3">
        <v>6</v>
      </c>
      <c r="E173">
        <v>40</v>
      </c>
      <c r="G173">
        <v>174</v>
      </c>
      <c r="H173" t="s">
        <v>296</v>
      </c>
    </row>
    <row r="174" spans="1:9" x14ac:dyDescent="0.2">
      <c r="A174" t="str">
        <f>_xlfn.CONCAT("Run"&amp;D174&amp;"."&amp;E174)</f>
        <v>Run7.2</v>
      </c>
      <c r="C174" s="1">
        <v>45104</v>
      </c>
      <c r="D174" s="3">
        <v>7</v>
      </c>
      <c r="E174">
        <v>2</v>
      </c>
      <c r="G174">
        <v>175</v>
      </c>
      <c r="H174" t="s">
        <v>297</v>
      </c>
    </row>
    <row r="175" spans="1:9" x14ac:dyDescent="0.2">
      <c r="A175" t="str">
        <f>_xlfn.CONCAT("Run"&amp;D175&amp;"."&amp;E175)</f>
        <v>Run7.7</v>
      </c>
      <c r="C175" s="1">
        <v>45104</v>
      </c>
      <c r="D175" s="3">
        <v>7</v>
      </c>
      <c r="E175">
        <v>7</v>
      </c>
      <c r="G175">
        <v>176</v>
      </c>
      <c r="H175" t="s">
        <v>298</v>
      </c>
    </row>
    <row r="176" spans="1:9" x14ac:dyDescent="0.2">
      <c r="A176" t="str">
        <f>_xlfn.CONCAT("Run"&amp;D176&amp;"."&amp;E176)</f>
        <v>Run7.1</v>
      </c>
      <c r="C176" s="1">
        <v>45104</v>
      </c>
      <c r="D176" s="3">
        <v>7</v>
      </c>
      <c r="E176">
        <v>1</v>
      </c>
      <c r="G176">
        <v>177</v>
      </c>
      <c r="H176" t="s">
        <v>299</v>
      </c>
    </row>
    <row r="177" spans="1:8" x14ac:dyDescent="0.2">
      <c r="A177" t="str">
        <f>_xlfn.CONCAT("Run"&amp;D177&amp;"."&amp;E177)</f>
        <v>Run7.6</v>
      </c>
      <c r="C177" s="1">
        <v>45104</v>
      </c>
      <c r="D177" s="3">
        <v>7</v>
      </c>
      <c r="E177">
        <v>6</v>
      </c>
      <c r="G177">
        <v>178</v>
      </c>
      <c r="H177" t="s">
        <v>300</v>
      </c>
    </row>
    <row r="178" spans="1:8" x14ac:dyDescent="0.2">
      <c r="A178" t="str">
        <f>_xlfn.CONCAT("Run"&amp;D178&amp;"."&amp;E178)</f>
        <v>Run6.4</v>
      </c>
      <c r="C178" s="1">
        <v>45103</v>
      </c>
      <c r="D178" s="3">
        <v>6</v>
      </c>
      <c r="E178">
        <v>4</v>
      </c>
      <c r="G178">
        <v>179</v>
      </c>
      <c r="H178" t="s">
        <v>301</v>
      </c>
    </row>
    <row r="179" spans="1:8" x14ac:dyDescent="0.2">
      <c r="A179" t="str">
        <f>_xlfn.CONCAT("Run"&amp;D179&amp;"."&amp;E179)</f>
        <v>Run7.3</v>
      </c>
      <c r="C179" s="1">
        <v>45104</v>
      </c>
      <c r="D179" s="3">
        <v>7</v>
      </c>
      <c r="E179">
        <v>3</v>
      </c>
      <c r="G179">
        <v>180</v>
      </c>
      <c r="H179" t="s">
        <v>302</v>
      </c>
    </row>
    <row r="180" spans="1:8" x14ac:dyDescent="0.2">
      <c r="A180" t="str">
        <f>_xlfn.CONCAT("Run"&amp;D180&amp;"."&amp;E180)</f>
        <v>Run7.12</v>
      </c>
      <c r="C180" s="1">
        <v>45104</v>
      </c>
      <c r="D180" s="3">
        <v>7</v>
      </c>
      <c r="E180">
        <v>12</v>
      </c>
      <c r="G180">
        <v>181</v>
      </c>
      <c r="H180" t="s">
        <v>303</v>
      </c>
    </row>
    <row r="181" spans="1:8" x14ac:dyDescent="0.2">
      <c r="A181" t="str">
        <f>_xlfn.CONCAT("Run"&amp;D181&amp;"."&amp;E181)</f>
        <v>Run7.10</v>
      </c>
      <c r="C181" s="1">
        <v>45104</v>
      </c>
      <c r="D181" s="3">
        <v>7</v>
      </c>
      <c r="E181">
        <v>10</v>
      </c>
      <c r="G181">
        <v>182</v>
      </c>
      <c r="H181" t="s">
        <v>304</v>
      </c>
    </row>
    <row r="182" spans="1:8" x14ac:dyDescent="0.2">
      <c r="A182" t="str">
        <f>_xlfn.CONCAT("Run"&amp;D182&amp;"."&amp;E182)</f>
        <v>Run6.52</v>
      </c>
      <c r="C182" s="1">
        <v>45103</v>
      </c>
      <c r="D182" s="3">
        <v>6</v>
      </c>
      <c r="E182">
        <v>52</v>
      </c>
      <c r="G182">
        <v>183</v>
      </c>
      <c r="H182" t="s">
        <v>305</v>
      </c>
    </row>
    <row r="183" spans="1:8" x14ac:dyDescent="0.2">
      <c r="A183" t="str">
        <f>_xlfn.CONCAT("Run"&amp;D183&amp;"."&amp;E183)</f>
        <v>Run6.5</v>
      </c>
      <c r="C183" s="1">
        <v>45103</v>
      </c>
      <c r="D183" s="3">
        <v>6</v>
      </c>
      <c r="E183">
        <v>5</v>
      </c>
      <c r="G183">
        <v>184</v>
      </c>
      <c r="H183" t="s">
        <v>306</v>
      </c>
    </row>
    <row r="184" spans="1:8" x14ac:dyDescent="0.2">
      <c r="A184" t="str">
        <f>_xlfn.CONCAT("Run"&amp;D184&amp;"."&amp;E184)</f>
        <v>Run6.32</v>
      </c>
      <c r="C184" s="1">
        <v>45103</v>
      </c>
      <c r="D184" s="3">
        <v>6</v>
      </c>
      <c r="E184">
        <v>32</v>
      </c>
      <c r="G184">
        <v>185</v>
      </c>
      <c r="H184" t="s">
        <v>307</v>
      </c>
    </row>
    <row r="185" spans="1:8" x14ac:dyDescent="0.2">
      <c r="A185" t="str">
        <f>_xlfn.CONCAT("Run"&amp;D185&amp;"."&amp;E185)</f>
        <v>Run7.57</v>
      </c>
      <c r="C185" s="1">
        <v>45104</v>
      </c>
      <c r="D185" s="3">
        <v>7</v>
      </c>
      <c r="E185">
        <v>57</v>
      </c>
      <c r="G185">
        <v>186</v>
      </c>
      <c r="H185" t="s">
        <v>308</v>
      </c>
    </row>
    <row r="186" spans="1:8" x14ac:dyDescent="0.2">
      <c r="A186" t="str">
        <f>_xlfn.CONCAT("Run"&amp;D186&amp;"."&amp;E186)</f>
        <v>Run6.47</v>
      </c>
      <c r="C186" s="1">
        <v>45103</v>
      </c>
      <c r="D186" s="3">
        <v>6</v>
      </c>
      <c r="E186">
        <v>47</v>
      </c>
      <c r="G186">
        <v>187</v>
      </c>
      <c r="H186" t="s">
        <v>309</v>
      </c>
    </row>
    <row r="187" spans="1:8" x14ac:dyDescent="0.2">
      <c r="A187" t="str">
        <f>_xlfn.CONCAT("Run"&amp;D187&amp;"."&amp;E187)</f>
        <v>Run6.19</v>
      </c>
      <c r="C187" s="1">
        <v>45103</v>
      </c>
      <c r="D187" s="3">
        <v>6</v>
      </c>
      <c r="E187">
        <v>19</v>
      </c>
      <c r="G187">
        <v>188</v>
      </c>
      <c r="H187" t="s">
        <v>310</v>
      </c>
    </row>
    <row r="188" spans="1:8" x14ac:dyDescent="0.2">
      <c r="A188" t="str">
        <f>_xlfn.CONCAT("Run"&amp;D188&amp;"."&amp;E188)</f>
        <v>Run7.20</v>
      </c>
      <c r="C188" s="1">
        <v>45104</v>
      </c>
      <c r="D188" s="3">
        <v>7</v>
      </c>
      <c r="E188">
        <v>20</v>
      </c>
      <c r="G188">
        <v>189</v>
      </c>
      <c r="H188" t="s">
        <v>311</v>
      </c>
    </row>
    <row r="189" spans="1:8" x14ac:dyDescent="0.2">
      <c r="A189" t="str">
        <f>_xlfn.CONCAT("Run"&amp;D189&amp;"."&amp;E189)</f>
        <v>Run7.15</v>
      </c>
      <c r="C189" s="1">
        <v>45104</v>
      </c>
      <c r="D189" s="3">
        <v>7</v>
      </c>
      <c r="E189">
        <v>15</v>
      </c>
      <c r="G189">
        <v>190</v>
      </c>
      <c r="H189" t="s">
        <v>312</v>
      </c>
    </row>
    <row r="190" spans="1:8" x14ac:dyDescent="0.2">
      <c r="A190" t="str">
        <f>_xlfn.CONCAT("Run"&amp;D190&amp;"."&amp;E190)</f>
        <v>Run7.61</v>
      </c>
      <c r="C190" s="1">
        <v>45104</v>
      </c>
      <c r="D190" s="3">
        <v>7</v>
      </c>
      <c r="E190">
        <v>61</v>
      </c>
      <c r="G190">
        <v>191</v>
      </c>
      <c r="H190" t="s">
        <v>313</v>
      </c>
    </row>
    <row r="191" spans="1:8" x14ac:dyDescent="0.2">
      <c r="A191" t="str">
        <f>_xlfn.CONCAT("Run"&amp;D191&amp;"."&amp;E191)</f>
        <v>Run7.48</v>
      </c>
      <c r="C191" s="1">
        <v>45104</v>
      </c>
      <c r="D191" s="3">
        <v>7</v>
      </c>
      <c r="E191">
        <v>48</v>
      </c>
      <c r="G191">
        <v>192</v>
      </c>
      <c r="H191" t="s">
        <v>314</v>
      </c>
    </row>
    <row r="192" spans="1:8" x14ac:dyDescent="0.2">
      <c r="A192" t="str">
        <f>_xlfn.CONCAT("Run"&amp;D192&amp;"."&amp;E192)</f>
        <v>Run6.35</v>
      </c>
      <c r="C192" s="1">
        <v>45103</v>
      </c>
      <c r="D192" s="3">
        <v>6</v>
      </c>
      <c r="E192">
        <v>35</v>
      </c>
      <c r="G192">
        <v>193</v>
      </c>
      <c r="H192" t="s">
        <v>315</v>
      </c>
    </row>
    <row r="193" spans="1:8" x14ac:dyDescent="0.2">
      <c r="A193" t="str">
        <f>_xlfn.CONCAT("Run"&amp;D193&amp;"."&amp;E193)</f>
        <v>Run6.25</v>
      </c>
      <c r="C193" s="1">
        <v>45103</v>
      </c>
      <c r="D193" s="3">
        <v>6</v>
      </c>
      <c r="E193">
        <v>25</v>
      </c>
      <c r="G193">
        <v>194</v>
      </c>
      <c r="H193" t="s">
        <v>316</v>
      </c>
    </row>
    <row r="194" spans="1:8" x14ac:dyDescent="0.2">
      <c r="A194" t="str">
        <f>_xlfn.CONCAT("Run"&amp;D194&amp;"."&amp;E194)</f>
        <v>Run6.60</v>
      </c>
      <c r="C194" s="1">
        <v>45103</v>
      </c>
      <c r="D194" s="3">
        <v>6</v>
      </c>
      <c r="E194">
        <v>60</v>
      </c>
      <c r="G194">
        <v>195</v>
      </c>
      <c r="H194" t="s">
        <v>317</v>
      </c>
    </row>
    <row r="195" spans="1:8" x14ac:dyDescent="0.2">
      <c r="A195" t="str">
        <f>_xlfn.CONCAT("Run"&amp;D195&amp;"."&amp;E195)</f>
        <v>Run6.39</v>
      </c>
      <c r="C195" s="1">
        <v>45103</v>
      </c>
      <c r="D195" s="3">
        <v>6</v>
      </c>
      <c r="E195">
        <v>39</v>
      </c>
      <c r="G195">
        <v>196</v>
      </c>
      <c r="H195" t="s">
        <v>318</v>
      </c>
    </row>
    <row r="196" spans="1:8" x14ac:dyDescent="0.2">
      <c r="A196" t="str">
        <f>_xlfn.CONCAT("Run"&amp;D196&amp;"."&amp;E196)</f>
        <v>Run6.17</v>
      </c>
      <c r="C196" s="1">
        <v>45103</v>
      </c>
      <c r="D196" s="3">
        <v>6</v>
      </c>
      <c r="E196">
        <v>17</v>
      </c>
      <c r="G196">
        <v>197</v>
      </c>
      <c r="H196" t="s">
        <v>319</v>
      </c>
    </row>
    <row r="197" spans="1:8" x14ac:dyDescent="0.2">
      <c r="A197" t="str">
        <f>_xlfn.CONCAT("Run"&amp;D197&amp;"."&amp;E197)</f>
        <v>Run6.14</v>
      </c>
      <c r="C197" s="1">
        <v>45103</v>
      </c>
      <c r="D197" s="3">
        <v>6</v>
      </c>
      <c r="E197">
        <v>14</v>
      </c>
      <c r="G197">
        <v>198</v>
      </c>
      <c r="H197" t="s">
        <v>320</v>
      </c>
    </row>
    <row r="198" spans="1:8" x14ac:dyDescent="0.2">
      <c r="A198" t="str">
        <f>_xlfn.CONCAT("Run"&amp;D198&amp;"."&amp;E198)</f>
        <v>Run6.27</v>
      </c>
      <c r="C198" s="1">
        <v>45103</v>
      </c>
      <c r="D198" s="3">
        <v>6</v>
      </c>
      <c r="E198">
        <v>27</v>
      </c>
      <c r="G198">
        <v>199</v>
      </c>
      <c r="H198" t="s">
        <v>321</v>
      </c>
    </row>
    <row r="199" spans="1:8" x14ac:dyDescent="0.2">
      <c r="A199" t="str">
        <f>_xlfn.CONCAT("Run"&amp;D199&amp;"."&amp;E199)</f>
        <v>Run6.30</v>
      </c>
      <c r="C199" s="1">
        <v>45103</v>
      </c>
      <c r="D199" s="3">
        <v>6</v>
      </c>
      <c r="E199">
        <v>30</v>
      </c>
      <c r="G199">
        <v>200</v>
      </c>
      <c r="H199" t="s">
        <v>322</v>
      </c>
    </row>
    <row r="200" spans="1:8" x14ac:dyDescent="0.2">
      <c r="A200" t="str">
        <f>_xlfn.CONCAT("Run"&amp;D200&amp;"."&amp;E200)</f>
        <v>Run7.58</v>
      </c>
      <c r="C200" s="1">
        <v>45104</v>
      </c>
      <c r="D200" s="3">
        <v>7</v>
      </c>
      <c r="E200">
        <v>58</v>
      </c>
      <c r="G200">
        <v>201</v>
      </c>
      <c r="H200" t="s">
        <v>323</v>
      </c>
    </row>
    <row r="201" spans="1:8" x14ac:dyDescent="0.2">
      <c r="A201" t="str">
        <f>_xlfn.CONCAT("Run"&amp;D201&amp;"."&amp;E201)</f>
        <v>Run7.24</v>
      </c>
      <c r="C201" s="1">
        <v>45104</v>
      </c>
      <c r="D201" s="3">
        <v>7</v>
      </c>
      <c r="E201">
        <v>24</v>
      </c>
      <c r="G201">
        <v>202</v>
      </c>
      <c r="H201" t="s">
        <v>324</v>
      </c>
    </row>
    <row r="202" spans="1:8" x14ac:dyDescent="0.2">
      <c r="A202" t="str">
        <f>_xlfn.CONCAT("Run"&amp;D202&amp;"."&amp;E202)</f>
        <v>Run7.44</v>
      </c>
      <c r="C202" s="1">
        <v>45104</v>
      </c>
      <c r="D202" s="3">
        <v>7</v>
      </c>
      <c r="E202">
        <v>44</v>
      </c>
      <c r="G202">
        <v>203</v>
      </c>
      <c r="H202" t="s">
        <v>325</v>
      </c>
    </row>
    <row r="203" spans="1:8" x14ac:dyDescent="0.2">
      <c r="A203" t="str">
        <f>_xlfn.CONCAT("Run"&amp;D203&amp;"."&amp;E203)</f>
        <v>Run6.42</v>
      </c>
      <c r="C203" s="1">
        <v>45103</v>
      </c>
      <c r="D203" s="3">
        <v>6</v>
      </c>
      <c r="E203">
        <v>42</v>
      </c>
      <c r="G203">
        <v>204</v>
      </c>
      <c r="H203" t="s">
        <v>326</v>
      </c>
    </row>
    <row r="204" spans="1:8" x14ac:dyDescent="0.2">
      <c r="A204" t="str">
        <f>_xlfn.CONCAT("Run"&amp;D204&amp;"."&amp;E204)</f>
        <v>Run7.18</v>
      </c>
      <c r="C204" s="1">
        <v>45104</v>
      </c>
      <c r="D204" s="3">
        <v>7</v>
      </c>
      <c r="E204">
        <v>18</v>
      </c>
      <c r="G204">
        <v>205</v>
      </c>
      <c r="H204" t="s">
        <v>327</v>
      </c>
    </row>
    <row r="205" spans="1:8" x14ac:dyDescent="0.2">
      <c r="A205" t="str">
        <f>_xlfn.CONCAT("Run"&amp;D205&amp;"."&amp;E205)</f>
        <v>Run7.54</v>
      </c>
      <c r="C205" s="1">
        <v>45104</v>
      </c>
      <c r="D205" s="3">
        <v>7</v>
      </c>
      <c r="E205">
        <v>54</v>
      </c>
      <c r="G205">
        <v>206</v>
      </c>
      <c r="H205" t="s">
        <v>328</v>
      </c>
    </row>
    <row r="206" spans="1:8" x14ac:dyDescent="0.2">
      <c r="A206" t="str">
        <f>_xlfn.CONCAT("Run"&amp;D206&amp;"."&amp;E206)</f>
        <v>Run7.29</v>
      </c>
      <c r="C206" s="1">
        <v>45104</v>
      </c>
      <c r="D206" s="3">
        <v>7</v>
      </c>
      <c r="E206">
        <v>29</v>
      </c>
      <c r="G206">
        <v>207</v>
      </c>
      <c r="H206" t="s">
        <v>329</v>
      </c>
    </row>
    <row r="207" spans="1:8" x14ac:dyDescent="0.2">
      <c r="A207" t="str">
        <f>_xlfn.CONCAT("Run"&amp;D207&amp;"."&amp;E207)</f>
        <v>Run6.49</v>
      </c>
      <c r="C207" s="1">
        <v>45103</v>
      </c>
      <c r="D207" s="3">
        <v>6</v>
      </c>
      <c r="E207">
        <v>49</v>
      </c>
      <c r="G207">
        <v>208</v>
      </c>
      <c r="H207" t="s">
        <v>245</v>
      </c>
    </row>
    <row r="208" spans="1:8" x14ac:dyDescent="0.2">
      <c r="A208" t="str">
        <f>_xlfn.CONCAT("Run"&amp;D208&amp;"."&amp;E208)</f>
        <v>Run6.59</v>
      </c>
      <c r="C208" s="1">
        <v>45103</v>
      </c>
      <c r="D208" s="3">
        <v>6</v>
      </c>
      <c r="E208">
        <v>59</v>
      </c>
      <c r="G208">
        <v>209</v>
      </c>
      <c r="H208" t="s">
        <v>247</v>
      </c>
    </row>
    <row r="209" spans="1:8" x14ac:dyDescent="0.2">
      <c r="A209" t="str">
        <f>_xlfn.CONCAT("Run"&amp;D209&amp;"."&amp;E209)</f>
        <v>Run6.56</v>
      </c>
      <c r="C209" s="1">
        <v>45103</v>
      </c>
      <c r="D209" s="3">
        <v>6</v>
      </c>
      <c r="E209">
        <v>56</v>
      </c>
      <c r="G209">
        <v>210</v>
      </c>
      <c r="H209" t="s">
        <v>248</v>
      </c>
    </row>
    <row r="210" spans="1:8" x14ac:dyDescent="0.2">
      <c r="A210" t="str">
        <f>_xlfn.CONCAT("Run"&amp;D210&amp;"."&amp;E210)</f>
        <v>Run6.22</v>
      </c>
      <c r="C210" s="1">
        <v>45103</v>
      </c>
      <c r="D210" s="3">
        <v>6</v>
      </c>
      <c r="E210">
        <v>22</v>
      </c>
      <c r="G210">
        <v>211</v>
      </c>
      <c r="H210" t="s">
        <v>255</v>
      </c>
    </row>
    <row r="211" spans="1:8" x14ac:dyDescent="0.2">
      <c r="A211" t="str">
        <f>_xlfn.CONCAT("Run"&amp;D211&amp;"."&amp;E211)</f>
        <v>Run6.46</v>
      </c>
      <c r="C211" s="1">
        <v>45103</v>
      </c>
      <c r="D211" s="3">
        <v>6</v>
      </c>
      <c r="E211">
        <v>46</v>
      </c>
      <c r="G211">
        <v>212</v>
      </c>
      <c r="H211" t="s">
        <v>249</v>
      </c>
    </row>
    <row r="212" spans="1:8" x14ac:dyDescent="0.2">
      <c r="A212" t="str">
        <f>_xlfn.CONCAT("Run"&amp;D212&amp;"."&amp;E212)</f>
        <v>Run6.34</v>
      </c>
      <c r="C212" s="1">
        <v>45103</v>
      </c>
      <c r="D212" s="3">
        <v>6</v>
      </c>
      <c r="E212">
        <v>34</v>
      </c>
      <c r="G212">
        <v>213</v>
      </c>
      <c r="H212" t="s">
        <v>254</v>
      </c>
    </row>
    <row r="213" spans="1:8" x14ac:dyDescent="0.2">
      <c r="A213" t="str">
        <f>_xlfn.CONCAT("Run"&amp;D213&amp;"."&amp;E213)</f>
        <v>Run6.28</v>
      </c>
      <c r="C213" s="1">
        <v>45103</v>
      </c>
      <c r="D213" s="3">
        <v>6</v>
      </c>
      <c r="E213">
        <v>28</v>
      </c>
      <c r="G213">
        <v>214</v>
      </c>
      <c r="H213" t="s">
        <v>256</v>
      </c>
    </row>
    <row r="214" spans="1:8" x14ac:dyDescent="0.2">
      <c r="A214" t="str">
        <f>_xlfn.CONCAT("Run"&amp;D214&amp;"."&amp;E214)</f>
        <v>Run6.23</v>
      </c>
      <c r="C214" s="1">
        <v>45103</v>
      </c>
      <c r="D214" s="3">
        <v>6</v>
      </c>
      <c r="E214">
        <v>23</v>
      </c>
      <c r="G214">
        <v>215</v>
      </c>
      <c r="H214" t="s">
        <v>257</v>
      </c>
    </row>
    <row r="215" spans="1:8" x14ac:dyDescent="0.2">
      <c r="A215" t="str">
        <f>_xlfn.CONCAT("Run"&amp;D215&amp;"."&amp;E215)</f>
        <v>Run6.41</v>
      </c>
      <c r="C215" s="1">
        <v>45103</v>
      </c>
      <c r="D215" s="3">
        <v>6</v>
      </c>
      <c r="E215">
        <v>41</v>
      </c>
      <c r="G215">
        <v>216</v>
      </c>
      <c r="H215" t="s">
        <v>250</v>
      </c>
    </row>
    <row r="216" spans="1:8" x14ac:dyDescent="0.2">
      <c r="A216" t="str">
        <f>_xlfn.CONCAT("Run"&amp;D216&amp;"."&amp;E216)</f>
        <v>Run6.36</v>
      </c>
      <c r="C216" s="1">
        <v>45103</v>
      </c>
      <c r="D216" s="3">
        <v>6</v>
      </c>
      <c r="E216">
        <v>36</v>
      </c>
      <c r="G216">
        <v>217</v>
      </c>
      <c r="H216" t="s">
        <v>253</v>
      </c>
    </row>
    <row r="217" spans="1:8" x14ac:dyDescent="0.2">
      <c r="A217" t="str">
        <f>_xlfn.CONCAT("Run"&amp;D217&amp;"."&amp;E217)</f>
        <v>Run7.51</v>
      </c>
      <c r="C217" s="1">
        <v>45104</v>
      </c>
      <c r="D217" s="3">
        <v>7</v>
      </c>
      <c r="E217">
        <v>51</v>
      </c>
      <c r="G217">
        <v>218</v>
      </c>
      <c r="H217" t="s">
        <v>261</v>
      </c>
    </row>
    <row r="218" spans="1:8" x14ac:dyDescent="0.2">
      <c r="A218" t="str">
        <f>_xlfn.CONCAT("Run"&amp;D218&amp;"."&amp;E218)</f>
        <v>Run7.13</v>
      </c>
      <c r="C218" s="1">
        <v>45104</v>
      </c>
      <c r="D218" s="3">
        <v>7</v>
      </c>
      <c r="E218">
        <v>13</v>
      </c>
      <c r="G218">
        <v>219</v>
      </c>
      <c r="H218" t="s">
        <v>265</v>
      </c>
    </row>
    <row r="219" spans="1:8" x14ac:dyDescent="0.2">
      <c r="A219" t="str">
        <f>_xlfn.CONCAT("Run"&amp;D219&amp;"."&amp;E219)</f>
        <v>Run7.26</v>
      </c>
      <c r="C219" s="1">
        <v>45104</v>
      </c>
      <c r="D219" s="3">
        <v>7</v>
      </c>
      <c r="E219">
        <v>26</v>
      </c>
      <c r="G219">
        <v>220</v>
      </c>
      <c r="H219" t="s">
        <v>268</v>
      </c>
    </row>
    <row r="220" spans="1:8" x14ac:dyDescent="0.2">
      <c r="A220" t="str">
        <f>_xlfn.CONCAT("Run"&amp;D220&amp;"."&amp;E220)</f>
        <v>Run7.50</v>
      </c>
      <c r="C220" s="1">
        <v>45104</v>
      </c>
      <c r="D220" s="3">
        <v>7</v>
      </c>
      <c r="E220">
        <v>50</v>
      </c>
      <c r="G220">
        <v>221</v>
      </c>
      <c r="H220" t="s">
        <v>272</v>
      </c>
    </row>
    <row r="221" spans="1:8" x14ac:dyDescent="0.2">
      <c r="A221" t="str">
        <f>_xlfn.CONCAT("Run"&amp;D221&amp;"."&amp;E221)</f>
        <v>Run7.37</v>
      </c>
      <c r="C221" s="1">
        <v>45104</v>
      </c>
      <c r="D221" s="3">
        <v>7</v>
      </c>
      <c r="E221">
        <v>37</v>
      </c>
      <c r="G221">
        <v>222</v>
      </c>
      <c r="H221" t="s">
        <v>263</v>
      </c>
    </row>
    <row r="222" spans="1:8" x14ac:dyDescent="0.2">
      <c r="A222" t="str">
        <f>_xlfn.CONCAT("Run"&amp;D222&amp;"."&amp;E222)</f>
        <v>Run7.45</v>
      </c>
      <c r="C222" s="1">
        <v>45104</v>
      </c>
      <c r="D222" s="3">
        <v>7</v>
      </c>
      <c r="E222">
        <v>45</v>
      </c>
      <c r="G222">
        <v>223</v>
      </c>
      <c r="H222" t="s">
        <v>269</v>
      </c>
    </row>
    <row r="223" spans="1:8" x14ac:dyDescent="0.2">
      <c r="A223" t="str">
        <f>_xlfn.CONCAT("Run"&amp;D223&amp;"."&amp;E223)</f>
        <v>Run7.16</v>
      </c>
      <c r="C223" s="1">
        <v>45104</v>
      </c>
      <c r="D223" s="3">
        <v>7</v>
      </c>
      <c r="E223">
        <v>16</v>
      </c>
      <c r="G223">
        <v>224</v>
      </c>
      <c r="H223" t="s">
        <v>264</v>
      </c>
    </row>
    <row r="224" spans="1:8" x14ac:dyDescent="0.2">
      <c r="A224" t="str">
        <f>_xlfn.CONCAT("Run"&amp;D224&amp;"."&amp;E224)</f>
        <v>Run7.21</v>
      </c>
      <c r="C224" s="1">
        <v>45104</v>
      </c>
      <c r="D224" s="3">
        <v>7</v>
      </c>
      <c r="E224">
        <v>21</v>
      </c>
      <c r="G224">
        <v>225</v>
      </c>
      <c r="H224" t="s">
        <v>262</v>
      </c>
    </row>
    <row r="225" spans="1:8" x14ac:dyDescent="0.2">
      <c r="A225" t="str">
        <f>_xlfn.CONCAT("Run"&amp;D225&amp;"."&amp;E225)</f>
        <v>Run7.43</v>
      </c>
      <c r="C225" s="1">
        <v>45104</v>
      </c>
      <c r="D225" s="3">
        <v>7</v>
      </c>
      <c r="E225">
        <v>43</v>
      </c>
      <c r="G225">
        <v>226</v>
      </c>
      <c r="H225" t="s">
        <v>271</v>
      </c>
    </row>
    <row r="226" spans="1:8" x14ac:dyDescent="0.2">
      <c r="A226" t="str">
        <f>_xlfn.CONCAT("Run"&amp;D226&amp;"."&amp;E226)</f>
        <v>Run7.38</v>
      </c>
      <c r="C226" s="1">
        <v>45104</v>
      </c>
      <c r="D226" s="3">
        <v>7</v>
      </c>
      <c r="E226">
        <v>38</v>
      </c>
      <c r="G226">
        <v>227</v>
      </c>
      <c r="H226" t="s">
        <v>270</v>
      </c>
    </row>
    <row r="227" spans="1:8" x14ac:dyDescent="0.2">
      <c r="A227" t="str">
        <f>_xlfn.CONCAT("Run"&amp;D227&amp;"."&amp;H227)</f>
        <v>Run8.RRT.Apal-196</v>
      </c>
      <c r="C227" s="1">
        <v>45107</v>
      </c>
      <c r="D227" s="3">
        <v>8</v>
      </c>
      <c r="E227">
        <v>12</v>
      </c>
      <c r="G227">
        <v>228</v>
      </c>
      <c r="H227" t="s">
        <v>360</v>
      </c>
    </row>
    <row r="228" spans="1:8" x14ac:dyDescent="0.2">
      <c r="A228" t="str">
        <f t="shared" ref="A228:A271" si="0">_xlfn.CONCAT("Run"&amp;D228&amp;"."&amp;H228)</f>
        <v>Run8.RRT.Apal-187</v>
      </c>
      <c r="C228" s="1">
        <v>45107</v>
      </c>
      <c r="D228" s="3">
        <v>8</v>
      </c>
      <c r="E228">
        <v>35</v>
      </c>
      <c r="G228">
        <v>229</v>
      </c>
      <c r="H228" t="s">
        <v>361</v>
      </c>
    </row>
    <row r="229" spans="1:8" x14ac:dyDescent="0.2">
      <c r="A229" t="str">
        <f t="shared" si="0"/>
        <v>Run8.RRT.Apal-177</v>
      </c>
      <c r="C229" s="1">
        <v>45107</v>
      </c>
      <c r="D229" s="3">
        <v>8</v>
      </c>
      <c r="E229">
        <v>52</v>
      </c>
      <c r="G229">
        <v>230</v>
      </c>
      <c r="H229" t="s">
        <v>362</v>
      </c>
    </row>
    <row r="230" spans="1:8" x14ac:dyDescent="0.2">
      <c r="A230" t="str">
        <f t="shared" si="0"/>
        <v>Run8.RRT.Apal-185</v>
      </c>
      <c r="C230" s="1">
        <v>45107</v>
      </c>
      <c r="D230" s="3">
        <v>8</v>
      </c>
      <c r="E230">
        <v>11</v>
      </c>
      <c r="G230">
        <v>231</v>
      </c>
      <c r="H230" t="s">
        <v>363</v>
      </c>
    </row>
    <row r="231" spans="1:8" x14ac:dyDescent="0.2">
      <c r="A231" t="str">
        <f t="shared" si="0"/>
        <v>Run8.RRT.Apal-208</v>
      </c>
      <c r="C231" s="1">
        <v>45107</v>
      </c>
      <c r="D231" s="3">
        <v>8</v>
      </c>
      <c r="E231">
        <v>82</v>
      </c>
      <c r="G231">
        <v>232</v>
      </c>
      <c r="H231" t="s">
        <v>364</v>
      </c>
    </row>
    <row r="232" spans="1:8" x14ac:dyDescent="0.2">
      <c r="A232" t="str">
        <f t="shared" si="0"/>
        <v>Run8.RRT.Apal-206</v>
      </c>
      <c r="C232" s="1">
        <v>45107</v>
      </c>
      <c r="D232" s="3">
        <v>8</v>
      </c>
      <c r="E232">
        <v>31</v>
      </c>
      <c r="G232">
        <v>233</v>
      </c>
      <c r="H232" t="s">
        <v>365</v>
      </c>
    </row>
    <row r="233" spans="1:8" x14ac:dyDescent="0.2">
      <c r="A233" t="str">
        <f t="shared" si="0"/>
        <v>Run8.RRT.Apal-188</v>
      </c>
      <c r="C233" s="1">
        <v>45107</v>
      </c>
      <c r="D233" s="3">
        <v>8</v>
      </c>
      <c r="E233">
        <v>89</v>
      </c>
      <c r="G233">
        <v>234</v>
      </c>
      <c r="H233" t="s">
        <v>366</v>
      </c>
    </row>
    <row r="234" spans="1:8" x14ac:dyDescent="0.2">
      <c r="A234" t="str">
        <f t="shared" si="0"/>
        <v>Run8.RRT.Apal-026</v>
      </c>
      <c r="C234" s="1">
        <v>45107</v>
      </c>
      <c r="D234" s="3">
        <v>8</v>
      </c>
      <c r="E234">
        <v>13</v>
      </c>
      <c r="G234">
        <v>235</v>
      </c>
      <c r="H234" t="s">
        <v>367</v>
      </c>
    </row>
    <row r="235" spans="1:8" x14ac:dyDescent="0.2">
      <c r="A235" t="str">
        <f t="shared" si="0"/>
        <v>Run8.RRT.Apal-CN2</v>
      </c>
      <c r="C235" s="1">
        <v>45107</v>
      </c>
      <c r="D235" s="3">
        <v>8</v>
      </c>
      <c r="E235">
        <v>3</v>
      </c>
      <c r="G235">
        <v>236</v>
      </c>
      <c r="H235" t="s">
        <v>368</v>
      </c>
    </row>
    <row r="236" spans="1:8" x14ac:dyDescent="0.2">
      <c r="A236" t="str">
        <f t="shared" si="0"/>
        <v>Run8.RRT.Apal-028</v>
      </c>
      <c r="C236" s="1">
        <v>45107</v>
      </c>
      <c r="D236" s="3">
        <v>8</v>
      </c>
      <c r="E236">
        <v>90</v>
      </c>
      <c r="G236">
        <v>237</v>
      </c>
      <c r="H236" t="s">
        <v>369</v>
      </c>
    </row>
    <row r="237" spans="1:8" x14ac:dyDescent="0.2">
      <c r="A237" t="str">
        <f t="shared" si="0"/>
        <v>Run8.RRT.Apal-174</v>
      </c>
      <c r="C237" s="1">
        <v>45107</v>
      </c>
      <c r="D237" s="3">
        <v>8</v>
      </c>
      <c r="E237">
        <v>14</v>
      </c>
      <c r="G237">
        <v>238</v>
      </c>
      <c r="H237" t="s">
        <v>370</v>
      </c>
    </row>
    <row r="238" spans="1:8" x14ac:dyDescent="0.2">
      <c r="A238" t="str">
        <f t="shared" si="0"/>
        <v>Run8.RRT.Apal-153</v>
      </c>
      <c r="C238" s="1">
        <v>45107</v>
      </c>
      <c r="D238" s="3">
        <v>8</v>
      </c>
      <c r="E238">
        <v>39</v>
      </c>
      <c r="G238">
        <v>239</v>
      </c>
      <c r="H238" t="s">
        <v>371</v>
      </c>
    </row>
    <row r="239" spans="1:8" x14ac:dyDescent="0.2">
      <c r="A239" t="str">
        <f t="shared" si="0"/>
        <v>Run8.RRT.Apal-150</v>
      </c>
      <c r="C239" s="1">
        <v>45107</v>
      </c>
      <c r="D239" s="3">
        <v>8</v>
      </c>
      <c r="E239">
        <v>70</v>
      </c>
      <c r="G239">
        <v>240</v>
      </c>
      <c r="H239" t="s">
        <v>372</v>
      </c>
    </row>
    <row r="240" spans="1:8" x14ac:dyDescent="0.2">
      <c r="A240" t="str">
        <f t="shared" si="0"/>
        <v>Run8.RRT.Apal-155</v>
      </c>
      <c r="C240" s="1">
        <v>45107</v>
      </c>
      <c r="D240" s="3">
        <v>8</v>
      </c>
      <c r="E240">
        <v>36</v>
      </c>
      <c r="G240">
        <v>241</v>
      </c>
      <c r="H240" t="s">
        <v>373</v>
      </c>
    </row>
    <row r="241" spans="1:8" x14ac:dyDescent="0.2">
      <c r="A241" t="str">
        <f t="shared" si="0"/>
        <v>Run8.RRT.Apal-171</v>
      </c>
      <c r="C241" s="1">
        <v>45107</v>
      </c>
      <c r="D241" s="3">
        <v>8</v>
      </c>
      <c r="E241">
        <v>4</v>
      </c>
      <c r="G241">
        <v>242</v>
      </c>
      <c r="H241" t="s">
        <v>374</v>
      </c>
    </row>
    <row r="242" spans="1:8" x14ac:dyDescent="0.2">
      <c r="A242" t="str">
        <f t="shared" si="0"/>
        <v>Run8.RRT.Apal-162</v>
      </c>
      <c r="C242" s="1">
        <v>45107</v>
      </c>
      <c r="D242" s="3">
        <v>8</v>
      </c>
      <c r="E242">
        <v>51</v>
      </c>
      <c r="G242">
        <v>243</v>
      </c>
      <c r="H242" t="s">
        <v>375</v>
      </c>
    </row>
    <row r="243" spans="1:8" x14ac:dyDescent="0.2">
      <c r="A243" t="str">
        <f t="shared" si="0"/>
        <v>Run8.RRT.Apal-163</v>
      </c>
      <c r="C243" s="1">
        <v>45107</v>
      </c>
      <c r="D243" s="3">
        <v>8</v>
      </c>
      <c r="E243">
        <v>2</v>
      </c>
      <c r="G243">
        <v>244</v>
      </c>
      <c r="H243" t="s">
        <v>376</v>
      </c>
    </row>
    <row r="244" spans="1:8" x14ac:dyDescent="0.2">
      <c r="A244" t="str">
        <f t="shared" si="0"/>
        <v>Run8.RRT.Apal-016</v>
      </c>
      <c r="C244" s="1">
        <v>45107</v>
      </c>
      <c r="D244" s="3">
        <v>8</v>
      </c>
      <c r="E244">
        <v>53</v>
      </c>
      <c r="G244">
        <v>245</v>
      </c>
      <c r="H244" t="s">
        <v>377</v>
      </c>
    </row>
    <row r="245" spans="1:8" x14ac:dyDescent="0.2">
      <c r="A245" t="str">
        <f t="shared" si="0"/>
        <v>Run8.RRT.Apal-175</v>
      </c>
      <c r="C245" s="1">
        <v>45107</v>
      </c>
      <c r="D245" s="3">
        <v>8</v>
      </c>
      <c r="E245">
        <v>60</v>
      </c>
      <c r="G245">
        <v>246</v>
      </c>
      <c r="H245" t="s">
        <v>378</v>
      </c>
    </row>
    <row r="246" spans="1:8" x14ac:dyDescent="0.2">
      <c r="A246" t="str">
        <f t="shared" si="0"/>
        <v>Run8.RRT.Apal-ML2</v>
      </c>
      <c r="C246" s="1">
        <v>45107</v>
      </c>
      <c r="D246" s="3">
        <v>8</v>
      </c>
      <c r="E246">
        <v>64</v>
      </c>
      <c r="G246">
        <v>247</v>
      </c>
      <c r="H246" t="s">
        <v>379</v>
      </c>
    </row>
    <row r="247" spans="1:8" x14ac:dyDescent="0.2">
      <c r="A247" t="str">
        <f t="shared" si="0"/>
        <v>Run8.RRT.Apal-165</v>
      </c>
      <c r="C247" s="1">
        <v>45107</v>
      </c>
      <c r="D247" s="3">
        <v>8</v>
      </c>
      <c r="E247">
        <v>24</v>
      </c>
      <c r="G247">
        <v>248</v>
      </c>
      <c r="H247" t="s">
        <v>380</v>
      </c>
    </row>
    <row r="248" spans="1:8" x14ac:dyDescent="0.2">
      <c r="A248" t="str">
        <f t="shared" si="0"/>
        <v>Run8.RRT.Apal-176</v>
      </c>
      <c r="C248" s="1">
        <v>45107</v>
      </c>
      <c r="D248" s="3">
        <v>8</v>
      </c>
      <c r="E248">
        <v>5</v>
      </c>
      <c r="G248">
        <v>249</v>
      </c>
      <c r="H248" t="s">
        <v>381</v>
      </c>
    </row>
    <row r="249" spans="1:8" x14ac:dyDescent="0.2">
      <c r="A249" t="str">
        <f t="shared" si="0"/>
        <v>Run8.CRF.Apal-013</v>
      </c>
      <c r="C249" s="1">
        <v>45107</v>
      </c>
      <c r="D249" s="3">
        <v>8</v>
      </c>
      <c r="E249" t="s">
        <v>382</v>
      </c>
      <c r="G249">
        <v>250</v>
      </c>
      <c r="H249" t="s">
        <v>404</v>
      </c>
    </row>
    <row r="250" spans="1:8" x14ac:dyDescent="0.2">
      <c r="A250" t="str">
        <f t="shared" si="0"/>
        <v>Run8.CRF.Apal-063</v>
      </c>
      <c r="C250" s="1">
        <v>45107</v>
      </c>
      <c r="D250" s="3">
        <v>8</v>
      </c>
      <c r="E250" t="s">
        <v>383</v>
      </c>
      <c r="G250">
        <v>251</v>
      </c>
      <c r="H250" t="s">
        <v>405</v>
      </c>
    </row>
    <row r="251" spans="1:8" x14ac:dyDescent="0.2">
      <c r="A251" t="str">
        <f t="shared" si="0"/>
        <v>Run8.CRF.Apal-012</v>
      </c>
      <c r="C251" s="1">
        <v>45107</v>
      </c>
      <c r="D251" s="3">
        <v>8</v>
      </c>
      <c r="E251" t="s">
        <v>384</v>
      </c>
      <c r="G251">
        <v>252</v>
      </c>
      <c r="H251" t="s">
        <v>406</v>
      </c>
    </row>
    <row r="252" spans="1:8" x14ac:dyDescent="0.2">
      <c r="A252" t="str">
        <f t="shared" si="0"/>
        <v>Run8.CRF.Apal-001</v>
      </c>
      <c r="C252" s="1">
        <v>45107</v>
      </c>
      <c r="D252" s="3">
        <v>8</v>
      </c>
      <c r="E252" t="s">
        <v>385</v>
      </c>
      <c r="G252">
        <v>253</v>
      </c>
      <c r="H252" t="s">
        <v>407</v>
      </c>
    </row>
    <row r="253" spans="1:8" x14ac:dyDescent="0.2">
      <c r="A253" t="str">
        <f t="shared" si="0"/>
        <v>Run8.CRF.Apro-001</v>
      </c>
      <c r="C253" s="1">
        <v>45107</v>
      </c>
      <c r="D253" s="3">
        <v>8</v>
      </c>
      <c r="E253" t="s">
        <v>386</v>
      </c>
      <c r="G253">
        <v>254</v>
      </c>
      <c r="H253" t="s">
        <v>408</v>
      </c>
    </row>
    <row r="254" spans="1:8" x14ac:dyDescent="0.2">
      <c r="A254" t="str">
        <f t="shared" si="0"/>
        <v>Run8.CRF.Apal-052</v>
      </c>
      <c r="C254" s="1">
        <v>45107</v>
      </c>
      <c r="D254" s="3">
        <v>8</v>
      </c>
      <c r="E254" t="s">
        <v>387</v>
      </c>
      <c r="G254">
        <v>255</v>
      </c>
      <c r="H254" t="s">
        <v>409</v>
      </c>
    </row>
    <row r="255" spans="1:8" x14ac:dyDescent="0.2">
      <c r="A255" t="str">
        <f t="shared" si="0"/>
        <v>Run8.CRF.Apal-022</v>
      </c>
      <c r="C255" s="1">
        <v>45107</v>
      </c>
      <c r="D255" s="3">
        <v>8</v>
      </c>
      <c r="E255" t="s">
        <v>388</v>
      </c>
      <c r="G255">
        <v>256</v>
      </c>
      <c r="H255" t="s">
        <v>410</v>
      </c>
    </row>
    <row r="256" spans="1:8" x14ac:dyDescent="0.2">
      <c r="A256" t="str">
        <f t="shared" si="0"/>
        <v>Run8.CRF.Apal-047</v>
      </c>
      <c r="C256" s="1">
        <v>45107</v>
      </c>
      <c r="D256" s="3">
        <v>8</v>
      </c>
      <c r="E256" t="s">
        <v>389</v>
      </c>
      <c r="G256">
        <v>257</v>
      </c>
      <c r="H256" t="s">
        <v>411</v>
      </c>
    </row>
    <row r="257" spans="1:8" x14ac:dyDescent="0.2">
      <c r="A257" t="str">
        <f t="shared" si="0"/>
        <v>Run8.CRF.Apal-069</v>
      </c>
      <c r="C257" s="1">
        <v>45107</v>
      </c>
      <c r="D257" s="3">
        <v>8</v>
      </c>
      <c r="E257" t="s">
        <v>390</v>
      </c>
      <c r="G257">
        <v>258</v>
      </c>
      <c r="H257" t="s">
        <v>412</v>
      </c>
    </row>
    <row r="258" spans="1:8" x14ac:dyDescent="0.2">
      <c r="A258" t="str">
        <f t="shared" si="0"/>
        <v>Run8.CRF.Apal-067</v>
      </c>
      <c r="C258" s="1">
        <v>45107</v>
      </c>
      <c r="D258" s="3">
        <v>8</v>
      </c>
      <c r="E258" t="s">
        <v>391</v>
      </c>
      <c r="G258">
        <v>259</v>
      </c>
      <c r="H258" t="s">
        <v>413</v>
      </c>
    </row>
    <row r="259" spans="1:8" x14ac:dyDescent="0.2">
      <c r="A259" t="str">
        <f t="shared" si="0"/>
        <v>Run8.CRF.Apal-068</v>
      </c>
      <c r="C259" s="1">
        <v>45107</v>
      </c>
      <c r="D259" s="3">
        <v>8</v>
      </c>
      <c r="E259" t="s">
        <v>392</v>
      </c>
      <c r="G259">
        <v>260</v>
      </c>
      <c r="H259" t="s">
        <v>414</v>
      </c>
    </row>
    <row r="260" spans="1:8" x14ac:dyDescent="0.2">
      <c r="A260" t="str">
        <f t="shared" si="0"/>
        <v>Run8.CRF.Apal-072</v>
      </c>
      <c r="C260" s="1">
        <v>45107</v>
      </c>
      <c r="D260" s="3">
        <v>8</v>
      </c>
      <c r="E260" t="s">
        <v>393</v>
      </c>
      <c r="G260">
        <v>261</v>
      </c>
      <c r="H260" t="s">
        <v>415</v>
      </c>
    </row>
    <row r="261" spans="1:8" x14ac:dyDescent="0.2">
      <c r="A261" t="str">
        <f t="shared" si="0"/>
        <v>Run8.CRF.Apal-206</v>
      </c>
      <c r="C261" s="1">
        <v>45107</v>
      </c>
      <c r="D261" s="3">
        <v>8</v>
      </c>
      <c r="E261" t="s">
        <v>357</v>
      </c>
      <c r="G261">
        <v>262</v>
      </c>
      <c r="H261" t="s">
        <v>416</v>
      </c>
    </row>
    <row r="262" spans="1:8" x14ac:dyDescent="0.2">
      <c r="A262" t="str">
        <f t="shared" si="0"/>
        <v>Run8.CRF.Acer-093</v>
      </c>
      <c r="C262" s="1">
        <v>45107</v>
      </c>
      <c r="D262" s="3">
        <v>8</v>
      </c>
      <c r="E262" t="s">
        <v>394</v>
      </c>
      <c r="G262">
        <v>263</v>
      </c>
      <c r="H262" t="s">
        <v>417</v>
      </c>
    </row>
    <row r="263" spans="1:8" x14ac:dyDescent="0.2">
      <c r="A263" t="str">
        <f t="shared" si="0"/>
        <v>Run8.CRF.Acer-091</v>
      </c>
      <c r="C263" s="1">
        <v>45107</v>
      </c>
      <c r="D263" s="3">
        <v>8</v>
      </c>
      <c r="E263" t="s">
        <v>395</v>
      </c>
      <c r="G263">
        <v>264</v>
      </c>
      <c r="H263" t="s">
        <v>418</v>
      </c>
    </row>
    <row r="264" spans="1:8" x14ac:dyDescent="0.2">
      <c r="A264" t="str">
        <f t="shared" si="0"/>
        <v>Run8.CRF.Acer-038</v>
      </c>
      <c r="C264" s="1">
        <v>45107</v>
      </c>
      <c r="D264" s="3">
        <v>8</v>
      </c>
      <c r="E264" t="s">
        <v>396</v>
      </c>
      <c r="G264">
        <v>265</v>
      </c>
      <c r="H264" t="s">
        <v>419</v>
      </c>
    </row>
    <row r="265" spans="1:8" x14ac:dyDescent="0.2">
      <c r="A265" t="str">
        <f t="shared" si="0"/>
        <v>Run8.CRF.Acer-112</v>
      </c>
      <c r="C265" s="1">
        <v>45107</v>
      </c>
      <c r="D265" s="3">
        <v>8</v>
      </c>
      <c r="E265" t="s">
        <v>397</v>
      </c>
      <c r="G265">
        <v>266</v>
      </c>
      <c r="H265" t="s">
        <v>420</v>
      </c>
    </row>
    <row r="266" spans="1:8" x14ac:dyDescent="0.2">
      <c r="A266" t="str">
        <f t="shared" si="0"/>
        <v>Run8.CRF.Acer-022</v>
      </c>
      <c r="C266" s="1">
        <v>45107</v>
      </c>
      <c r="D266" s="3">
        <v>8</v>
      </c>
      <c r="E266" t="s">
        <v>398</v>
      </c>
      <c r="G266">
        <v>267</v>
      </c>
      <c r="H266" t="s">
        <v>421</v>
      </c>
    </row>
    <row r="267" spans="1:8" x14ac:dyDescent="0.2">
      <c r="A267" t="str">
        <f t="shared" si="0"/>
        <v>Run8.CRF.Acer-089</v>
      </c>
      <c r="C267" s="1">
        <v>45107</v>
      </c>
      <c r="D267" s="3">
        <v>8</v>
      </c>
      <c r="E267" t="s">
        <v>399</v>
      </c>
      <c r="G267">
        <v>268</v>
      </c>
      <c r="H267" t="s">
        <v>422</v>
      </c>
    </row>
    <row r="268" spans="1:8" x14ac:dyDescent="0.2">
      <c r="A268" t="str">
        <f t="shared" si="0"/>
        <v>Run8.CRF.Acer-060</v>
      </c>
      <c r="C268" s="1">
        <v>45107</v>
      </c>
      <c r="D268" s="3">
        <v>8</v>
      </c>
      <c r="E268" t="s">
        <v>400</v>
      </c>
      <c r="G268">
        <v>269</v>
      </c>
      <c r="H268" t="s">
        <v>423</v>
      </c>
    </row>
    <row r="269" spans="1:8" x14ac:dyDescent="0.2">
      <c r="A269" t="str">
        <f t="shared" si="0"/>
        <v>Run8.CRF.Acer-050</v>
      </c>
      <c r="C269" s="1">
        <v>45107</v>
      </c>
      <c r="D269" s="3">
        <v>8</v>
      </c>
      <c r="E269" t="s">
        <v>401</v>
      </c>
      <c r="G269">
        <v>270</v>
      </c>
      <c r="H269" t="s">
        <v>424</v>
      </c>
    </row>
    <row r="270" spans="1:8" x14ac:dyDescent="0.2">
      <c r="A270" t="str">
        <f t="shared" si="0"/>
        <v>Run8.CRF.Acer-063</v>
      </c>
      <c r="C270" s="1">
        <v>45107</v>
      </c>
      <c r="D270" s="3">
        <v>8</v>
      </c>
      <c r="E270" t="s">
        <v>402</v>
      </c>
      <c r="G270">
        <v>271</v>
      </c>
      <c r="H270" t="s">
        <v>425</v>
      </c>
    </row>
    <row r="271" spans="1:8" x14ac:dyDescent="0.2">
      <c r="A271" t="str">
        <f t="shared" si="0"/>
        <v>Run8.CRF.Acer-088</v>
      </c>
      <c r="C271" s="1">
        <v>45107</v>
      </c>
      <c r="D271" s="3">
        <v>8</v>
      </c>
      <c r="E271" t="s">
        <v>403</v>
      </c>
      <c r="G271">
        <v>272</v>
      </c>
      <c r="H271" t="s">
        <v>426</v>
      </c>
    </row>
  </sheetData>
  <sortState xmlns:xlrd2="http://schemas.microsoft.com/office/spreadsheetml/2017/richdata2" ref="A2:I226">
    <sortCondition ref="G2:G226"/>
  </sortState>
  <phoneticPr fontId="2" type="noConversion"/>
  <conditionalFormatting sqref="A1:B1048576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48-F051-1D43-8234-7BE986F20A2A}">
  <sheetPr>
    <pageSetUpPr fitToPage="1"/>
  </sheetPr>
  <dimension ref="A1:R10"/>
  <sheetViews>
    <sheetView workbookViewId="0">
      <selection activeCell="F14" sqref="F14"/>
    </sheetView>
  </sheetViews>
  <sheetFormatPr baseColWidth="10" defaultRowHeight="16" x14ac:dyDescent="0.2"/>
  <cols>
    <col min="1" max="1" width="14.5" bestFit="1" customWidth="1"/>
    <col min="2" max="2" width="5.5" bestFit="1" customWidth="1"/>
    <col min="4" max="4" width="5.5" bestFit="1" customWidth="1"/>
    <col min="6" max="6" width="5.5" bestFit="1" customWidth="1"/>
    <col min="8" max="8" width="5.5" bestFit="1" customWidth="1"/>
    <col min="10" max="10" width="5.1640625" bestFit="1" customWidth="1"/>
    <col min="12" max="12" width="5.5" bestFit="1" customWidth="1"/>
    <col min="14" max="14" width="5.5" bestFit="1" customWidth="1"/>
    <col min="16" max="16" width="5.5" bestFit="1" customWidth="1"/>
  </cols>
  <sheetData>
    <row r="1" spans="1:18" ht="24" x14ac:dyDescent="0.3">
      <c r="A1" s="12" t="s">
        <v>282</v>
      </c>
      <c r="B1" s="18">
        <v>1</v>
      </c>
      <c r="C1" s="19"/>
      <c r="D1" s="20">
        <v>2</v>
      </c>
      <c r="E1" s="21"/>
      <c r="F1" s="18">
        <v>3</v>
      </c>
      <c r="G1" s="19"/>
      <c r="H1" s="20">
        <v>4</v>
      </c>
      <c r="I1" s="21"/>
      <c r="J1" s="18">
        <v>5</v>
      </c>
      <c r="K1" s="19"/>
      <c r="L1" s="20">
        <v>6</v>
      </c>
      <c r="M1" s="21"/>
      <c r="N1" s="18">
        <v>7</v>
      </c>
      <c r="O1" s="19"/>
      <c r="P1" s="20">
        <v>8</v>
      </c>
      <c r="Q1" s="21"/>
      <c r="R1" s="12" t="s">
        <v>281</v>
      </c>
    </row>
    <row r="2" spans="1:18" ht="24" x14ac:dyDescent="0.3">
      <c r="A2" s="12" t="s">
        <v>273</v>
      </c>
      <c r="B2" s="10" t="s">
        <v>116</v>
      </c>
      <c r="C2" s="10">
        <v>23</v>
      </c>
      <c r="D2" s="13" t="s">
        <v>116</v>
      </c>
      <c r="E2" s="13">
        <v>41</v>
      </c>
      <c r="F2" s="10" t="s">
        <v>284</v>
      </c>
      <c r="G2" s="10">
        <v>42</v>
      </c>
      <c r="H2" s="13" t="s">
        <v>116</v>
      </c>
      <c r="I2" s="13">
        <v>26</v>
      </c>
      <c r="J2" s="10"/>
      <c r="K2" s="11" t="s">
        <v>283</v>
      </c>
      <c r="L2" s="14"/>
      <c r="M2" s="15" t="s">
        <v>283</v>
      </c>
      <c r="N2" s="17"/>
      <c r="O2" s="11" t="s">
        <v>283</v>
      </c>
      <c r="P2" s="14"/>
      <c r="Q2" s="15" t="s">
        <v>283</v>
      </c>
      <c r="R2" s="13">
        <v>8</v>
      </c>
    </row>
    <row r="3" spans="1:18" ht="24" x14ac:dyDescent="0.3">
      <c r="A3" s="12" t="s">
        <v>274</v>
      </c>
      <c r="B3" s="10" t="s">
        <v>284</v>
      </c>
      <c r="C3" s="10">
        <v>25</v>
      </c>
      <c r="D3" s="13" t="s">
        <v>284</v>
      </c>
      <c r="E3" s="13">
        <v>54</v>
      </c>
      <c r="F3" s="10" t="s">
        <v>284</v>
      </c>
      <c r="G3" s="10">
        <v>18</v>
      </c>
      <c r="H3" s="13" t="s">
        <v>285</v>
      </c>
      <c r="I3" s="13">
        <v>40</v>
      </c>
      <c r="J3" s="10" t="s">
        <v>285</v>
      </c>
      <c r="K3" s="10">
        <v>44</v>
      </c>
      <c r="L3" s="13" t="s">
        <v>285</v>
      </c>
      <c r="M3" s="13">
        <v>35</v>
      </c>
      <c r="N3" s="10" t="s">
        <v>284</v>
      </c>
      <c r="O3" s="10">
        <v>59</v>
      </c>
      <c r="P3" s="13" t="s">
        <v>116</v>
      </c>
      <c r="Q3" s="13">
        <v>36</v>
      </c>
      <c r="R3" s="13">
        <v>7</v>
      </c>
    </row>
    <row r="4" spans="1:18" ht="24" x14ac:dyDescent="0.3">
      <c r="A4" s="12" t="s">
        <v>275</v>
      </c>
      <c r="B4" s="10" t="s">
        <v>116</v>
      </c>
      <c r="C4" s="10">
        <v>46</v>
      </c>
      <c r="D4" s="13" t="s">
        <v>285</v>
      </c>
      <c r="E4" s="13">
        <v>52</v>
      </c>
      <c r="F4" s="10" t="s">
        <v>116</v>
      </c>
      <c r="G4" s="10">
        <v>22</v>
      </c>
      <c r="H4" s="13" t="s">
        <v>285</v>
      </c>
      <c r="I4" s="13">
        <v>47</v>
      </c>
      <c r="J4" s="10" t="s">
        <v>284</v>
      </c>
      <c r="K4" s="10">
        <v>60</v>
      </c>
      <c r="L4" s="13" t="s">
        <v>284</v>
      </c>
      <c r="M4" s="13">
        <v>24</v>
      </c>
      <c r="N4" s="10" t="s">
        <v>116</v>
      </c>
      <c r="O4" s="10">
        <v>57</v>
      </c>
      <c r="P4" s="13" t="s">
        <v>116</v>
      </c>
      <c r="Q4" s="13">
        <v>32</v>
      </c>
      <c r="R4" s="13">
        <v>6</v>
      </c>
    </row>
    <row r="5" spans="1:18" ht="24" x14ac:dyDescent="0.3">
      <c r="A5" s="12" t="s">
        <v>276</v>
      </c>
      <c r="B5" s="10" t="s">
        <v>285</v>
      </c>
      <c r="C5" s="10">
        <v>11</v>
      </c>
      <c r="D5" s="13" t="s">
        <v>116</v>
      </c>
      <c r="E5" s="13">
        <v>34</v>
      </c>
      <c r="F5" s="10" t="s">
        <v>284</v>
      </c>
      <c r="G5" s="10">
        <v>19</v>
      </c>
      <c r="H5" s="13" t="s">
        <v>285</v>
      </c>
      <c r="I5" s="13">
        <v>4</v>
      </c>
      <c r="J5" s="10" t="s">
        <v>284</v>
      </c>
      <c r="K5" s="10">
        <v>3</v>
      </c>
      <c r="L5" s="13" t="s">
        <v>284</v>
      </c>
      <c r="M5" s="13">
        <v>56</v>
      </c>
      <c r="N5" s="10" t="s">
        <v>285</v>
      </c>
      <c r="O5" s="10">
        <v>28</v>
      </c>
      <c r="P5" s="13" t="s">
        <v>285</v>
      </c>
      <c r="Q5" s="13">
        <v>58</v>
      </c>
      <c r="R5" s="13">
        <v>5</v>
      </c>
    </row>
    <row r="6" spans="1:18" ht="24" x14ac:dyDescent="0.3">
      <c r="A6" s="12" t="s">
        <v>277</v>
      </c>
      <c r="B6" s="10" t="s">
        <v>284</v>
      </c>
      <c r="C6" s="10">
        <v>39</v>
      </c>
      <c r="D6" s="13" t="s">
        <v>116</v>
      </c>
      <c r="E6" s="13">
        <v>45</v>
      </c>
      <c r="F6" s="10" t="s">
        <v>116</v>
      </c>
      <c r="G6" s="10">
        <v>43</v>
      </c>
      <c r="H6" s="13" t="s">
        <v>116</v>
      </c>
      <c r="I6" s="13">
        <v>21</v>
      </c>
      <c r="J6" s="10" t="s">
        <v>285</v>
      </c>
      <c r="K6" s="10">
        <v>2</v>
      </c>
      <c r="L6" s="13" t="s">
        <v>116</v>
      </c>
      <c r="M6" s="13">
        <v>30</v>
      </c>
      <c r="N6" s="10" t="s">
        <v>116</v>
      </c>
      <c r="O6" s="10">
        <v>1</v>
      </c>
      <c r="P6" s="13" t="s">
        <v>284</v>
      </c>
      <c r="Q6" s="13">
        <v>6</v>
      </c>
      <c r="R6" s="13">
        <v>4</v>
      </c>
    </row>
    <row r="7" spans="1:18" ht="24" x14ac:dyDescent="0.3">
      <c r="A7" s="12" t="s">
        <v>278</v>
      </c>
      <c r="B7" s="10" t="s">
        <v>285</v>
      </c>
      <c r="C7" s="10">
        <v>9</v>
      </c>
      <c r="D7" s="13" t="s">
        <v>285</v>
      </c>
      <c r="E7" s="13">
        <v>7</v>
      </c>
      <c r="F7" s="10" t="s">
        <v>285</v>
      </c>
      <c r="G7" s="10">
        <v>10</v>
      </c>
      <c r="H7" s="13" t="s">
        <v>284</v>
      </c>
      <c r="I7" s="13">
        <v>20</v>
      </c>
      <c r="J7" s="10" t="s">
        <v>285</v>
      </c>
      <c r="K7" s="10">
        <v>8</v>
      </c>
      <c r="L7" s="13" t="s">
        <v>284</v>
      </c>
      <c r="M7" s="13">
        <v>13</v>
      </c>
      <c r="N7" s="10" t="s">
        <v>285</v>
      </c>
      <c r="O7" s="10">
        <v>12</v>
      </c>
      <c r="P7" s="13" t="s">
        <v>285</v>
      </c>
      <c r="Q7" s="13">
        <v>37</v>
      </c>
      <c r="R7" s="13">
        <v>3</v>
      </c>
    </row>
    <row r="8" spans="1:18" ht="24" x14ac:dyDescent="0.3">
      <c r="A8" s="12" t="s">
        <v>279</v>
      </c>
      <c r="B8" s="10" t="s">
        <v>116</v>
      </c>
      <c r="C8" s="10">
        <v>38</v>
      </c>
      <c r="D8" s="13" t="s">
        <v>285</v>
      </c>
      <c r="E8" s="13">
        <v>55</v>
      </c>
      <c r="F8" s="10" t="s">
        <v>284</v>
      </c>
      <c r="G8" s="10">
        <v>27</v>
      </c>
      <c r="H8" s="13" t="s">
        <v>284</v>
      </c>
      <c r="I8" s="13">
        <v>61</v>
      </c>
      <c r="J8" s="10" t="s">
        <v>285</v>
      </c>
      <c r="K8" s="10">
        <v>29</v>
      </c>
      <c r="L8" s="13" t="s">
        <v>116</v>
      </c>
      <c r="M8" s="13">
        <v>17</v>
      </c>
      <c r="N8" s="10" t="s">
        <v>285</v>
      </c>
      <c r="O8" s="10">
        <v>51</v>
      </c>
      <c r="P8" s="13" t="s">
        <v>116</v>
      </c>
      <c r="Q8" s="13">
        <v>15</v>
      </c>
      <c r="R8" s="13">
        <v>2</v>
      </c>
    </row>
    <row r="9" spans="1:18" ht="24" x14ac:dyDescent="0.3">
      <c r="A9" s="16" t="s">
        <v>280</v>
      </c>
      <c r="B9" s="10" t="s">
        <v>284</v>
      </c>
      <c r="C9" s="10">
        <v>14</v>
      </c>
      <c r="D9" s="13" t="s">
        <v>116</v>
      </c>
      <c r="E9" s="13">
        <v>50</v>
      </c>
      <c r="F9" s="10" t="s">
        <v>116</v>
      </c>
      <c r="G9" s="10">
        <v>49</v>
      </c>
      <c r="H9" s="13" t="s">
        <v>285</v>
      </c>
      <c r="I9" s="13">
        <v>5</v>
      </c>
      <c r="J9" s="10" t="s">
        <v>284</v>
      </c>
      <c r="K9" s="10">
        <v>33</v>
      </c>
      <c r="L9" s="13" t="s">
        <v>284</v>
      </c>
      <c r="M9" s="13">
        <v>53</v>
      </c>
      <c r="N9" s="10" t="s">
        <v>116</v>
      </c>
      <c r="O9" s="10">
        <v>48</v>
      </c>
      <c r="P9" s="13" t="s">
        <v>284</v>
      </c>
      <c r="Q9" s="13">
        <v>16</v>
      </c>
      <c r="R9" s="13">
        <v>1</v>
      </c>
    </row>
    <row r="10" spans="1:18" ht="24" x14ac:dyDescent="0.3">
      <c r="A10" s="9" t="s">
        <v>286</v>
      </c>
    </row>
  </sheetData>
  <mergeCells count="8">
    <mergeCell ref="F1:G1"/>
    <mergeCell ref="D1:E1"/>
    <mergeCell ref="B1:C1"/>
    <mergeCell ref="P1:Q1"/>
    <mergeCell ref="N1:O1"/>
    <mergeCell ref="L1:M1"/>
    <mergeCell ref="J1:K1"/>
    <mergeCell ref="H1:I1"/>
  </mergeCells>
  <phoneticPr fontId="2" type="noConversion"/>
  <conditionalFormatting sqref="L108:L195 L11:L99 M11">
    <cfRule type="duplicateValues" dxfId="3" priority="1"/>
  </conditionalFormatting>
  <pageMargins left="0.7" right="0.7" top="0.75" bottom="0.75" header="0.3" footer="0.3"/>
  <pageSetup scale="7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gpsSerials</vt:lpstr>
      <vt:lpstr>SiteNotes</vt:lpstr>
      <vt:lpstr>CollectionNotes</vt:lpstr>
      <vt:lpstr>ShayleSamples</vt:lpstr>
      <vt:lpstr>OutplantersMap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Alexandra Diana Elizabeth</dc:creator>
  <cp:lastModifiedBy>Wen, Alexandra Diana Elizabeth</cp:lastModifiedBy>
  <cp:lastPrinted>2023-06-27T12:09:53Z</cp:lastPrinted>
  <dcterms:created xsi:type="dcterms:W3CDTF">2023-06-20T18:23:53Z</dcterms:created>
  <dcterms:modified xsi:type="dcterms:W3CDTF">2023-07-01T22:09:45Z</dcterms:modified>
</cp:coreProperties>
</file>