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AWSanDisk/DRTO2023/"/>
    </mc:Choice>
  </mc:AlternateContent>
  <xr:revisionPtr revIDLastSave="0" documentId="13_ncr:1_{A4C4486D-B83C-FB42-AC4E-1D595541C20E}" xr6:coauthVersionLast="47" xr6:coauthVersionMax="47" xr10:uidLastSave="{00000000-0000-0000-0000-000000000000}"/>
  <bookViews>
    <workbookView xWindow="1020" yWindow="760" windowWidth="29220" windowHeight="18880" activeTab="1" xr2:uid="{D29AA32F-9218-AF41-A238-C423B5074381}"/>
  </bookViews>
  <sheets>
    <sheet name="runs" sheetId="6" r:id="rId1"/>
    <sheet name="long" sheetId="1" r:id="rId2"/>
    <sheet name="map" sheetId="2" r:id="rId3"/>
    <sheet name="LuisaSamples" sheetId="4" r:id="rId4"/>
    <sheet name="SneedSamples" sheetId="5" r:id="rId5"/>
    <sheet name="Sheet1" sheetId="8" r:id="rId6"/>
  </sheets>
  <externalReferences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46" i="1" l="1"/>
  <c r="O247" i="1"/>
  <c r="O248" i="1"/>
  <c r="D205" i="1" l="1"/>
  <c r="A205" i="1" s="1"/>
  <c r="O205" i="1" s="1"/>
  <c r="E205" i="1"/>
  <c r="E206" i="1" s="1"/>
  <c r="E207" i="1" s="1"/>
  <c r="E208" i="1" s="1"/>
  <c r="E209" i="1" s="1"/>
  <c r="E210" i="1" s="1"/>
  <c r="E211" i="1" s="1"/>
  <c r="D206" i="1"/>
  <c r="E213" i="1"/>
  <c r="E214" i="1" s="1"/>
  <c r="E215" i="1" s="1"/>
  <c r="E216" i="1" s="1"/>
  <c r="E217" i="1" s="1"/>
  <c r="E218" i="1" s="1"/>
  <c r="E219" i="1" s="1"/>
  <c r="E221" i="1"/>
  <c r="E222" i="1" s="1"/>
  <c r="E223" i="1" s="1"/>
  <c r="E224" i="1" s="1"/>
  <c r="E225" i="1" s="1"/>
  <c r="E226" i="1" s="1"/>
  <c r="E227" i="1" s="1"/>
  <c r="E229" i="1"/>
  <c r="E230" i="1" s="1"/>
  <c r="E231" i="1" s="1"/>
  <c r="E232" i="1" s="1"/>
  <c r="E233" i="1" s="1"/>
  <c r="E234" i="1" s="1"/>
  <c r="E236" i="1"/>
  <c r="E237" i="1" s="1"/>
  <c r="E238" i="1" s="1"/>
  <c r="E239" i="1" s="1"/>
  <c r="E240" i="1" s="1"/>
  <c r="E241" i="1" s="1"/>
  <c r="E242" i="1" s="1"/>
  <c r="E244" i="1"/>
  <c r="E245" i="1" s="1"/>
  <c r="E246" i="1" s="1"/>
  <c r="E247" i="1" s="1"/>
  <c r="E248" i="1" s="1"/>
  <c r="H76" i="5"/>
  <c r="I76" i="5"/>
  <c r="H45" i="5"/>
  <c r="I45" i="5"/>
  <c r="H46" i="5"/>
  <c r="I46" i="5"/>
  <c r="H47" i="5"/>
  <c r="I47" i="5"/>
  <c r="H48" i="5"/>
  <c r="I48" i="5"/>
  <c r="H49" i="5"/>
  <c r="I49" i="5"/>
  <c r="H50" i="5"/>
  <c r="I50" i="5"/>
  <c r="H51" i="5"/>
  <c r="I51" i="5"/>
  <c r="H52" i="5"/>
  <c r="I52" i="5"/>
  <c r="H53" i="5"/>
  <c r="I53" i="5"/>
  <c r="H54" i="5"/>
  <c r="I54" i="5"/>
  <c r="H55" i="5"/>
  <c r="I55" i="5"/>
  <c r="H56" i="5"/>
  <c r="I56" i="5"/>
  <c r="H57" i="5"/>
  <c r="I57" i="5"/>
  <c r="H58" i="5"/>
  <c r="I58" i="5"/>
  <c r="H59" i="5"/>
  <c r="I59" i="5"/>
  <c r="H60" i="5"/>
  <c r="I60" i="5"/>
  <c r="H61" i="5"/>
  <c r="I61" i="5"/>
  <c r="H62" i="5"/>
  <c r="I62" i="5"/>
  <c r="H63" i="5"/>
  <c r="I63" i="5"/>
  <c r="H64" i="5"/>
  <c r="I64" i="5"/>
  <c r="H65" i="5"/>
  <c r="I65" i="5"/>
  <c r="H66" i="5"/>
  <c r="I66" i="5"/>
  <c r="H67" i="5"/>
  <c r="I67" i="5"/>
  <c r="H68" i="5"/>
  <c r="I68" i="5"/>
  <c r="H69" i="5"/>
  <c r="I69" i="5"/>
  <c r="H70" i="5"/>
  <c r="I70" i="5"/>
  <c r="H71" i="5"/>
  <c r="I71" i="5"/>
  <c r="H72" i="5"/>
  <c r="I72" i="5"/>
  <c r="H73" i="5"/>
  <c r="I73" i="5"/>
  <c r="H74" i="5"/>
  <c r="I74" i="5"/>
  <c r="H75" i="5"/>
  <c r="I75" i="5"/>
  <c r="H44" i="5"/>
  <c r="I44" i="5"/>
  <c r="H43" i="5"/>
  <c r="I43" i="5"/>
  <c r="H42" i="5"/>
  <c r="I42" i="5"/>
  <c r="J1" i="1"/>
  <c r="I1" i="1"/>
  <c r="H183" i="1"/>
  <c r="H184" i="1"/>
  <c r="H203" i="1"/>
  <c r="H1" i="1"/>
  <c r="C1" i="4" s="1"/>
  <c r="A204" i="1"/>
  <c r="O204" i="1" s="1"/>
  <c r="B204" i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O192" i="1"/>
  <c r="O198" i="1"/>
  <c r="O202" i="1"/>
  <c r="J32" i="5"/>
  <c r="J33" i="5"/>
  <c r="J34" i="5"/>
  <c r="J35" i="5"/>
  <c r="J36" i="5"/>
  <c r="J37" i="5"/>
  <c r="J38" i="5"/>
  <c r="J39" i="5"/>
  <c r="J40" i="5"/>
  <c r="J41" i="5"/>
  <c r="H40" i="5"/>
  <c r="I40" i="5"/>
  <c r="H41" i="5"/>
  <c r="I41" i="5"/>
  <c r="H39" i="5"/>
  <c r="I39" i="5"/>
  <c r="H38" i="5"/>
  <c r="I38" i="5"/>
  <c r="H37" i="5"/>
  <c r="I37" i="5"/>
  <c r="H36" i="5"/>
  <c r="I36" i="5"/>
  <c r="H35" i="5"/>
  <c r="I35" i="5"/>
  <c r="H34" i="5"/>
  <c r="I34" i="5"/>
  <c r="H33" i="5"/>
  <c r="I33" i="5"/>
  <c r="H32" i="5"/>
  <c r="I32" i="5"/>
  <c r="B203" i="1"/>
  <c r="A203" i="1"/>
  <c r="J203" i="1" s="1"/>
  <c r="B202" i="1"/>
  <c r="A202" i="1"/>
  <c r="I202" i="1" s="1"/>
  <c r="B201" i="1"/>
  <c r="A201" i="1"/>
  <c r="O201" i="1" s="1"/>
  <c r="B200" i="1"/>
  <c r="A200" i="1"/>
  <c r="B199" i="1"/>
  <c r="A199" i="1"/>
  <c r="J199" i="1" s="1"/>
  <c r="B198" i="1"/>
  <c r="A198" i="1"/>
  <c r="H198" i="1" s="1"/>
  <c r="B197" i="1"/>
  <c r="A197" i="1"/>
  <c r="H197" i="1" s="1"/>
  <c r="B196" i="1"/>
  <c r="A196" i="1"/>
  <c r="H196" i="1" s="1"/>
  <c r="B195" i="1"/>
  <c r="A195" i="1"/>
  <c r="H195" i="1" s="1"/>
  <c r="B194" i="1"/>
  <c r="A194" i="1"/>
  <c r="J194" i="1" s="1"/>
  <c r="B193" i="1"/>
  <c r="A193" i="1"/>
  <c r="J193" i="1" s="1"/>
  <c r="B192" i="1"/>
  <c r="A192" i="1"/>
  <c r="I192" i="1" s="1"/>
  <c r="B191" i="1"/>
  <c r="A191" i="1"/>
  <c r="B190" i="1"/>
  <c r="A190" i="1"/>
  <c r="B189" i="1"/>
  <c r="A189" i="1"/>
  <c r="I189" i="1" s="1"/>
  <c r="B188" i="1"/>
  <c r="A188" i="1"/>
  <c r="H188" i="1" s="1"/>
  <c r="B187" i="1"/>
  <c r="A187" i="1"/>
  <c r="H187" i="1" s="1"/>
  <c r="B186" i="1"/>
  <c r="A186" i="1"/>
  <c r="B185" i="1"/>
  <c r="A185" i="1"/>
  <c r="B184" i="1"/>
  <c r="A184" i="1"/>
  <c r="J184" i="1" s="1"/>
  <c r="B183" i="1"/>
  <c r="A183" i="1"/>
  <c r="J183" i="1" s="1"/>
  <c r="B182" i="1"/>
  <c r="A182" i="1"/>
  <c r="I182" i="1" s="1"/>
  <c r="B181" i="1"/>
  <c r="A181" i="1"/>
  <c r="O181" i="1" s="1"/>
  <c r="B180" i="1"/>
  <c r="A180" i="1"/>
  <c r="B179" i="1"/>
  <c r="A179" i="1"/>
  <c r="O179" i="1" s="1"/>
  <c r="B178" i="1"/>
  <c r="A178" i="1"/>
  <c r="H178" i="1" s="1"/>
  <c r="B177" i="1"/>
  <c r="A177" i="1"/>
  <c r="H177" i="1" s="1"/>
  <c r="B176" i="1"/>
  <c r="A176" i="1"/>
  <c r="H176" i="1" s="1"/>
  <c r="B175" i="1"/>
  <c r="A175" i="1"/>
  <c r="A174" i="1"/>
  <c r="B174" i="1"/>
  <c r="J22" i="5"/>
  <c r="J23" i="5"/>
  <c r="J24" i="5"/>
  <c r="J25" i="5"/>
  <c r="J26" i="5"/>
  <c r="J27" i="5"/>
  <c r="J28" i="5"/>
  <c r="J29" i="5"/>
  <c r="J30" i="5"/>
  <c r="J31" i="5"/>
  <c r="H31" i="5"/>
  <c r="I31" i="5"/>
  <c r="H30" i="5"/>
  <c r="I30" i="5"/>
  <c r="H29" i="5"/>
  <c r="I29" i="5"/>
  <c r="H28" i="5"/>
  <c r="I28" i="5"/>
  <c r="H27" i="5"/>
  <c r="I27" i="5"/>
  <c r="H26" i="5"/>
  <c r="I26" i="5"/>
  <c r="H25" i="5"/>
  <c r="I25" i="5"/>
  <c r="H24" i="5"/>
  <c r="I24" i="5"/>
  <c r="H23" i="5"/>
  <c r="I23" i="5"/>
  <c r="H22" i="5"/>
  <c r="I22" i="5"/>
  <c r="B168" i="1"/>
  <c r="B153" i="1"/>
  <c r="A144" i="1"/>
  <c r="B144" i="1"/>
  <c r="A145" i="1"/>
  <c r="J145" i="1" s="1"/>
  <c r="B145" i="1"/>
  <c r="A146" i="1"/>
  <c r="J146" i="1" s="1"/>
  <c r="A147" i="1"/>
  <c r="H147" i="1" s="1"/>
  <c r="A148" i="1"/>
  <c r="H148" i="1" s="1"/>
  <c r="A149" i="1"/>
  <c r="O149" i="1" s="1"/>
  <c r="A150" i="1"/>
  <c r="I150" i="1" s="1"/>
  <c r="A151" i="1"/>
  <c r="O151" i="1" s="1"/>
  <c r="A166" i="1"/>
  <c r="H166" i="1" s="1"/>
  <c r="B166" i="1"/>
  <c r="A167" i="1"/>
  <c r="H167" i="1" s="1"/>
  <c r="B167" i="1"/>
  <c r="A168" i="1"/>
  <c r="H168" i="1" s="1"/>
  <c r="A169" i="1"/>
  <c r="H169" i="1" s="1"/>
  <c r="A170" i="1"/>
  <c r="I170" i="1" s="1"/>
  <c r="A171" i="1"/>
  <c r="A172" i="1"/>
  <c r="I172" i="1" s="1"/>
  <c r="A173" i="1"/>
  <c r="H173" i="1" s="1"/>
  <c r="A152" i="1"/>
  <c r="B152" i="1"/>
  <c r="A153" i="1"/>
  <c r="J153" i="1" s="1"/>
  <c r="A154" i="1"/>
  <c r="J154" i="1" s="1"/>
  <c r="A155" i="1"/>
  <c r="J155" i="1" s="1"/>
  <c r="A156" i="1"/>
  <c r="J156" i="1" s="1"/>
  <c r="A157" i="1"/>
  <c r="H157" i="1" s="1"/>
  <c r="A158" i="1"/>
  <c r="H158" i="1" s="1"/>
  <c r="A159" i="1"/>
  <c r="H159" i="1" s="1"/>
  <c r="B159" i="1"/>
  <c r="A160" i="1"/>
  <c r="B160" i="1"/>
  <c r="A161" i="1"/>
  <c r="I161" i="1" s="1"/>
  <c r="A162" i="1"/>
  <c r="I162" i="1" s="1"/>
  <c r="A163" i="1"/>
  <c r="J163" i="1" s="1"/>
  <c r="A164" i="1"/>
  <c r="J164" i="1" s="1"/>
  <c r="A165" i="1"/>
  <c r="I165" i="1" s="1"/>
  <c r="A143" i="1"/>
  <c r="O1" i="1"/>
  <c r="O121" i="1"/>
  <c r="A140" i="1"/>
  <c r="O140" i="1" s="1"/>
  <c r="B140" i="1"/>
  <c r="A141" i="1"/>
  <c r="O141" i="1" s="1"/>
  <c r="B141" i="1"/>
  <c r="A142" i="1"/>
  <c r="B142" i="1"/>
  <c r="B143" i="1"/>
  <c r="B139" i="1"/>
  <c r="A139" i="1"/>
  <c r="H139" i="1" s="1"/>
  <c r="B138" i="1"/>
  <c r="A138" i="1"/>
  <c r="B137" i="1"/>
  <c r="A137" i="1"/>
  <c r="B136" i="1"/>
  <c r="A136" i="1"/>
  <c r="J136" i="1" s="1"/>
  <c r="B135" i="1"/>
  <c r="A135" i="1"/>
  <c r="J135" i="1" s="1"/>
  <c r="B134" i="1"/>
  <c r="A134" i="1"/>
  <c r="J134" i="1" s="1"/>
  <c r="B133" i="1"/>
  <c r="A133" i="1"/>
  <c r="B132" i="1"/>
  <c r="A132" i="1"/>
  <c r="B131" i="1"/>
  <c r="A131" i="1"/>
  <c r="O131" i="1" s="1"/>
  <c r="B130" i="1"/>
  <c r="A130" i="1"/>
  <c r="O130" i="1" s="1"/>
  <c r="B129" i="1"/>
  <c r="A129" i="1"/>
  <c r="H129" i="1" s="1"/>
  <c r="B128" i="1"/>
  <c r="A128" i="1"/>
  <c r="B127" i="1"/>
  <c r="A127" i="1"/>
  <c r="B126" i="1"/>
  <c r="A126" i="1"/>
  <c r="J126" i="1" s="1"/>
  <c r="B125" i="1"/>
  <c r="A125" i="1"/>
  <c r="J125" i="1" s="1"/>
  <c r="B124" i="1"/>
  <c r="A124" i="1"/>
  <c r="J124" i="1" s="1"/>
  <c r="B123" i="1"/>
  <c r="A123" i="1"/>
  <c r="H123" i="1" s="1"/>
  <c r="B122" i="1"/>
  <c r="A122" i="1"/>
  <c r="J122" i="1" s="1"/>
  <c r="B121" i="1"/>
  <c r="A121" i="1"/>
  <c r="I121" i="1" s="1"/>
  <c r="B120" i="1"/>
  <c r="A120" i="1"/>
  <c r="O120" i="1" s="1"/>
  <c r="B119" i="1"/>
  <c r="A119" i="1"/>
  <c r="H119" i="1" s="1"/>
  <c r="B118" i="1"/>
  <c r="A118" i="1"/>
  <c r="I118" i="1" s="1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" i="5"/>
  <c r="H21" i="5"/>
  <c r="I21" i="5"/>
  <c r="H20" i="5"/>
  <c r="I20" i="5"/>
  <c r="H19" i="5"/>
  <c r="I19" i="5"/>
  <c r="H18" i="5"/>
  <c r="I18" i="5"/>
  <c r="H17" i="5"/>
  <c r="I17" i="5"/>
  <c r="H16" i="5"/>
  <c r="I16" i="5"/>
  <c r="H15" i="5"/>
  <c r="I15" i="5"/>
  <c r="H14" i="5"/>
  <c r="I14" i="5"/>
  <c r="H13" i="5"/>
  <c r="I13" i="5"/>
  <c r="H12" i="5"/>
  <c r="I12" i="5"/>
  <c r="B101" i="1"/>
  <c r="A101" i="1"/>
  <c r="B100" i="1"/>
  <c r="A100" i="1"/>
  <c r="O100" i="1" s="1"/>
  <c r="B99" i="1"/>
  <c r="A99" i="1"/>
  <c r="H99" i="1" s="1"/>
  <c r="B98" i="1"/>
  <c r="A98" i="1"/>
  <c r="O98" i="1" s="1"/>
  <c r="B97" i="1"/>
  <c r="A97" i="1"/>
  <c r="O97" i="1" s="1"/>
  <c r="B96" i="1"/>
  <c r="A96" i="1"/>
  <c r="B95" i="1"/>
  <c r="A95" i="1"/>
  <c r="J95" i="1" s="1"/>
  <c r="B94" i="1"/>
  <c r="A94" i="1"/>
  <c r="O94" i="1" s="1"/>
  <c r="B117" i="1"/>
  <c r="A117" i="1"/>
  <c r="O117" i="1" s="1"/>
  <c r="B116" i="1"/>
  <c r="A116" i="1"/>
  <c r="O116" i="1" s="1"/>
  <c r="B115" i="1"/>
  <c r="A115" i="1"/>
  <c r="H115" i="1" s="1"/>
  <c r="B114" i="1"/>
  <c r="A114" i="1"/>
  <c r="J114" i="1" s="1"/>
  <c r="B113" i="1"/>
  <c r="A113" i="1"/>
  <c r="O113" i="1" s="1"/>
  <c r="B112" i="1"/>
  <c r="A112" i="1"/>
  <c r="O112" i="1" s="1"/>
  <c r="B111" i="1"/>
  <c r="A111" i="1"/>
  <c r="O111" i="1" s="1"/>
  <c r="B110" i="1"/>
  <c r="A110" i="1"/>
  <c r="B109" i="1"/>
  <c r="A109" i="1"/>
  <c r="H109" i="1" s="1"/>
  <c r="B108" i="1"/>
  <c r="A108" i="1"/>
  <c r="H108" i="1" s="1"/>
  <c r="B107" i="1"/>
  <c r="A107" i="1"/>
  <c r="O107" i="1" s="1"/>
  <c r="B106" i="1"/>
  <c r="A106" i="1"/>
  <c r="O106" i="1" s="1"/>
  <c r="B105" i="1"/>
  <c r="A105" i="1"/>
  <c r="H105" i="1" s="1"/>
  <c r="B104" i="1"/>
  <c r="A104" i="1"/>
  <c r="O104" i="1" s="1"/>
  <c r="B103" i="1"/>
  <c r="A103" i="1"/>
  <c r="O103" i="1" s="1"/>
  <c r="A102" i="1"/>
  <c r="O102" i="1" s="1"/>
  <c r="B102" i="1"/>
  <c r="I11" i="5"/>
  <c r="I10" i="5"/>
  <c r="I9" i="5"/>
  <c r="I8" i="5"/>
  <c r="I7" i="5"/>
  <c r="I6" i="5"/>
  <c r="I5" i="5"/>
  <c r="I4" i="5"/>
  <c r="I3" i="5"/>
  <c r="I2" i="5"/>
  <c r="H3" i="5"/>
  <c r="H4" i="5"/>
  <c r="H5" i="5"/>
  <c r="H6" i="5"/>
  <c r="H7" i="5"/>
  <c r="H8" i="5"/>
  <c r="H9" i="5"/>
  <c r="H10" i="5"/>
  <c r="H11" i="5"/>
  <c r="H2" i="5"/>
  <c r="A79" i="1"/>
  <c r="I79" i="1" s="1"/>
  <c r="B79" i="1"/>
  <c r="A80" i="1"/>
  <c r="B80" i="1"/>
  <c r="A81" i="1"/>
  <c r="I81" i="1" s="1"/>
  <c r="B81" i="1"/>
  <c r="A82" i="1"/>
  <c r="I82" i="1" s="1"/>
  <c r="B82" i="1"/>
  <c r="A83" i="1"/>
  <c r="O83" i="1" s="1"/>
  <c r="B83" i="1"/>
  <c r="A84" i="1"/>
  <c r="B84" i="1"/>
  <c r="A85" i="1"/>
  <c r="H85" i="1" s="1"/>
  <c r="B85" i="1"/>
  <c r="A70" i="1"/>
  <c r="I70" i="1" s="1"/>
  <c r="B70" i="1"/>
  <c r="A71" i="1"/>
  <c r="I71" i="1" s="1"/>
  <c r="B71" i="1"/>
  <c r="A72" i="1"/>
  <c r="O72" i="1" s="1"/>
  <c r="B72" i="1"/>
  <c r="A73" i="1"/>
  <c r="B73" i="1"/>
  <c r="A74" i="1"/>
  <c r="B74" i="1"/>
  <c r="A75" i="1"/>
  <c r="J75" i="1" s="1"/>
  <c r="B75" i="1"/>
  <c r="A76" i="1"/>
  <c r="O76" i="1" s="1"/>
  <c r="B76" i="1"/>
  <c r="A77" i="1"/>
  <c r="O77" i="1" s="1"/>
  <c r="B77" i="1"/>
  <c r="A62" i="1"/>
  <c r="J62" i="1" s="1"/>
  <c r="B62" i="1"/>
  <c r="A63" i="1"/>
  <c r="B63" i="1"/>
  <c r="A64" i="1"/>
  <c r="O64" i="1" s="1"/>
  <c r="B64" i="1"/>
  <c r="A65" i="1"/>
  <c r="J65" i="1" s="1"/>
  <c r="B65" i="1"/>
  <c r="A66" i="1"/>
  <c r="O66" i="1" s="1"/>
  <c r="B66" i="1"/>
  <c r="A67" i="1"/>
  <c r="B67" i="1"/>
  <c r="A68" i="1"/>
  <c r="I68" i="1" s="1"/>
  <c r="B68" i="1"/>
  <c r="A69" i="1"/>
  <c r="H69" i="1" s="1"/>
  <c r="B69" i="1"/>
  <c r="A54" i="1"/>
  <c r="J54" i="1" s="1"/>
  <c r="B54" i="1"/>
  <c r="A55" i="1"/>
  <c r="O55" i="1" s="1"/>
  <c r="B55" i="1"/>
  <c r="A56" i="1"/>
  <c r="B56" i="1"/>
  <c r="A57" i="1"/>
  <c r="B57" i="1"/>
  <c r="A58" i="1"/>
  <c r="H58" i="1" s="1"/>
  <c r="B58" i="1"/>
  <c r="A59" i="1"/>
  <c r="H59" i="1" s="1"/>
  <c r="B59" i="1"/>
  <c r="A60" i="1"/>
  <c r="O60" i="1" s="1"/>
  <c r="B60" i="1"/>
  <c r="A61" i="1"/>
  <c r="B61" i="1"/>
  <c r="A86" i="1"/>
  <c r="H86" i="1" s="1"/>
  <c r="B86" i="1"/>
  <c r="A87" i="1"/>
  <c r="O87" i="1" s="1"/>
  <c r="B87" i="1"/>
  <c r="A88" i="1"/>
  <c r="H88" i="1" s="1"/>
  <c r="B88" i="1"/>
  <c r="A89" i="1"/>
  <c r="H89" i="1" s="1"/>
  <c r="B89" i="1"/>
  <c r="A90" i="1"/>
  <c r="B90" i="1"/>
  <c r="A91" i="1"/>
  <c r="B91" i="1"/>
  <c r="A92" i="1"/>
  <c r="O92" i="1" s="1"/>
  <c r="B92" i="1"/>
  <c r="A93" i="1"/>
  <c r="O93" i="1" s="1"/>
  <c r="B93" i="1"/>
  <c r="A78" i="1"/>
  <c r="H78" i="1" s="1"/>
  <c r="B78" i="1"/>
  <c r="O199" i="1" l="1"/>
  <c r="H189" i="1"/>
  <c r="H156" i="1"/>
  <c r="H113" i="1"/>
  <c r="H75" i="1"/>
  <c r="I179" i="1"/>
  <c r="I139" i="1"/>
  <c r="I106" i="1"/>
  <c r="I66" i="1"/>
  <c r="J189" i="1"/>
  <c r="J131" i="1"/>
  <c r="H155" i="1"/>
  <c r="H106" i="1"/>
  <c r="H72" i="1"/>
  <c r="I178" i="1"/>
  <c r="I136" i="1"/>
  <c r="I99" i="1"/>
  <c r="I65" i="1"/>
  <c r="J188" i="1"/>
  <c r="J121" i="1"/>
  <c r="H153" i="1"/>
  <c r="H103" i="1"/>
  <c r="H66" i="1"/>
  <c r="I169" i="1"/>
  <c r="I135" i="1"/>
  <c r="I98" i="1"/>
  <c r="I59" i="1"/>
  <c r="J182" i="1"/>
  <c r="J112" i="1"/>
  <c r="O189" i="1"/>
  <c r="H202" i="1"/>
  <c r="H182" i="1"/>
  <c r="H146" i="1"/>
  <c r="H102" i="1"/>
  <c r="H65" i="1"/>
  <c r="I168" i="1"/>
  <c r="I129" i="1"/>
  <c r="I95" i="1"/>
  <c r="I58" i="1"/>
  <c r="J179" i="1"/>
  <c r="J111" i="1"/>
  <c r="O161" i="1"/>
  <c r="O188" i="1"/>
  <c r="H199" i="1"/>
  <c r="H179" i="1"/>
  <c r="H145" i="1"/>
  <c r="H95" i="1"/>
  <c r="H55" i="1"/>
  <c r="I159" i="1"/>
  <c r="I126" i="1"/>
  <c r="I89" i="1"/>
  <c r="I55" i="1"/>
  <c r="J178" i="1"/>
  <c r="J102" i="1"/>
  <c r="O156" i="1"/>
  <c r="O182" i="1"/>
  <c r="H136" i="1"/>
  <c r="H93" i="1"/>
  <c r="I156" i="1"/>
  <c r="I125" i="1"/>
  <c r="I88" i="1"/>
  <c r="J172" i="1"/>
  <c r="J92" i="1"/>
  <c r="H172" i="1"/>
  <c r="H135" i="1"/>
  <c r="H92" i="1"/>
  <c r="I199" i="1"/>
  <c r="I155" i="1"/>
  <c r="I119" i="1"/>
  <c r="I78" i="1"/>
  <c r="J202" i="1"/>
  <c r="J168" i="1"/>
  <c r="J82" i="1"/>
  <c r="O145" i="1"/>
  <c r="H194" i="1"/>
  <c r="H165" i="1"/>
  <c r="H126" i="1"/>
  <c r="H83" i="1"/>
  <c r="I198" i="1"/>
  <c r="I148" i="1"/>
  <c r="I116" i="1"/>
  <c r="I76" i="1"/>
  <c r="J162" i="1"/>
  <c r="J81" i="1"/>
  <c r="O178" i="1"/>
  <c r="H193" i="1"/>
  <c r="H163" i="1"/>
  <c r="H125" i="1"/>
  <c r="H82" i="1"/>
  <c r="I146" i="1"/>
  <c r="I109" i="1"/>
  <c r="I75" i="1"/>
  <c r="J198" i="1"/>
  <c r="J161" i="1"/>
  <c r="J72" i="1"/>
  <c r="H192" i="1"/>
  <c r="H162" i="1"/>
  <c r="H116" i="1"/>
  <c r="H76" i="1"/>
  <c r="I188" i="1"/>
  <c r="I145" i="1"/>
  <c r="I108" i="1"/>
  <c r="I69" i="1"/>
  <c r="J192" i="1"/>
  <c r="J141" i="1"/>
  <c r="J71" i="1"/>
  <c r="I175" i="1"/>
  <c r="J175" i="1"/>
  <c r="O175" i="1"/>
  <c r="H175" i="1"/>
  <c r="D207" i="1"/>
  <c r="A206" i="1"/>
  <c r="O206" i="1" s="1"/>
  <c r="I61" i="1"/>
  <c r="H61" i="1"/>
  <c r="J61" i="1"/>
  <c r="H79" i="1"/>
  <c r="J79" i="1"/>
  <c r="O128" i="1"/>
  <c r="H128" i="1"/>
  <c r="J128" i="1"/>
  <c r="I158" i="1"/>
  <c r="J158" i="1"/>
  <c r="O67" i="1"/>
  <c r="H67" i="1"/>
  <c r="J67" i="1"/>
  <c r="I67" i="1"/>
  <c r="I152" i="1"/>
  <c r="H152" i="1"/>
  <c r="J143" i="1"/>
  <c r="O143" i="1"/>
  <c r="I143" i="1"/>
  <c r="I171" i="1"/>
  <c r="H171" i="1"/>
  <c r="J171" i="1"/>
  <c r="H149" i="1"/>
  <c r="J149" i="1"/>
  <c r="O171" i="1"/>
  <c r="J176" i="1"/>
  <c r="O176" i="1"/>
  <c r="I176" i="1"/>
  <c r="I181" i="1"/>
  <c r="H181" i="1"/>
  <c r="J181" i="1"/>
  <c r="J186" i="1"/>
  <c r="O186" i="1"/>
  <c r="I186" i="1"/>
  <c r="I191" i="1"/>
  <c r="H191" i="1"/>
  <c r="J191" i="1"/>
  <c r="I196" i="1"/>
  <c r="J196" i="1"/>
  <c r="O196" i="1"/>
  <c r="I201" i="1"/>
  <c r="H201" i="1"/>
  <c r="J201" i="1"/>
  <c r="H143" i="1"/>
  <c r="J152" i="1"/>
  <c r="O73" i="1"/>
  <c r="J73" i="1"/>
  <c r="H73" i="1"/>
  <c r="I73" i="1"/>
  <c r="O118" i="1"/>
  <c r="H118" i="1"/>
  <c r="J118" i="1"/>
  <c r="O133" i="1"/>
  <c r="J133" i="1"/>
  <c r="I133" i="1"/>
  <c r="O138" i="1"/>
  <c r="H138" i="1"/>
  <c r="J138" i="1"/>
  <c r="J173" i="1"/>
  <c r="I173" i="1"/>
  <c r="I180" i="1"/>
  <c r="H180" i="1"/>
  <c r="J180" i="1"/>
  <c r="O180" i="1"/>
  <c r="I195" i="1"/>
  <c r="J195" i="1"/>
  <c r="O195" i="1"/>
  <c r="I200" i="1"/>
  <c r="H200" i="1"/>
  <c r="J200" i="1"/>
  <c r="O200" i="1"/>
  <c r="H142" i="1"/>
  <c r="I142" i="1"/>
  <c r="O191" i="1"/>
  <c r="H186" i="1"/>
  <c r="I128" i="1"/>
  <c r="J142" i="1"/>
  <c r="I90" i="1"/>
  <c r="H90" i="1"/>
  <c r="J90" i="1"/>
  <c r="O84" i="1"/>
  <c r="J84" i="1"/>
  <c r="I84" i="1"/>
  <c r="H84" i="1"/>
  <c r="I160" i="1"/>
  <c r="O160" i="1"/>
  <c r="H160" i="1"/>
  <c r="J160" i="1"/>
  <c r="J174" i="1"/>
  <c r="O174" i="1"/>
  <c r="I174" i="1"/>
  <c r="H174" i="1"/>
  <c r="O61" i="1"/>
  <c r="I185" i="1"/>
  <c r="J185" i="1"/>
  <c r="O185" i="1"/>
  <c r="O115" i="1"/>
  <c r="J115" i="1"/>
  <c r="I115" i="1"/>
  <c r="H185" i="1"/>
  <c r="I149" i="1"/>
  <c r="O56" i="1"/>
  <c r="J56" i="1"/>
  <c r="I56" i="1"/>
  <c r="O90" i="1"/>
  <c r="J144" i="1"/>
  <c r="O144" i="1"/>
  <c r="I144" i="1"/>
  <c r="H144" i="1"/>
  <c r="I190" i="1"/>
  <c r="H190" i="1"/>
  <c r="J190" i="1"/>
  <c r="O190" i="1"/>
  <c r="O110" i="1"/>
  <c r="I110" i="1"/>
  <c r="H110" i="1"/>
  <c r="J110" i="1"/>
  <c r="O101" i="1"/>
  <c r="I101" i="1"/>
  <c r="H101" i="1"/>
  <c r="J101" i="1"/>
  <c r="O91" i="1"/>
  <c r="I91" i="1"/>
  <c r="H91" i="1"/>
  <c r="J91" i="1"/>
  <c r="O86" i="1"/>
  <c r="J86" i="1"/>
  <c r="I86" i="1"/>
  <c r="O57" i="1"/>
  <c r="H57" i="1"/>
  <c r="J57" i="1"/>
  <c r="I57" i="1"/>
  <c r="H68" i="1"/>
  <c r="J68" i="1"/>
  <c r="O63" i="1"/>
  <c r="J63" i="1"/>
  <c r="I63" i="1"/>
  <c r="H63" i="1"/>
  <c r="O74" i="1"/>
  <c r="J74" i="1"/>
  <c r="I74" i="1"/>
  <c r="H74" i="1"/>
  <c r="O85" i="1"/>
  <c r="I85" i="1"/>
  <c r="J85" i="1"/>
  <c r="O80" i="1"/>
  <c r="I80" i="1"/>
  <c r="H80" i="1"/>
  <c r="J80" i="1"/>
  <c r="I122" i="1"/>
  <c r="H122" i="1"/>
  <c r="O127" i="1"/>
  <c r="H127" i="1"/>
  <c r="J127" i="1"/>
  <c r="I127" i="1"/>
  <c r="H132" i="1"/>
  <c r="I132" i="1"/>
  <c r="H137" i="1"/>
  <c r="J137" i="1"/>
  <c r="O137" i="1"/>
  <c r="I137" i="1"/>
  <c r="H133" i="1"/>
  <c r="J132" i="1"/>
  <c r="O62" i="1"/>
  <c r="H62" i="1"/>
  <c r="I62" i="1"/>
  <c r="O123" i="1"/>
  <c r="J123" i="1"/>
  <c r="I123" i="1"/>
  <c r="I166" i="1"/>
  <c r="J166" i="1"/>
  <c r="H56" i="1"/>
  <c r="I138" i="1"/>
  <c r="I151" i="1"/>
  <c r="H151" i="1"/>
  <c r="J151" i="1"/>
  <c r="O105" i="1"/>
  <c r="J105" i="1"/>
  <c r="I105" i="1"/>
  <c r="O96" i="1"/>
  <c r="J96" i="1"/>
  <c r="I96" i="1"/>
  <c r="H96" i="1"/>
  <c r="O150" i="1"/>
  <c r="H164" i="1"/>
  <c r="H154" i="1"/>
  <c r="H134" i="1"/>
  <c r="H124" i="1"/>
  <c r="H114" i="1"/>
  <c r="H104" i="1"/>
  <c r="H94" i="1"/>
  <c r="H64" i="1"/>
  <c r="H54" i="1"/>
  <c r="I197" i="1"/>
  <c r="I187" i="1"/>
  <c r="I177" i="1"/>
  <c r="I167" i="1"/>
  <c r="I157" i="1"/>
  <c r="I147" i="1"/>
  <c r="I117" i="1"/>
  <c r="I107" i="1"/>
  <c r="I97" i="1"/>
  <c r="I87" i="1"/>
  <c r="I77" i="1"/>
  <c r="J170" i="1"/>
  <c r="J150" i="1"/>
  <c r="J140" i="1"/>
  <c r="J130" i="1"/>
  <c r="J120" i="1"/>
  <c r="J100" i="1"/>
  <c r="J70" i="1"/>
  <c r="J60" i="1"/>
  <c r="J169" i="1"/>
  <c r="J159" i="1"/>
  <c r="J139" i="1"/>
  <c r="J129" i="1"/>
  <c r="J119" i="1"/>
  <c r="J109" i="1"/>
  <c r="J99" i="1"/>
  <c r="J89" i="1"/>
  <c r="J69" i="1"/>
  <c r="J59" i="1"/>
  <c r="J148" i="1"/>
  <c r="J108" i="1"/>
  <c r="J98" i="1"/>
  <c r="J88" i="1"/>
  <c r="J78" i="1"/>
  <c r="J58" i="1"/>
  <c r="O169" i="1"/>
  <c r="O147" i="1"/>
  <c r="O197" i="1"/>
  <c r="O187" i="1"/>
  <c r="O177" i="1"/>
  <c r="H161" i="1"/>
  <c r="H141" i="1"/>
  <c r="H131" i="1"/>
  <c r="H121" i="1"/>
  <c r="H111" i="1"/>
  <c r="H81" i="1"/>
  <c r="H71" i="1"/>
  <c r="I194" i="1"/>
  <c r="I184" i="1"/>
  <c r="I164" i="1"/>
  <c r="I154" i="1"/>
  <c r="I134" i="1"/>
  <c r="I124" i="1"/>
  <c r="I114" i="1"/>
  <c r="I104" i="1"/>
  <c r="I94" i="1"/>
  <c r="I64" i="1"/>
  <c r="I54" i="1"/>
  <c r="J197" i="1"/>
  <c r="J187" i="1"/>
  <c r="J177" i="1"/>
  <c r="J167" i="1"/>
  <c r="J157" i="1"/>
  <c r="J147" i="1"/>
  <c r="J117" i="1"/>
  <c r="J107" i="1"/>
  <c r="J97" i="1"/>
  <c r="J87" i="1"/>
  <c r="J77" i="1"/>
  <c r="O164" i="1"/>
  <c r="O146" i="1"/>
  <c r="H170" i="1"/>
  <c r="H150" i="1"/>
  <c r="H140" i="1"/>
  <c r="H130" i="1"/>
  <c r="H120" i="1"/>
  <c r="H100" i="1"/>
  <c r="H70" i="1"/>
  <c r="H60" i="1"/>
  <c r="I203" i="1"/>
  <c r="I193" i="1"/>
  <c r="I183" i="1"/>
  <c r="I163" i="1"/>
  <c r="I153" i="1"/>
  <c r="I113" i="1"/>
  <c r="I103" i="1"/>
  <c r="I93" i="1"/>
  <c r="I83" i="1"/>
  <c r="J116" i="1"/>
  <c r="J106" i="1"/>
  <c r="J76" i="1"/>
  <c r="J66" i="1"/>
  <c r="I112" i="1"/>
  <c r="I102" i="1"/>
  <c r="I92" i="1"/>
  <c r="I72" i="1"/>
  <c r="J165" i="1"/>
  <c r="J55" i="1"/>
  <c r="O170" i="1"/>
  <c r="O148" i="1"/>
  <c r="H112" i="1"/>
  <c r="O108" i="1"/>
  <c r="O194" i="1"/>
  <c r="O184" i="1"/>
  <c r="H98" i="1"/>
  <c r="I141" i="1"/>
  <c r="I131" i="1"/>
  <c r="I111" i="1"/>
  <c r="J104" i="1"/>
  <c r="J94" i="1"/>
  <c r="J64" i="1"/>
  <c r="O157" i="1"/>
  <c r="O203" i="1"/>
  <c r="O193" i="1"/>
  <c r="O183" i="1"/>
  <c r="H117" i="1"/>
  <c r="H107" i="1"/>
  <c r="H97" i="1"/>
  <c r="H87" i="1"/>
  <c r="H77" i="1"/>
  <c r="I140" i="1"/>
  <c r="I130" i="1"/>
  <c r="I120" i="1"/>
  <c r="I100" i="1"/>
  <c r="I60" i="1"/>
  <c r="J113" i="1"/>
  <c r="J103" i="1"/>
  <c r="J93" i="1"/>
  <c r="J83" i="1"/>
  <c r="O159" i="1"/>
  <c r="O168" i="1"/>
  <c r="O158" i="1"/>
  <c r="O167" i="1"/>
  <c r="O166" i="1"/>
  <c r="O165" i="1"/>
  <c r="O155" i="1"/>
  <c r="O154" i="1"/>
  <c r="O173" i="1"/>
  <c r="O163" i="1"/>
  <c r="O153" i="1"/>
  <c r="O172" i="1"/>
  <c r="O162" i="1"/>
  <c r="O152" i="1"/>
  <c r="B161" i="1"/>
  <c r="B146" i="1"/>
  <c r="O142" i="1"/>
  <c r="O132" i="1"/>
  <c r="O122" i="1"/>
  <c r="O82" i="1"/>
  <c r="O81" i="1"/>
  <c r="O71" i="1"/>
  <c r="O70" i="1"/>
  <c r="O139" i="1"/>
  <c r="O129" i="1"/>
  <c r="O119" i="1"/>
  <c r="O109" i="1"/>
  <c r="O99" i="1"/>
  <c r="O89" i="1"/>
  <c r="O79" i="1"/>
  <c r="O69" i="1"/>
  <c r="O59" i="1"/>
  <c r="O88" i="1"/>
  <c r="O78" i="1"/>
  <c r="O68" i="1"/>
  <c r="O58" i="1"/>
  <c r="O136" i="1"/>
  <c r="O126" i="1"/>
  <c r="O135" i="1"/>
  <c r="O125" i="1"/>
  <c r="O95" i="1"/>
  <c r="O75" i="1"/>
  <c r="O65" i="1"/>
  <c r="O134" i="1"/>
  <c r="O124" i="1"/>
  <c r="O114" i="1"/>
  <c r="O54" i="1"/>
  <c r="J2" i="4"/>
  <c r="B3" i="1"/>
  <c r="B4" i="1"/>
  <c r="B10" i="1"/>
  <c r="B14" i="1"/>
  <c r="B18" i="1"/>
  <c r="B24" i="1"/>
  <c r="B32" i="1"/>
  <c r="B33" i="1"/>
  <c r="B34" i="1"/>
  <c r="B40" i="1"/>
  <c r="B43" i="1"/>
  <c r="B44" i="1"/>
  <c r="B47" i="1"/>
  <c r="B53" i="1"/>
  <c r="B2" i="1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B3" i="4"/>
  <c r="J3" i="4" s="1"/>
  <c r="D3" i="4"/>
  <c r="D4" i="4" s="1"/>
  <c r="D5" i="4" s="1"/>
  <c r="D6" i="4" s="1"/>
  <c r="D7" i="4" s="1"/>
  <c r="D9" i="4"/>
  <c r="D10" i="4" s="1"/>
  <c r="D11" i="4" s="1"/>
  <c r="D12" i="4" s="1"/>
  <c r="D13" i="4" s="1"/>
  <c r="D15" i="4"/>
  <c r="D16" i="4" s="1"/>
  <c r="D17" i="4" s="1"/>
  <c r="D18" i="4" s="1"/>
  <c r="D19" i="4" s="1"/>
  <c r="D21" i="4"/>
  <c r="D22" i="4" s="1"/>
  <c r="D23" i="4" s="1"/>
  <c r="D24" i="4" s="1"/>
  <c r="D25" i="4" s="1"/>
  <c r="D27" i="4"/>
  <c r="D28" i="4"/>
  <c r="D29" i="4"/>
  <c r="D30" i="4" s="1"/>
  <c r="D31" i="4" s="1"/>
  <c r="D33" i="4"/>
  <c r="D34" i="4" s="1"/>
  <c r="D35" i="4" s="1"/>
  <c r="D36" i="4" s="1"/>
  <c r="D37" i="4" s="1"/>
  <c r="D39" i="4"/>
  <c r="D40" i="4" s="1"/>
  <c r="D41" i="4" s="1"/>
  <c r="D42" i="4" s="1"/>
  <c r="D43" i="4" s="1"/>
  <c r="D45" i="4"/>
  <c r="D46" i="4" s="1"/>
  <c r="D47" i="4" s="1"/>
  <c r="D48" i="4" s="1"/>
  <c r="D49" i="4" s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40" i="1"/>
  <c r="A41" i="1"/>
  <c r="A42" i="1"/>
  <c r="A43" i="1"/>
  <c r="A44" i="1"/>
  <c r="A45" i="1"/>
  <c r="A46" i="1"/>
  <c r="A32" i="1"/>
  <c r="A33" i="1"/>
  <c r="A34" i="1"/>
  <c r="A35" i="1"/>
  <c r="A36" i="1"/>
  <c r="A37" i="1"/>
  <c r="A38" i="1"/>
  <c r="A39" i="1"/>
  <c r="A47" i="1"/>
  <c r="A48" i="1"/>
  <c r="A49" i="1"/>
  <c r="A50" i="1"/>
  <c r="A51" i="1"/>
  <c r="A52" i="1"/>
  <c r="A53" i="1"/>
  <c r="A2" i="1"/>
  <c r="B31" i="1"/>
  <c r="B46" i="1"/>
  <c r="B39" i="1"/>
  <c r="B9" i="1"/>
  <c r="B17" i="1"/>
  <c r="B23" i="1"/>
  <c r="J15" i="1" l="1"/>
  <c r="I15" i="1"/>
  <c r="H15" i="1"/>
  <c r="J43" i="1"/>
  <c r="I43" i="1"/>
  <c r="H43" i="1"/>
  <c r="J5" i="1"/>
  <c r="I5" i="1"/>
  <c r="H5" i="1"/>
  <c r="O2" i="1"/>
  <c r="I2" i="1"/>
  <c r="J2" i="1"/>
  <c r="H2" i="1"/>
  <c r="I42" i="1"/>
  <c r="H42" i="1"/>
  <c r="J42" i="1"/>
  <c r="J53" i="1"/>
  <c r="H53" i="1"/>
  <c r="I53" i="1"/>
  <c r="J13" i="1"/>
  <c r="H13" i="1"/>
  <c r="I13" i="1"/>
  <c r="H52" i="1"/>
  <c r="I52" i="1"/>
  <c r="J52" i="1"/>
  <c r="J35" i="1"/>
  <c r="I35" i="1"/>
  <c r="H35" i="1"/>
  <c r="I40" i="1"/>
  <c r="H40" i="1"/>
  <c r="J40" i="1"/>
  <c r="I22" i="1"/>
  <c r="H22" i="1"/>
  <c r="J22" i="1"/>
  <c r="H12" i="1"/>
  <c r="I12" i="1"/>
  <c r="J12" i="1"/>
  <c r="I41" i="1"/>
  <c r="H41" i="1"/>
  <c r="J41" i="1"/>
  <c r="I51" i="1"/>
  <c r="H51" i="1"/>
  <c r="J51" i="1"/>
  <c r="J34" i="1"/>
  <c r="I34" i="1"/>
  <c r="H34" i="1"/>
  <c r="I31" i="1"/>
  <c r="H31" i="1"/>
  <c r="J31" i="1"/>
  <c r="I21" i="1"/>
  <c r="H21" i="1"/>
  <c r="J21" i="1"/>
  <c r="I11" i="1"/>
  <c r="H11" i="1"/>
  <c r="J11" i="1"/>
  <c r="D208" i="1"/>
  <c r="A207" i="1"/>
  <c r="O207" i="1" s="1"/>
  <c r="H47" i="1"/>
  <c r="J47" i="1"/>
  <c r="I47" i="1"/>
  <c r="H27" i="1"/>
  <c r="J27" i="1"/>
  <c r="I27" i="1"/>
  <c r="H7" i="1"/>
  <c r="J7" i="1"/>
  <c r="I7" i="1"/>
  <c r="H38" i="1"/>
  <c r="J38" i="1"/>
  <c r="I38" i="1"/>
  <c r="J25" i="1"/>
  <c r="I25" i="1"/>
  <c r="H25" i="1"/>
  <c r="H37" i="1"/>
  <c r="J37" i="1"/>
  <c r="I37" i="1"/>
  <c r="J24" i="1"/>
  <c r="I24" i="1"/>
  <c r="H24" i="1"/>
  <c r="J14" i="1"/>
  <c r="I14" i="1"/>
  <c r="H14" i="1"/>
  <c r="J4" i="1"/>
  <c r="I4" i="1"/>
  <c r="H4" i="1"/>
  <c r="J36" i="1"/>
  <c r="I36" i="1"/>
  <c r="H36" i="1"/>
  <c r="J23" i="1"/>
  <c r="I23" i="1"/>
  <c r="H23" i="1"/>
  <c r="J3" i="1"/>
  <c r="I3" i="1"/>
  <c r="H3" i="1"/>
  <c r="I50" i="1"/>
  <c r="H50" i="1"/>
  <c r="J50" i="1"/>
  <c r="J33" i="1"/>
  <c r="H33" i="1"/>
  <c r="I33" i="1"/>
  <c r="I30" i="1"/>
  <c r="H30" i="1"/>
  <c r="J30" i="1"/>
  <c r="I20" i="1"/>
  <c r="H20" i="1"/>
  <c r="J20" i="1"/>
  <c r="I10" i="1"/>
  <c r="H10" i="1"/>
  <c r="J10" i="1"/>
  <c r="H49" i="1"/>
  <c r="J49" i="1"/>
  <c r="I49" i="1"/>
  <c r="H32" i="1"/>
  <c r="I32" i="1"/>
  <c r="J32" i="1"/>
  <c r="H29" i="1"/>
  <c r="J29" i="1"/>
  <c r="I29" i="1"/>
  <c r="H19" i="1"/>
  <c r="J19" i="1"/>
  <c r="I19" i="1"/>
  <c r="H9" i="1"/>
  <c r="J9" i="1"/>
  <c r="I9" i="1"/>
  <c r="H48" i="1"/>
  <c r="J48" i="1"/>
  <c r="I48" i="1"/>
  <c r="J46" i="1"/>
  <c r="I46" i="1"/>
  <c r="H46" i="1"/>
  <c r="H28" i="1"/>
  <c r="J28" i="1"/>
  <c r="I28" i="1"/>
  <c r="H18" i="1"/>
  <c r="J18" i="1"/>
  <c r="I18" i="1"/>
  <c r="H8" i="1"/>
  <c r="J8" i="1"/>
  <c r="I8" i="1"/>
  <c r="J45" i="1"/>
  <c r="I45" i="1"/>
  <c r="H45" i="1"/>
  <c r="H17" i="1"/>
  <c r="J17" i="1"/>
  <c r="I17" i="1"/>
  <c r="H39" i="1"/>
  <c r="J39" i="1"/>
  <c r="I39" i="1"/>
  <c r="J44" i="1"/>
  <c r="I44" i="1"/>
  <c r="H44" i="1"/>
  <c r="J26" i="1"/>
  <c r="I26" i="1"/>
  <c r="H26" i="1"/>
  <c r="J16" i="1"/>
  <c r="I16" i="1"/>
  <c r="H16" i="1"/>
  <c r="J6" i="1"/>
  <c r="I6" i="1"/>
  <c r="H6" i="1"/>
  <c r="B4" i="4"/>
  <c r="B5" i="4" s="1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J49" i="4" s="1"/>
  <c r="J7" i="4"/>
  <c r="J6" i="4"/>
  <c r="J29" i="4"/>
  <c r="J38" i="4"/>
  <c r="J20" i="4"/>
  <c r="J10" i="4"/>
  <c r="J19" i="4"/>
  <c r="J17" i="4"/>
  <c r="J4" i="4"/>
  <c r="J16" i="4"/>
  <c r="B154" i="1"/>
  <c r="B169" i="1"/>
  <c r="B147" i="1"/>
  <c r="B162" i="1"/>
  <c r="O27" i="1"/>
  <c r="O48" i="1"/>
  <c r="O46" i="1"/>
  <c r="O28" i="1"/>
  <c r="O18" i="1"/>
  <c r="O8" i="1"/>
  <c r="O47" i="1"/>
  <c r="O7" i="1"/>
  <c r="O25" i="1"/>
  <c r="O39" i="1"/>
  <c r="O6" i="1"/>
  <c r="O15" i="1"/>
  <c r="O24" i="1"/>
  <c r="O5" i="1"/>
  <c r="O53" i="1"/>
  <c r="O36" i="1"/>
  <c r="O41" i="1"/>
  <c r="O23" i="1"/>
  <c r="O13" i="1"/>
  <c r="O3" i="1"/>
  <c r="O17" i="1"/>
  <c r="O16" i="1"/>
  <c r="O43" i="1"/>
  <c r="O37" i="1"/>
  <c r="O52" i="1"/>
  <c r="O35" i="1"/>
  <c r="O40" i="1"/>
  <c r="O22" i="1"/>
  <c r="O12" i="1"/>
  <c r="O26" i="1"/>
  <c r="O4" i="1"/>
  <c r="O51" i="1"/>
  <c r="O21" i="1"/>
  <c r="O11" i="1"/>
  <c r="O44" i="1"/>
  <c r="O38" i="1"/>
  <c r="O42" i="1"/>
  <c r="O34" i="1"/>
  <c r="O50" i="1"/>
  <c r="O30" i="1"/>
  <c r="O45" i="1"/>
  <c r="O14" i="1"/>
  <c r="O31" i="1"/>
  <c r="O33" i="1"/>
  <c r="O20" i="1"/>
  <c r="O10" i="1"/>
  <c r="O49" i="1"/>
  <c r="O32" i="1"/>
  <c r="O29" i="1"/>
  <c r="O19" i="1"/>
  <c r="O9" i="1"/>
  <c r="B52" i="1"/>
  <c r="B42" i="1"/>
  <c r="B22" i="1"/>
  <c r="B12" i="1"/>
  <c r="B13" i="1"/>
  <c r="B51" i="1"/>
  <c r="B41" i="1"/>
  <c r="B21" i="1"/>
  <c r="B11" i="1"/>
  <c r="B50" i="1"/>
  <c r="B30" i="1"/>
  <c r="B20" i="1"/>
  <c r="B49" i="1"/>
  <c r="B29" i="1"/>
  <c r="B19" i="1"/>
  <c r="B48" i="1"/>
  <c r="B38" i="1"/>
  <c r="B28" i="1"/>
  <c r="B8" i="1"/>
  <c r="B37" i="1"/>
  <c r="B27" i="1"/>
  <c r="B7" i="1"/>
  <c r="B36" i="1"/>
  <c r="B26" i="1"/>
  <c r="B16" i="1"/>
  <c r="B6" i="1"/>
  <c r="B45" i="1"/>
  <c r="B35" i="1"/>
  <c r="B25" i="1"/>
  <c r="B15" i="1"/>
  <c r="B5" i="1"/>
  <c r="D209" i="1" l="1"/>
  <c r="A208" i="1"/>
  <c r="J36" i="4"/>
  <c r="J8" i="4"/>
  <c r="J11" i="4"/>
  <c r="J14" i="4"/>
  <c r="J12" i="4"/>
  <c r="J13" i="4"/>
  <c r="J24" i="4"/>
  <c r="J5" i="4"/>
  <c r="J47" i="4"/>
  <c r="J21" i="4"/>
  <c r="J30" i="4"/>
  <c r="J26" i="4"/>
  <c r="J40" i="4"/>
  <c r="J27" i="4"/>
  <c r="J23" i="4"/>
  <c r="J44" i="4"/>
  <c r="J15" i="4"/>
  <c r="J18" i="4"/>
  <c r="J42" i="4"/>
  <c r="J32" i="4"/>
  <c r="J43" i="4"/>
  <c r="J37" i="4"/>
  <c r="J35" i="4"/>
  <c r="J9" i="4"/>
  <c r="J22" i="4"/>
  <c r="J46" i="4"/>
  <c r="J41" i="4"/>
  <c r="J33" i="4"/>
  <c r="J25" i="4"/>
  <c r="J48" i="4"/>
  <c r="J34" i="4"/>
  <c r="J28" i="4"/>
  <c r="J45" i="4"/>
  <c r="J39" i="4"/>
  <c r="J31" i="4"/>
  <c r="K28" i="5"/>
  <c r="M28" i="5"/>
  <c r="K27" i="5"/>
  <c r="M27" i="5"/>
  <c r="L27" i="5"/>
  <c r="L28" i="5"/>
  <c r="B163" i="1"/>
  <c r="B148" i="1"/>
  <c r="B170" i="1"/>
  <c r="B155" i="1"/>
  <c r="M8" i="5"/>
  <c r="M6" i="5"/>
  <c r="L14" i="5"/>
  <c r="L18" i="5"/>
  <c r="M16" i="5"/>
  <c r="M14" i="5"/>
  <c r="L17" i="5"/>
  <c r="L15" i="5"/>
  <c r="L21" i="5"/>
  <c r="M21" i="5"/>
  <c r="M17" i="5"/>
  <c r="M15" i="5"/>
  <c r="L9" i="5"/>
  <c r="M19" i="5"/>
  <c r="L13" i="5"/>
  <c r="L2" i="5"/>
  <c r="M5" i="5"/>
  <c r="M11" i="5"/>
  <c r="L8" i="5"/>
  <c r="M3" i="5"/>
  <c r="L4" i="5"/>
  <c r="L7" i="5"/>
  <c r="M4" i="5"/>
  <c r="M7" i="5"/>
  <c r="L6" i="5"/>
  <c r="L5" i="5"/>
  <c r="M2" i="5"/>
  <c r="M9" i="5"/>
  <c r="M12" i="5"/>
  <c r="M18" i="5"/>
  <c r="L20" i="5"/>
  <c r="L12" i="5"/>
  <c r="L3" i="5"/>
  <c r="L11" i="5"/>
  <c r="M20" i="5"/>
  <c r="M13" i="5"/>
  <c r="L16" i="5"/>
  <c r="L19" i="5"/>
  <c r="K15" i="5"/>
  <c r="K18" i="5"/>
  <c r="K16" i="5"/>
  <c r="K14" i="5"/>
  <c r="K6" i="5"/>
  <c r="K11" i="5"/>
  <c r="K21" i="5"/>
  <c r="K13" i="5"/>
  <c r="K9" i="5"/>
  <c r="K12" i="5"/>
  <c r="K20" i="5"/>
  <c r="K7" i="5"/>
  <c r="K8" i="5"/>
  <c r="K19" i="5"/>
  <c r="K17" i="5"/>
  <c r="K5" i="5"/>
  <c r="D210" i="1" l="1"/>
  <c r="A209" i="1"/>
  <c r="O208" i="1"/>
  <c r="B156" i="1"/>
  <c r="B171" i="1"/>
  <c r="B149" i="1"/>
  <c r="B164" i="1"/>
  <c r="B165" i="1"/>
  <c r="K3" i="5"/>
  <c r="K2" i="5"/>
  <c r="K4" i="5"/>
  <c r="C46" i="4"/>
  <c r="C16" i="4"/>
  <c r="C4" i="4"/>
  <c r="C28" i="4"/>
  <c r="C10" i="4"/>
  <c r="C40" i="4"/>
  <c r="C22" i="4"/>
  <c r="C34" i="4"/>
  <c r="C14" i="4"/>
  <c r="C8" i="4"/>
  <c r="C2" i="4"/>
  <c r="C20" i="4"/>
  <c r="C44" i="4"/>
  <c r="C26" i="4"/>
  <c r="C38" i="4"/>
  <c r="C32" i="4"/>
  <c r="C30" i="4"/>
  <c r="C12" i="4"/>
  <c r="C36" i="4"/>
  <c r="C42" i="4"/>
  <c r="C48" i="4"/>
  <c r="C24" i="4"/>
  <c r="C6" i="4"/>
  <c r="C18" i="4"/>
  <c r="C33" i="4"/>
  <c r="C45" i="4"/>
  <c r="C3" i="4"/>
  <c r="C21" i="4"/>
  <c r="C9" i="4"/>
  <c r="C15" i="4"/>
  <c r="C39" i="4"/>
  <c r="C27" i="4"/>
  <c r="C19" i="4"/>
  <c r="C49" i="4"/>
  <c r="C13" i="4"/>
  <c r="C25" i="4"/>
  <c r="C37" i="4"/>
  <c r="C7" i="4"/>
  <c r="C43" i="4"/>
  <c r="C31" i="4"/>
  <c r="C29" i="4"/>
  <c r="C35" i="4"/>
  <c r="C11" i="4"/>
  <c r="C17" i="4"/>
  <c r="C5" i="4"/>
  <c r="C23" i="4"/>
  <c r="C41" i="4"/>
  <c r="C47" i="4"/>
  <c r="D211" i="1" l="1"/>
  <c r="A210" i="1"/>
  <c r="K33" i="5"/>
  <c r="L39" i="5"/>
  <c r="M34" i="5"/>
  <c r="O209" i="1"/>
  <c r="B150" i="1"/>
  <c r="B151" i="1"/>
  <c r="B173" i="1"/>
  <c r="B172" i="1"/>
  <c r="B157" i="1"/>
  <c r="B158" i="1"/>
  <c r="M41" i="5" l="1"/>
  <c r="L37" i="5"/>
  <c r="K34" i="5"/>
  <c r="L34" i="5"/>
  <c r="K37" i="5"/>
  <c r="L40" i="5"/>
  <c r="D212" i="1"/>
  <c r="A211" i="1"/>
  <c r="M39" i="5"/>
  <c r="M38" i="5"/>
  <c r="K39" i="5"/>
  <c r="K32" i="5"/>
  <c r="M36" i="5"/>
  <c r="M37" i="5"/>
  <c r="L33" i="5"/>
  <c r="O210" i="1"/>
  <c r="L35" i="5"/>
  <c r="M32" i="5"/>
  <c r="M35" i="5"/>
  <c r="K35" i="5"/>
  <c r="L38" i="5"/>
  <c r="M40" i="5"/>
  <c r="K36" i="5"/>
  <c r="L32" i="5"/>
  <c r="L41" i="5"/>
  <c r="K40" i="5"/>
  <c r="M33" i="5"/>
  <c r="K38" i="5"/>
  <c r="K24" i="5"/>
  <c r="K22" i="5"/>
  <c r="K26" i="5"/>
  <c r="M22" i="5"/>
  <c r="M26" i="5"/>
  <c r="M31" i="5"/>
  <c r="M30" i="5"/>
  <c r="L23" i="5"/>
  <c r="L24" i="5"/>
  <c r="L30" i="5"/>
  <c r="L26" i="5"/>
  <c r="K23" i="5"/>
  <c r="M25" i="5"/>
  <c r="M24" i="5"/>
  <c r="L29" i="5"/>
  <c r="K30" i="5"/>
  <c r="L31" i="5"/>
  <c r="L25" i="5"/>
  <c r="K25" i="5"/>
  <c r="L22" i="5"/>
  <c r="M29" i="5"/>
  <c r="K31" i="5"/>
  <c r="K29" i="5"/>
  <c r="M23" i="5"/>
  <c r="M10" i="5"/>
  <c r="L10" i="5"/>
  <c r="K10" i="5"/>
  <c r="O211" i="1" l="1"/>
  <c r="D213" i="1"/>
  <c r="A212" i="1"/>
  <c r="O212" i="1" l="1"/>
  <c r="D214" i="1"/>
  <c r="A213" i="1"/>
  <c r="O213" i="1" s="1"/>
  <c r="D215" i="1" l="1"/>
  <c r="A214" i="1"/>
  <c r="O214" i="1" l="1"/>
  <c r="D216" i="1"/>
  <c r="A215" i="1"/>
  <c r="O215" i="1" s="1"/>
  <c r="D217" i="1" l="1"/>
  <c r="A216" i="1"/>
  <c r="O216" i="1" s="1"/>
  <c r="D218" i="1" l="1"/>
  <c r="A217" i="1"/>
  <c r="O217" i="1" s="1"/>
  <c r="D219" i="1" l="1"/>
  <c r="A218" i="1"/>
  <c r="O218" i="1" s="1"/>
  <c r="D220" i="1" l="1"/>
  <c r="A219" i="1"/>
  <c r="O219" i="1" s="1"/>
  <c r="D221" i="1" l="1"/>
  <c r="A220" i="1"/>
  <c r="O220" i="1" s="1"/>
  <c r="D222" i="1" l="1"/>
  <c r="A221" i="1"/>
  <c r="O221" i="1" s="1"/>
  <c r="D223" i="1" l="1"/>
  <c r="A222" i="1"/>
  <c r="O222" i="1" s="1"/>
  <c r="D224" i="1" l="1"/>
  <c r="A223" i="1"/>
  <c r="O223" i="1" s="1"/>
  <c r="D225" i="1" l="1"/>
  <c r="A224" i="1"/>
  <c r="O224" i="1" s="1"/>
  <c r="D226" i="1" l="1"/>
  <c r="A225" i="1"/>
  <c r="O225" i="1" s="1"/>
  <c r="D227" i="1" l="1"/>
  <c r="A226" i="1"/>
  <c r="O226" i="1" s="1"/>
  <c r="D228" i="1" l="1"/>
  <c r="A227" i="1"/>
  <c r="O227" i="1" s="1"/>
  <c r="D229" i="1" l="1"/>
  <c r="A228" i="1"/>
  <c r="O228" i="1" s="1"/>
  <c r="D230" i="1" l="1"/>
  <c r="A229" i="1"/>
  <c r="O229" i="1" s="1"/>
  <c r="D231" i="1" l="1"/>
  <c r="A230" i="1"/>
  <c r="O230" i="1" s="1"/>
  <c r="D232" i="1" l="1"/>
  <c r="A231" i="1"/>
  <c r="O231" i="1" s="1"/>
  <c r="D233" i="1" l="1"/>
  <c r="A232" i="1"/>
  <c r="O232" i="1" s="1"/>
  <c r="D234" i="1" l="1"/>
  <c r="A233" i="1"/>
  <c r="O233" i="1" s="1"/>
  <c r="D235" i="1" l="1"/>
  <c r="A234" i="1"/>
  <c r="O234" i="1" s="1"/>
  <c r="D236" i="1" l="1"/>
  <c r="A235" i="1"/>
  <c r="O235" i="1" s="1"/>
  <c r="D237" i="1" l="1"/>
  <c r="A236" i="1"/>
  <c r="O236" i="1" s="1"/>
  <c r="D238" i="1" l="1"/>
  <c r="A237" i="1"/>
  <c r="O237" i="1" s="1"/>
  <c r="D239" i="1" l="1"/>
  <c r="A238" i="1"/>
  <c r="O238" i="1" s="1"/>
  <c r="D240" i="1" l="1"/>
  <c r="A239" i="1"/>
  <c r="O239" i="1" s="1"/>
  <c r="D241" i="1" l="1"/>
  <c r="A240" i="1"/>
  <c r="O240" i="1" s="1"/>
  <c r="D242" i="1" l="1"/>
  <c r="A241" i="1"/>
  <c r="O241" i="1" s="1"/>
  <c r="D243" i="1" l="1"/>
  <c r="A242" i="1"/>
  <c r="O242" i="1" s="1"/>
  <c r="D244" i="1" l="1"/>
  <c r="A243" i="1"/>
  <c r="O243" i="1" s="1"/>
  <c r="D245" i="1" l="1"/>
  <c r="A244" i="1"/>
  <c r="O244" i="1" s="1"/>
  <c r="D246" i="1" l="1"/>
  <c r="A245" i="1"/>
  <c r="O245" i="1" s="1"/>
  <c r="D247" i="1" l="1"/>
  <c r="A246" i="1"/>
  <c r="D248" i="1" l="1"/>
  <c r="A248" i="1" s="1"/>
  <c r="A247" i="1"/>
  <c r="L36" i="5" l="1"/>
  <c r="K41" i="5"/>
</calcChain>
</file>

<file path=xl/sharedStrings.xml><?xml version="1.0" encoding="utf-8"?>
<sst xmlns="http://schemas.openxmlformats.org/spreadsheetml/2006/main" count="713" uniqueCount="115">
  <si>
    <t>Orange</t>
  </si>
  <si>
    <t>Blue</t>
  </si>
  <si>
    <t>Pink</t>
  </si>
  <si>
    <t>hammock</t>
  </si>
  <si>
    <t>dateCBASS</t>
  </si>
  <si>
    <t>Yellow</t>
  </si>
  <si>
    <t>Florida</t>
  </si>
  <si>
    <t>CBASSrun</t>
  </si>
  <si>
    <t>uniqueHammock</t>
  </si>
  <si>
    <t>fieldTag</t>
  </si>
  <si>
    <t>Florida (orange/green)</t>
  </si>
  <si>
    <t>rack.col</t>
  </si>
  <si>
    <t>rack.position</t>
  </si>
  <si>
    <t>whirlPak</t>
  </si>
  <si>
    <t>Z-fix</t>
  </si>
  <si>
    <t>Notes</t>
  </si>
  <si>
    <t>etoh.Temp</t>
  </si>
  <si>
    <t>uniquePosition</t>
  </si>
  <si>
    <t>sds.Temp</t>
  </si>
  <si>
    <t>etohTube</t>
  </si>
  <si>
    <t>37°C skeletons saved</t>
  </si>
  <si>
    <t>possibly a duplicated amalgamation of other genotypes that fell on the ground, original Run2.26 was the one that fell on the ground and was put back "with the scraps"</t>
  </si>
  <si>
    <t>tubeSet</t>
  </si>
  <si>
    <t>tube2</t>
  </si>
  <si>
    <t>dateSampled</t>
  </si>
  <si>
    <t>tube1</t>
  </si>
  <si>
    <t>depth</t>
  </si>
  <si>
    <t>site</t>
  </si>
  <si>
    <t>25B</t>
  </si>
  <si>
    <t>20B</t>
  </si>
  <si>
    <t>61B</t>
  </si>
  <si>
    <t>notes</t>
  </si>
  <si>
    <t>the randoms</t>
  </si>
  <si>
    <t>UM</t>
  </si>
  <si>
    <t>Black</t>
  </si>
  <si>
    <t>CRF.Apal-069</t>
  </si>
  <si>
    <t>CRF.Apal-206</t>
  </si>
  <si>
    <t>CRF.Apal-063</t>
  </si>
  <si>
    <t>CRF.Apal-068</t>
  </si>
  <si>
    <t>CRF.Apal-022</t>
  </si>
  <si>
    <t>CRF.Apal-067</t>
  </si>
  <si>
    <t>CRF.Apro-001</t>
  </si>
  <si>
    <t>CRF.Apal-047</t>
  </si>
  <si>
    <t>CRF.Apal-012</t>
  </si>
  <si>
    <t>CRF.Acer-112</t>
  </si>
  <si>
    <t>CRF.Acer-089</t>
  </si>
  <si>
    <t>CRF.Acer-091</t>
  </si>
  <si>
    <t>CRF.Acer-022</t>
  </si>
  <si>
    <t>CRF.Acer-038</t>
  </si>
  <si>
    <t>CRF.Acer-093</t>
  </si>
  <si>
    <t>CRF.Acer-050</t>
  </si>
  <si>
    <t>CRF.Acer-088</t>
  </si>
  <si>
    <t>CRF.Acer-063</t>
  </si>
  <si>
    <t>CRF.Acer-060</t>
  </si>
  <si>
    <t>CRF.Apal-072</t>
  </si>
  <si>
    <t>CRF.Apal-052</t>
  </si>
  <si>
    <t>CRF.Apal-001</t>
  </si>
  <si>
    <t>RRT.Apal-026</t>
  </si>
  <si>
    <t>RRT.Apal-CN2</t>
  </si>
  <si>
    <t>RRT.Apal-206</t>
  </si>
  <si>
    <t>RRT.Apal-165</t>
  </si>
  <si>
    <t>RRT.Apal-185</t>
  </si>
  <si>
    <t>RRT.Apal-ML2</t>
  </si>
  <si>
    <t>RRT.Apal-196</t>
  </si>
  <si>
    <t>RRT.Apal-176</t>
  </si>
  <si>
    <t>RRT.Apal-175</t>
  </si>
  <si>
    <t>RRT.Apal-188</t>
  </si>
  <si>
    <t>RRT.Apal-150</t>
  </si>
  <si>
    <t>RRT.Apal-153</t>
  </si>
  <si>
    <t>RRT.Apal-028</t>
  </si>
  <si>
    <t>RRT.Apal-162</t>
  </si>
  <si>
    <t>RRT.Apal-208</t>
  </si>
  <si>
    <t>RRT.Apal-016</t>
  </si>
  <si>
    <t>RRT.Apal-163</t>
  </si>
  <si>
    <t>RRT.Apal-177</t>
  </si>
  <si>
    <t>RRT.Apal-171</t>
  </si>
  <si>
    <t>RRT.Apal-187</t>
  </si>
  <si>
    <t>RRT.Apal-174</t>
  </si>
  <si>
    <t>RRT.Apal-155</t>
  </si>
  <si>
    <t>RRT</t>
  </si>
  <si>
    <t>CRF</t>
  </si>
  <si>
    <t>Bag 11</t>
  </si>
  <si>
    <t>Bag 64</t>
  </si>
  <si>
    <t>Bag 12</t>
  </si>
  <si>
    <t>Bag 5</t>
  </si>
  <si>
    <t>Bag 60</t>
  </si>
  <si>
    <t>Bag 89</t>
  </si>
  <si>
    <t>Bag 70. bottom of tree</t>
  </si>
  <si>
    <t>Bag 39. top tree 3</t>
  </si>
  <si>
    <t>Bag 90</t>
  </si>
  <si>
    <t>Bag 51</t>
  </si>
  <si>
    <t>Bag 82</t>
  </si>
  <si>
    <t>Bag 53</t>
  </si>
  <si>
    <t>Bag 2</t>
  </si>
  <si>
    <t>Bag 52</t>
  </si>
  <si>
    <t>Bag 4</t>
  </si>
  <si>
    <t>Bag 35</t>
  </si>
  <si>
    <t>Bag 14</t>
  </si>
  <si>
    <t>Bag 36 . Both trees</t>
  </si>
  <si>
    <t>Bag 13+20</t>
  </si>
  <si>
    <t>Bag 3. Mucus from 32</t>
  </si>
  <si>
    <t>Bag 31</t>
  </si>
  <si>
    <t xml:space="preserve">Bag 24. </t>
  </si>
  <si>
    <t>CRF.Apal-013</t>
  </si>
  <si>
    <t>Species</t>
  </si>
  <si>
    <t>Acer</t>
  </si>
  <si>
    <t>Apal</t>
  </si>
  <si>
    <t>sampled from extra corals</t>
  </si>
  <si>
    <t>Temp</t>
  </si>
  <si>
    <t>sampled from 32°C not extra</t>
  </si>
  <si>
    <t>sdsTube_RC</t>
  </si>
  <si>
    <t>sdsTube_RK</t>
  </si>
  <si>
    <t>DNA/RNA_RK</t>
  </si>
  <si>
    <t>Notes2</t>
  </si>
  <si>
    <t>no apical just chunk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</si>
</sst>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4" fontId="0" fillId="0" borderId="0" xfId="0" applyNumberFormat="1"/>
    <xf numFmtId="1" fontId="0" fillId="0" borderId="0" xfId="0" applyNumberFormat="1"/>
    <xf numFmtId="0" fontId="0" fillId="0" borderId="0" xfId="0" applyAlignment="1">
      <alignment wrapText="1"/>
    </xf>
    <xf numFmtId="22" fontId="0" fillId="0" borderId="0" xfId="0" applyNumberForma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Volumes/AWSanDisk/DRTO2023/Collections.xlsx" TargetMode="External"/><Relationship Id="rId1" Type="http://schemas.openxmlformats.org/officeDocument/2006/relationships/externalLinkPath" Target="Collec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gpsSerials"/>
      <sheetName val="SiteNotes"/>
      <sheetName val="CollectionNotes"/>
      <sheetName val="ShayleSamples"/>
      <sheetName val="OutplantersMap"/>
    </sheetNames>
    <sheetDataSet>
      <sheetData sheetId="0"/>
      <sheetData sheetId="1"/>
      <sheetData sheetId="2">
        <row r="1">
          <cell r="A1" t="str">
            <v>uniqueHammock</v>
          </cell>
          <cell r="B1" t="str">
            <v>RT.hammock</v>
          </cell>
          <cell r="C1" t="str">
            <v>uniquePosition</v>
          </cell>
          <cell r="D1" t="str">
            <v>dateCollected</v>
          </cell>
          <cell r="E1" t="str">
            <v>CBASSrun</v>
          </cell>
          <cell r="F1" t="str">
            <v>batch</v>
          </cell>
          <cell r="G1" t="str">
            <v>team</v>
          </cell>
          <cell r="H1" t="str">
            <v>site</v>
          </cell>
          <cell r="I1" t="str">
            <v>gps</v>
          </cell>
          <cell r="J1" t="str">
            <v>camera</v>
          </cell>
          <cell r="K1" t="str">
            <v>time</v>
          </cell>
          <cell r="L1" t="str">
            <v>fieldTag</v>
          </cell>
          <cell r="M1" t="str">
            <v>tag</v>
          </cell>
          <cell r="N1" t="str">
            <v>fieldBag</v>
          </cell>
          <cell r="O1" t="str">
            <v>hammock</v>
          </cell>
          <cell r="P1" t="str">
            <v>depth_ft</v>
          </cell>
        </row>
        <row r="2">
          <cell r="A2" t="str">
            <v>Run1.4</v>
          </cell>
          <cell r="C2" t="str">
            <v>Run1.B1</v>
          </cell>
          <cell r="D2">
            <v>45097</v>
          </cell>
          <cell r="E2">
            <v>1</v>
          </cell>
          <cell r="F2" t="str">
            <v>AM</v>
          </cell>
          <cell r="G2" t="str">
            <v>RK+AW+MGa</v>
          </cell>
          <cell r="H2" t="str">
            <v>M1227</v>
          </cell>
          <cell r="I2">
            <v>8007</v>
          </cell>
          <cell r="J2" t="str">
            <v>parkinson</v>
          </cell>
          <cell r="K2">
            <v>0.38125000000000003</v>
          </cell>
          <cell r="L2" t="str">
            <v>B1</v>
          </cell>
          <cell r="M2">
            <v>1</v>
          </cell>
          <cell r="N2">
            <v>1</v>
          </cell>
          <cell r="O2">
            <v>4</v>
          </cell>
          <cell r="P2">
            <v>11</v>
          </cell>
        </row>
        <row r="3">
          <cell r="A3" t="str">
            <v>Run1.5</v>
          </cell>
          <cell r="C3" t="str">
            <v>Run1.P7</v>
          </cell>
          <cell r="D3">
            <v>45097</v>
          </cell>
          <cell r="E3">
            <v>1</v>
          </cell>
          <cell r="F3" t="str">
            <v>AM</v>
          </cell>
          <cell r="G3" t="str">
            <v>RK+AW+MGa</v>
          </cell>
          <cell r="H3" t="str">
            <v>M1227</v>
          </cell>
          <cell r="I3">
            <v>8007</v>
          </cell>
          <cell r="J3" t="str">
            <v>parkinson</v>
          </cell>
          <cell r="K3">
            <v>0.38611111111111113</v>
          </cell>
          <cell r="L3" t="str">
            <v>B4</v>
          </cell>
          <cell r="M3">
            <v>4</v>
          </cell>
          <cell r="N3">
            <v>4</v>
          </cell>
          <cell r="O3">
            <v>5</v>
          </cell>
          <cell r="P3">
            <v>11</v>
          </cell>
        </row>
        <row r="4">
          <cell r="A4" t="str">
            <v>Run1.3</v>
          </cell>
          <cell r="C4" t="str">
            <v>Run1.B2</v>
          </cell>
          <cell r="D4">
            <v>45097</v>
          </cell>
          <cell r="E4">
            <v>1</v>
          </cell>
          <cell r="F4" t="str">
            <v>AM</v>
          </cell>
          <cell r="G4" t="str">
            <v>RK+AW+MGa</v>
          </cell>
          <cell r="H4" t="str">
            <v>M1227</v>
          </cell>
          <cell r="I4">
            <v>8007</v>
          </cell>
          <cell r="J4" t="str">
            <v>parkinson</v>
          </cell>
          <cell r="K4">
            <v>0.39097222222222222</v>
          </cell>
          <cell r="L4" t="str">
            <v>B2</v>
          </cell>
          <cell r="M4">
            <v>2</v>
          </cell>
          <cell r="N4">
            <v>2</v>
          </cell>
          <cell r="O4">
            <v>3</v>
          </cell>
          <cell r="P4">
            <v>11</v>
          </cell>
        </row>
        <row r="5">
          <cell r="A5" t="str">
            <v>Run1.2</v>
          </cell>
          <cell r="C5" t="str">
            <v>Run1.B4</v>
          </cell>
          <cell r="D5">
            <v>45097</v>
          </cell>
          <cell r="E5">
            <v>1</v>
          </cell>
          <cell r="F5" t="str">
            <v>AM</v>
          </cell>
          <cell r="G5" t="str">
            <v>RK+AW+MGa</v>
          </cell>
          <cell r="H5" t="str">
            <v>M1227</v>
          </cell>
          <cell r="I5">
            <v>8007</v>
          </cell>
          <cell r="J5" t="str">
            <v>parkinson</v>
          </cell>
          <cell r="K5">
            <v>0.39513888888888887</v>
          </cell>
          <cell r="L5" t="str">
            <v>B5</v>
          </cell>
          <cell r="M5">
            <v>5</v>
          </cell>
          <cell r="N5">
            <v>5</v>
          </cell>
          <cell r="O5">
            <v>2</v>
          </cell>
          <cell r="P5">
            <v>10</v>
          </cell>
        </row>
        <row r="6">
          <cell r="A6" t="str">
            <v>Run1.8</v>
          </cell>
          <cell r="C6" t="str">
            <v>Run1.P8</v>
          </cell>
          <cell r="D6">
            <v>45097</v>
          </cell>
          <cell r="E6">
            <v>1</v>
          </cell>
          <cell r="F6" t="str">
            <v>AM</v>
          </cell>
          <cell r="G6" t="str">
            <v>RK+AW+MGa</v>
          </cell>
          <cell r="H6" t="str">
            <v>C1441</v>
          </cell>
          <cell r="I6">
            <v>8007</v>
          </cell>
          <cell r="J6" t="str">
            <v>parkinson</v>
          </cell>
          <cell r="K6">
            <v>0.40833333333333338</v>
          </cell>
          <cell r="L6" t="str">
            <v>B9</v>
          </cell>
          <cell r="M6">
            <v>9</v>
          </cell>
          <cell r="N6">
            <v>9</v>
          </cell>
          <cell r="O6">
            <v>8</v>
          </cell>
          <cell r="P6">
            <v>13</v>
          </cell>
        </row>
        <row r="7">
          <cell r="A7" t="str">
            <v>Run1.6</v>
          </cell>
          <cell r="C7" t="str">
            <v>Run1.B5</v>
          </cell>
          <cell r="D7">
            <v>45097</v>
          </cell>
          <cell r="E7">
            <v>1</v>
          </cell>
          <cell r="F7" t="str">
            <v>AM</v>
          </cell>
          <cell r="G7" t="str">
            <v>RK+AW+MGa</v>
          </cell>
          <cell r="H7" t="str">
            <v>C1441</v>
          </cell>
          <cell r="I7">
            <v>8007</v>
          </cell>
          <cell r="J7" t="str">
            <v>parkinson</v>
          </cell>
          <cell r="K7">
            <v>0.41250000000000003</v>
          </cell>
          <cell r="L7" t="str">
            <v>B3</v>
          </cell>
          <cell r="M7">
            <v>3</v>
          </cell>
          <cell r="N7">
            <v>3</v>
          </cell>
          <cell r="O7">
            <v>6</v>
          </cell>
          <cell r="P7">
            <v>13</v>
          </cell>
        </row>
        <row r="8">
          <cell r="A8" t="str">
            <v>Run1.7</v>
          </cell>
          <cell r="C8" t="str">
            <v>Run1.P6</v>
          </cell>
          <cell r="D8">
            <v>45097</v>
          </cell>
          <cell r="E8">
            <v>1</v>
          </cell>
          <cell r="F8" t="str">
            <v>AM</v>
          </cell>
          <cell r="G8" t="str">
            <v>RK+AW+MGa</v>
          </cell>
          <cell r="H8" t="str">
            <v>C1441</v>
          </cell>
          <cell r="I8">
            <v>8007</v>
          </cell>
          <cell r="J8" t="str">
            <v>parkinson</v>
          </cell>
          <cell r="K8">
            <v>0.4145833333333333</v>
          </cell>
          <cell r="L8" t="str">
            <v>B8</v>
          </cell>
          <cell r="M8">
            <v>8</v>
          </cell>
          <cell r="N8">
            <v>8</v>
          </cell>
          <cell r="O8">
            <v>7</v>
          </cell>
          <cell r="P8">
            <v>12</v>
          </cell>
        </row>
        <row r="9">
          <cell r="A9" t="str">
            <v>Run1.1</v>
          </cell>
          <cell r="C9" t="str">
            <v>Run1.B6</v>
          </cell>
          <cell r="D9">
            <v>45097</v>
          </cell>
          <cell r="E9">
            <v>1</v>
          </cell>
          <cell r="F9" t="str">
            <v>AM</v>
          </cell>
          <cell r="G9" t="str">
            <v>RK+AW+MGa</v>
          </cell>
          <cell r="H9" t="str">
            <v>C1441</v>
          </cell>
          <cell r="I9">
            <v>8007</v>
          </cell>
          <cell r="J9" t="str">
            <v>parkinson</v>
          </cell>
          <cell r="K9">
            <v>0.41736111111111113</v>
          </cell>
          <cell r="L9" t="str">
            <v>B7</v>
          </cell>
          <cell r="M9">
            <v>7</v>
          </cell>
          <cell r="N9">
            <v>7</v>
          </cell>
          <cell r="O9">
            <v>1</v>
          </cell>
          <cell r="P9">
            <v>12</v>
          </cell>
        </row>
        <row r="10">
          <cell r="A10" t="str">
            <v>Run1.15</v>
          </cell>
          <cell r="C10" t="str">
            <v>Run1.O6</v>
          </cell>
          <cell r="D10">
            <v>45097</v>
          </cell>
          <cell r="E10">
            <v>1</v>
          </cell>
          <cell r="F10" t="str">
            <v>AM</v>
          </cell>
          <cell r="G10" t="str">
            <v>RK+AW+MGa</v>
          </cell>
          <cell r="H10" t="str">
            <v>C1450</v>
          </cell>
          <cell r="I10">
            <v>8007</v>
          </cell>
          <cell r="J10" t="str">
            <v>parkinson</v>
          </cell>
          <cell r="K10">
            <v>0.44513888888888892</v>
          </cell>
          <cell r="L10" t="str">
            <v>B6</v>
          </cell>
          <cell r="M10">
            <v>6</v>
          </cell>
          <cell r="N10">
            <v>6</v>
          </cell>
          <cell r="O10">
            <v>15</v>
          </cell>
          <cell r="P10">
            <v>13</v>
          </cell>
        </row>
        <row r="11">
          <cell r="A11" t="str">
            <v>Run1.18</v>
          </cell>
          <cell r="C11" t="str">
            <v>Run1.P1</v>
          </cell>
          <cell r="D11">
            <v>45097</v>
          </cell>
          <cell r="E11">
            <v>1</v>
          </cell>
          <cell r="F11" t="str">
            <v>AM</v>
          </cell>
          <cell r="G11" t="str">
            <v>RK+AW+MGa</v>
          </cell>
          <cell r="H11" t="str">
            <v>C1450</v>
          </cell>
          <cell r="I11">
            <v>8007</v>
          </cell>
          <cell r="J11" t="str">
            <v>parkinson</v>
          </cell>
          <cell r="K11">
            <v>0.44930555555555557</v>
          </cell>
          <cell r="L11" t="str">
            <v>B10</v>
          </cell>
          <cell r="M11">
            <v>10</v>
          </cell>
          <cell r="N11">
            <v>10</v>
          </cell>
          <cell r="O11">
            <v>18</v>
          </cell>
          <cell r="P11">
            <v>14</v>
          </cell>
        </row>
        <row r="12">
          <cell r="A12" t="str">
            <v>Run1.19</v>
          </cell>
          <cell r="C12" t="str">
            <v>Run1.O5</v>
          </cell>
          <cell r="D12">
            <v>45097</v>
          </cell>
          <cell r="E12">
            <v>1</v>
          </cell>
          <cell r="F12" t="str">
            <v>AM</v>
          </cell>
          <cell r="G12" t="str">
            <v>RK+AW+MGa</v>
          </cell>
          <cell r="H12" t="str">
            <v>C1450</v>
          </cell>
          <cell r="I12">
            <v>8007</v>
          </cell>
          <cell r="J12" t="str">
            <v>parkinson</v>
          </cell>
          <cell r="K12">
            <v>0.45208333333333334</v>
          </cell>
          <cell r="L12" t="str">
            <v>B11</v>
          </cell>
          <cell r="M12">
            <v>11</v>
          </cell>
          <cell r="N12">
            <v>11</v>
          </cell>
          <cell r="O12">
            <v>19</v>
          </cell>
          <cell r="P12">
            <v>18</v>
          </cell>
        </row>
        <row r="13">
          <cell r="A13" t="str">
            <v>Run1.31</v>
          </cell>
          <cell r="C13" t="str">
            <v>Run1.O7</v>
          </cell>
          <cell r="D13">
            <v>45097</v>
          </cell>
          <cell r="E13">
            <v>1</v>
          </cell>
          <cell r="F13" t="str">
            <v>AM</v>
          </cell>
          <cell r="G13" t="str">
            <v>RK+AW+MGa</v>
          </cell>
          <cell r="H13" t="str">
            <v>C1450</v>
          </cell>
          <cell r="I13">
            <v>8007</v>
          </cell>
          <cell r="J13" t="str">
            <v>parkinson</v>
          </cell>
          <cell r="K13">
            <v>0.45902777777777781</v>
          </cell>
          <cell r="L13" t="str">
            <v>B12</v>
          </cell>
          <cell r="M13">
            <v>12</v>
          </cell>
          <cell r="N13">
            <v>12</v>
          </cell>
          <cell r="O13">
            <v>31</v>
          </cell>
          <cell r="P13">
            <v>13</v>
          </cell>
        </row>
        <row r="14">
          <cell r="A14" t="str">
            <v>Run1.10</v>
          </cell>
          <cell r="C14" t="str">
            <v>Run1.P2</v>
          </cell>
          <cell r="D14">
            <v>45097</v>
          </cell>
          <cell r="E14">
            <v>1</v>
          </cell>
          <cell r="F14" t="str">
            <v>AM</v>
          </cell>
          <cell r="G14" t="str">
            <v>AB+MS+MG</v>
          </cell>
          <cell r="H14" t="str">
            <v>C1443</v>
          </cell>
          <cell r="I14">
            <v>5704</v>
          </cell>
          <cell r="J14" t="str">
            <v>blueZip</v>
          </cell>
          <cell r="K14">
            <v>0.41319444444444442</v>
          </cell>
          <cell r="L14" t="str">
            <v>B21</v>
          </cell>
          <cell r="M14">
            <v>21</v>
          </cell>
          <cell r="N14">
            <v>21</v>
          </cell>
          <cell r="O14">
            <v>10</v>
          </cell>
          <cell r="P14">
            <v>14</v>
          </cell>
        </row>
        <row r="15">
          <cell r="A15" t="str">
            <v>Run1.12</v>
          </cell>
          <cell r="C15" t="str">
            <v>Run1.O8</v>
          </cell>
          <cell r="D15">
            <v>45097</v>
          </cell>
          <cell r="E15">
            <v>1</v>
          </cell>
          <cell r="F15" t="str">
            <v>AM</v>
          </cell>
          <cell r="G15" t="str">
            <v>AB+MS+MG</v>
          </cell>
          <cell r="H15" t="str">
            <v>C1443</v>
          </cell>
          <cell r="I15">
            <v>5704</v>
          </cell>
          <cell r="J15" t="str">
            <v>blueZip</v>
          </cell>
          <cell r="K15">
            <v>0.4236111111111111</v>
          </cell>
          <cell r="L15" t="str">
            <v>B22</v>
          </cell>
          <cell r="M15">
            <v>22</v>
          </cell>
          <cell r="N15">
            <v>22</v>
          </cell>
          <cell r="O15">
            <v>12</v>
          </cell>
          <cell r="P15">
            <v>15</v>
          </cell>
        </row>
        <row r="16">
          <cell r="A16" t="str">
            <v>Run1.14</v>
          </cell>
          <cell r="C16" t="str">
            <v>Run1.P5</v>
          </cell>
          <cell r="D16">
            <v>45097</v>
          </cell>
          <cell r="E16">
            <v>1</v>
          </cell>
          <cell r="F16" t="str">
            <v>AM</v>
          </cell>
          <cell r="G16" t="str">
            <v>AB+MS+MG</v>
          </cell>
          <cell r="H16" t="str">
            <v>C1443</v>
          </cell>
          <cell r="I16">
            <v>5704</v>
          </cell>
          <cell r="J16" t="str">
            <v>blueZip</v>
          </cell>
          <cell r="K16">
            <v>0.42499999999999999</v>
          </cell>
          <cell r="L16" t="str">
            <v>B23</v>
          </cell>
          <cell r="M16">
            <v>23</v>
          </cell>
          <cell r="N16">
            <v>23</v>
          </cell>
          <cell r="O16">
            <v>14</v>
          </cell>
          <cell r="P16">
            <v>17</v>
          </cell>
        </row>
        <row r="17">
          <cell r="A17" t="str">
            <v>Run1.11</v>
          </cell>
          <cell r="C17" t="str">
            <v>Run1.B3</v>
          </cell>
          <cell r="D17">
            <v>45097</v>
          </cell>
          <cell r="E17">
            <v>1</v>
          </cell>
          <cell r="F17" t="str">
            <v>AM</v>
          </cell>
          <cell r="G17" t="str">
            <v>AB+MS+MG</v>
          </cell>
          <cell r="H17" t="str">
            <v>C1443</v>
          </cell>
          <cell r="I17">
            <v>5704</v>
          </cell>
          <cell r="J17" t="str">
            <v>blueZip</v>
          </cell>
          <cell r="K17">
            <v>0.43263888888888885</v>
          </cell>
          <cell r="L17" t="str">
            <v>B24</v>
          </cell>
          <cell r="M17">
            <v>24</v>
          </cell>
          <cell r="N17">
            <v>24</v>
          </cell>
          <cell r="O17">
            <v>11</v>
          </cell>
          <cell r="P17">
            <v>14</v>
          </cell>
        </row>
        <row r="18">
          <cell r="A18" t="str">
            <v>Run1.13</v>
          </cell>
          <cell r="C18" t="str">
            <v>Run1.P3</v>
          </cell>
          <cell r="D18">
            <v>45097</v>
          </cell>
          <cell r="E18">
            <v>1</v>
          </cell>
          <cell r="F18" t="str">
            <v>AM</v>
          </cell>
          <cell r="G18" t="str">
            <v>AB+MS+MG</v>
          </cell>
          <cell r="H18" t="str">
            <v>C1443</v>
          </cell>
          <cell r="I18">
            <v>5704</v>
          </cell>
          <cell r="J18" t="str">
            <v>blueZip</v>
          </cell>
          <cell r="K18">
            <v>0.43611111111111112</v>
          </cell>
          <cell r="L18" t="str">
            <v>B25</v>
          </cell>
          <cell r="M18">
            <v>25</v>
          </cell>
          <cell r="N18">
            <v>25</v>
          </cell>
          <cell r="O18">
            <v>13</v>
          </cell>
          <cell r="P18">
            <v>13</v>
          </cell>
        </row>
        <row r="19">
          <cell r="A19" t="str">
            <v>Run1.9</v>
          </cell>
          <cell r="C19" t="str">
            <v>Run1.P4</v>
          </cell>
          <cell r="D19">
            <v>45097</v>
          </cell>
          <cell r="E19">
            <v>1</v>
          </cell>
          <cell r="F19" t="str">
            <v>AM</v>
          </cell>
          <cell r="G19" t="str">
            <v>AB+MS+MG</v>
          </cell>
          <cell r="H19" t="str">
            <v>C1443</v>
          </cell>
          <cell r="I19">
            <v>5704</v>
          </cell>
          <cell r="J19" t="str">
            <v>blueZip</v>
          </cell>
          <cell r="K19">
            <v>0.43958333333333338</v>
          </cell>
          <cell r="L19" t="str">
            <v>B26</v>
          </cell>
          <cell r="M19">
            <v>26</v>
          </cell>
          <cell r="N19">
            <v>26</v>
          </cell>
          <cell r="O19">
            <v>9</v>
          </cell>
          <cell r="P19">
            <v>13</v>
          </cell>
        </row>
        <row r="20">
          <cell r="A20" t="str">
            <v>Run1.17</v>
          </cell>
          <cell r="C20" t="str">
            <v>Run1.O3</v>
          </cell>
          <cell r="D20">
            <v>45097</v>
          </cell>
          <cell r="E20">
            <v>1</v>
          </cell>
          <cell r="F20" t="str">
            <v>AM</v>
          </cell>
          <cell r="G20" t="str">
            <v>AB+MS+MG</v>
          </cell>
          <cell r="H20" t="str">
            <v>V2526</v>
          </cell>
          <cell r="I20">
            <v>5704</v>
          </cell>
          <cell r="J20" t="str">
            <v>blueZip</v>
          </cell>
          <cell r="K20">
            <v>0.4694444444444445</v>
          </cell>
          <cell r="L20" t="str">
            <v>B27</v>
          </cell>
          <cell r="M20">
            <v>27</v>
          </cell>
          <cell r="N20">
            <v>27</v>
          </cell>
          <cell r="O20">
            <v>17</v>
          </cell>
          <cell r="P20">
            <v>14</v>
          </cell>
        </row>
        <row r="21">
          <cell r="A21" t="str">
            <v>Run1.16</v>
          </cell>
          <cell r="C21" t="str">
            <v>Run1.O4</v>
          </cell>
          <cell r="D21">
            <v>45097</v>
          </cell>
          <cell r="E21">
            <v>1</v>
          </cell>
          <cell r="F21" t="str">
            <v>AM</v>
          </cell>
          <cell r="G21" t="str">
            <v>AB+MS+MG</v>
          </cell>
          <cell r="H21" t="str">
            <v>V2526</v>
          </cell>
          <cell r="I21">
            <v>5704</v>
          </cell>
          <cell r="J21" t="str">
            <v>blueZip</v>
          </cell>
          <cell r="K21">
            <v>0.47430555555555554</v>
          </cell>
          <cell r="L21" t="str">
            <v>B28</v>
          </cell>
          <cell r="M21">
            <v>28</v>
          </cell>
          <cell r="N21">
            <v>28</v>
          </cell>
          <cell r="O21">
            <v>16</v>
          </cell>
          <cell r="P21">
            <v>14</v>
          </cell>
        </row>
        <row r="22">
          <cell r="A22" t="str">
            <v>Run1.21</v>
          </cell>
          <cell r="C22" t="str">
            <v>Run1.O1</v>
          </cell>
          <cell r="D22">
            <v>45097</v>
          </cell>
          <cell r="E22">
            <v>1</v>
          </cell>
          <cell r="F22" t="str">
            <v>AM</v>
          </cell>
          <cell r="G22" t="str">
            <v>AB+MS+MG</v>
          </cell>
          <cell r="H22" t="str">
            <v>V2526</v>
          </cell>
          <cell r="I22">
            <v>5704</v>
          </cell>
          <cell r="J22" t="str">
            <v>blueZip</v>
          </cell>
          <cell r="K22">
            <v>0.48194444444444445</v>
          </cell>
          <cell r="L22" t="str">
            <v>B29</v>
          </cell>
          <cell r="M22">
            <v>29</v>
          </cell>
          <cell r="N22">
            <v>29</v>
          </cell>
          <cell r="O22">
            <v>21</v>
          </cell>
          <cell r="P22">
            <v>14</v>
          </cell>
        </row>
        <row r="23">
          <cell r="A23" t="str">
            <v>Run1.20</v>
          </cell>
          <cell r="C23" t="str">
            <v>Run1.O2</v>
          </cell>
          <cell r="D23">
            <v>45097</v>
          </cell>
          <cell r="E23">
            <v>1</v>
          </cell>
          <cell r="F23" t="str">
            <v>AM</v>
          </cell>
          <cell r="G23" t="str">
            <v>AB+MS+MG</v>
          </cell>
          <cell r="H23" t="str">
            <v>V2526</v>
          </cell>
          <cell r="I23">
            <v>5704</v>
          </cell>
          <cell r="J23" t="str">
            <v>blueZip</v>
          </cell>
          <cell r="K23">
            <v>0.4861111111111111</v>
          </cell>
          <cell r="L23" t="str">
            <v>B30</v>
          </cell>
          <cell r="M23">
            <v>30</v>
          </cell>
          <cell r="N23">
            <v>30</v>
          </cell>
          <cell r="O23">
            <v>20</v>
          </cell>
          <cell r="P23">
            <v>14</v>
          </cell>
        </row>
        <row r="24">
          <cell r="A24" t="str">
            <v>Run2.19</v>
          </cell>
          <cell r="C24" t="str">
            <v>Run2.O4</v>
          </cell>
          <cell r="D24">
            <v>45097</v>
          </cell>
          <cell r="E24">
            <v>2</v>
          </cell>
          <cell r="F24" t="str">
            <v>PM</v>
          </cell>
          <cell r="G24" t="str">
            <v>RC+RK+MG+MS+MGa</v>
          </cell>
          <cell r="H24" t="str">
            <v>K1033</v>
          </cell>
          <cell r="I24">
            <v>8007</v>
          </cell>
          <cell r="J24" t="str">
            <v xml:space="preserve">blueZip </v>
          </cell>
          <cell r="K24">
            <v>0.66249999999999998</v>
          </cell>
          <cell r="L24" t="str">
            <v>B13</v>
          </cell>
          <cell r="M24">
            <v>13</v>
          </cell>
          <cell r="N24">
            <v>13</v>
          </cell>
          <cell r="O24">
            <v>19</v>
          </cell>
          <cell r="P24">
            <v>32</v>
          </cell>
        </row>
        <row r="25">
          <cell r="A25" t="str">
            <v>Run2.30</v>
          </cell>
          <cell r="C25" t="str">
            <v>Run2.O6</v>
          </cell>
          <cell r="D25">
            <v>45097</v>
          </cell>
          <cell r="E25">
            <v>2</v>
          </cell>
          <cell r="F25" t="str">
            <v>PM</v>
          </cell>
          <cell r="G25" t="str">
            <v>RC+RK+MG+MS+MGa</v>
          </cell>
          <cell r="H25" t="str">
            <v>K1033</v>
          </cell>
          <cell r="I25">
            <v>8007</v>
          </cell>
          <cell r="J25" t="str">
            <v xml:space="preserve">blueZip </v>
          </cell>
          <cell r="K25">
            <v>0.66597222222222219</v>
          </cell>
          <cell r="L25" t="str">
            <v>B14</v>
          </cell>
          <cell r="M25">
            <v>14</v>
          </cell>
          <cell r="N25">
            <v>41</v>
          </cell>
          <cell r="O25">
            <v>30</v>
          </cell>
          <cell r="P25">
            <v>31</v>
          </cell>
        </row>
        <row r="26">
          <cell r="A26" t="str">
            <v>Run2.29</v>
          </cell>
          <cell r="C26" t="str">
            <v>Run2.B1</v>
          </cell>
          <cell r="D26">
            <v>45097</v>
          </cell>
          <cell r="E26">
            <v>2</v>
          </cell>
          <cell r="F26" t="str">
            <v>PM</v>
          </cell>
          <cell r="G26" t="str">
            <v>RC+RK+MG+MS+MGa</v>
          </cell>
          <cell r="H26" t="str">
            <v>K1033</v>
          </cell>
          <cell r="I26">
            <v>8007</v>
          </cell>
          <cell r="J26" t="str">
            <v xml:space="preserve">blueZip </v>
          </cell>
          <cell r="K26">
            <v>0.67361111111111116</v>
          </cell>
          <cell r="L26" t="str">
            <v>B15</v>
          </cell>
          <cell r="M26">
            <v>15</v>
          </cell>
          <cell r="N26">
            <v>42</v>
          </cell>
          <cell r="O26">
            <v>29</v>
          </cell>
          <cell r="P26">
            <v>26</v>
          </cell>
        </row>
        <row r="27">
          <cell r="A27" t="str">
            <v>Run2.26</v>
          </cell>
          <cell r="C27" t="str">
            <v>Run2.O1</v>
          </cell>
          <cell r="D27">
            <v>45097</v>
          </cell>
          <cell r="E27">
            <v>2</v>
          </cell>
          <cell r="F27" t="str">
            <v>PM</v>
          </cell>
          <cell r="G27" t="str">
            <v>RC+RK+MG+MS+MGa</v>
          </cell>
          <cell r="H27" t="str">
            <v>K1033</v>
          </cell>
          <cell r="I27">
            <v>8007</v>
          </cell>
          <cell r="J27" t="str">
            <v xml:space="preserve">blueZip </v>
          </cell>
          <cell r="K27">
            <v>0.67847222222222225</v>
          </cell>
          <cell r="L27" t="str">
            <v>B16</v>
          </cell>
          <cell r="M27">
            <v>16</v>
          </cell>
          <cell r="N27">
            <v>43</v>
          </cell>
          <cell r="O27">
            <v>26</v>
          </cell>
          <cell r="P27">
            <v>29</v>
          </cell>
        </row>
        <row r="28">
          <cell r="A28" t="str">
            <v>Run2.16</v>
          </cell>
          <cell r="C28" t="str">
            <v>Run2.B2</v>
          </cell>
          <cell r="D28">
            <v>45097</v>
          </cell>
          <cell r="E28">
            <v>2</v>
          </cell>
          <cell r="F28" t="str">
            <v>PM</v>
          </cell>
          <cell r="G28" t="str">
            <v>RC+RK+MG+MS+MGa</v>
          </cell>
          <cell r="H28" t="str">
            <v>O2263</v>
          </cell>
          <cell r="I28">
            <v>5704</v>
          </cell>
          <cell r="J28" t="str">
            <v>blueZip &amp; blueBand</v>
          </cell>
          <cell r="K28">
            <v>0.7006944444444444</v>
          </cell>
          <cell r="L28" t="str">
            <v>B44</v>
          </cell>
          <cell r="M28">
            <v>44</v>
          </cell>
          <cell r="N28">
            <v>44</v>
          </cell>
          <cell r="O28">
            <v>16</v>
          </cell>
          <cell r="P28">
            <v>11</v>
          </cell>
        </row>
        <row r="29">
          <cell r="A29" t="str">
            <v>Run2.10</v>
          </cell>
          <cell r="C29" t="str">
            <v>Run2.O7</v>
          </cell>
          <cell r="D29">
            <v>45097</v>
          </cell>
          <cell r="E29">
            <v>2</v>
          </cell>
          <cell r="F29" t="str">
            <v>PM</v>
          </cell>
          <cell r="G29" t="str">
            <v>RC+RK+MG+MS+MGa</v>
          </cell>
          <cell r="H29" t="str">
            <v>O2263</v>
          </cell>
          <cell r="I29">
            <v>5704</v>
          </cell>
          <cell r="J29" t="str">
            <v>blueZip &amp; blueBand</v>
          </cell>
          <cell r="K29">
            <v>0.70208333333333339</v>
          </cell>
          <cell r="L29" t="str">
            <v>B45</v>
          </cell>
          <cell r="M29">
            <v>45</v>
          </cell>
          <cell r="N29">
            <v>45</v>
          </cell>
          <cell r="O29">
            <v>10</v>
          </cell>
          <cell r="P29">
            <v>12</v>
          </cell>
        </row>
        <row r="30">
          <cell r="A30" t="str">
            <v>Run2.24</v>
          </cell>
          <cell r="C30" t="str">
            <v>Run2.O3</v>
          </cell>
          <cell r="D30">
            <v>45097</v>
          </cell>
          <cell r="E30">
            <v>2</v>
          </cell>
          <cell r="F30" t="str">
            <v>PM</v>
          </cell>
          <cell r="G30" t="str">
            <v>RC+RK+MG+MS+MGa</v>
          </cell>
          <cell r="H30" t="str">
            <v>O2263</v>
          </cell>
          <cell r="I30">
            <v>5704</v>
          </cell>
          <cell r="J30" t="str">
            <v>blueZip &amp; blueBand</v>
          </cell>
          <cell r="K30">
            <v>0.70694444444444438</v>
          </cell>
          <cell r="L30" t="str">
            <v>B46</v>
          </cell>
          <cell r="M30">
            <v>46</v>
          </cell>
          <cell r="N30">
            <v>46</v>
          </cell>
          <cell r="O30">
            <v>24</v>
          </cell>
          <cell r="P30">
            <v>12</v>
          </cell>
        </row>
        <row r="31">
          <cell r="A31" t="str">
            <v>Run2.28</v>
          </cell>
          <cell r="C31" t="str">
            <v>Run2.B4</v>
          </cell>
          <cell r="D31">
            <v>45097</v>
          </cell>
          <cell r="E31">
            <v>2</v>
          </cell>
          <cell r="F31" t="str">
            <v>PM</v>
          </cell>
          <cell r="G31" t="str">
            <v>RC+RK+MG+MS+MGa</v>
          </cell>
          <cell r="H31" t="str">
            <v>O2263</v>
          </cell>
          <cell r="I31">
            <v>5704</v>
          </cell>
          <cell r="J31" t="str">
            <v>blueZip &amp; blueBand</v>
          </cell>
          <cell r="K31">
            <v>0.7090277777777777</v>
          </cell>
          <cell r="L31" t="str">
            <v>B47</v>
          </cell>
          <cell r="M31">
            <v>47</v>
          </cell>
          <cell r="N31">
            <v>47</v>
          </cell>
          <cell r="O31">
            <v>28</v>
          </cell>
          <cell r="P31">
            <v>12</v>
          </cell>
        </row>
        <row r="32">
          <cell r="A32" t="str">
            <v>Run2.27</v>
          </cell>
          <cell r="C32" t="str">
            <v>Run2.O5</v>
          </cell>
          <cell r="D32">
            <v>45097</v>
          </cell>
          <cell r="E32">
            <v>2</v>
          </cell>
          <cell r="F32" t="str">
            <v>PM</v>
          </cell>
          <cell r="G32" t="str">
            <v>RC+RK+MG+MS+MGa</v>
          </cell>
          <cell r="H32" t="str">
            <v>O2263</v>
          </cell>
          <cell r="I32">
            <v>5704</v>
          </cell>
          <cell r="J32" t="str">
            <v>blueZip &amp; blueBand</v>
          </cell>
          <cell r="K32">
            <v>0.71666666666666667</v>
          </cell>
          <cell r="L32" t="str">
            <v>B48</v>
          </cell>
          <cell r="M32">
            <v>48</v>
          </cell>
          <cell r="N32">
            <v>48</v>
          </cell>
          <cell r="O32">
            <v>27</v>
          </cell>
          <cell r="P32">
            <v>11</v>
          </cell>
        </row>
        <row r="33">
          <cell r="A33" t="str">
            <v>Run2.17</v>
          </cell>
          <cell r="C33" t="str">
            <v>Run2.O8</v>
          </cell>
          <cell r="D33">
            <v>45097</v>
          </cell>
          <cell r="E33">
            <v>2</v>
          </cell>
          <cell r="F33" t="str">
            <v>PM</v>
          </cell>
          <cell r="G33" t="str">
            <v>RC+RK+MG+MS+MGa</v>
          </cell>
          <cell r="H33" t="str">
            <v>O2263</v>
          </cell>
          <cell r="I33">
            <v>5704</v>
          </cell>
          <cell r="J33" t="str">
            <v>blueZip &amp; blueBand</v>
          </cell>
          <cell r="K33">
            <v>0.72083333333333333</v>
          </cell>
          <cell r="L33" t="str">
            <v>B49</v>
          </cell>
          <cell r="M33">
            <v>49</v>
          </cell>
          <cell r="N33">
            <v>49</v>
          </cell>
          <cell r="O33">
            <v>17</v>
          </cell>
          <cell r="P33">
            <v>11</v>
          </cell>
        </row>
        <row r="34">
          <cell r="A34" t="str">
            <v>Run2.32</v>
          </cell>
          <cell r="C34" t="str">
            <v>Run2.B5</v>
          </cell>
          <cell r="D34">
            <v>45097</v>
          </cell>
          <cell r="E34">
            <v>2</v>
          </cell>
          <cell r="F34" t="str">
            <v>PM</v>
          </cell>
          <cell r="G34" t="str">
            <v>HW+CJ+BC+SM</v>
          </cell>
          <cell r="H34" t="str">
            <v>U3026-2</v>
          </cell>
          <cell r="I34">
            <v>4662</v>
          </cell>
          <cell r="J34" t="str">
            <v>cunning</v>
          </cell>
          <cell r="K34">
            <v>0.62847222222222221</v>
          </cell>
          <cell r="L34" t="str">
            <v>B31</v>
          </cell>
          <cell r="M34">
            <v>31</v>
          </cell>
          <cell r="N34">
            <v>38</v>
          </cell>
          <cell r="O34">
            <v>32</v>
          </cell>
          <cell r="P34">
            <v>28</v>
          </cell>
        </row>
        <row r="35">
          <cell r="A35" t="str">
            <v>Run2.20</v>
          </cell>
          <cell r="C35" t="str">
            <v>Run2.B3</v>
          </cell>
          <cell r="D35">
            <v>45097</v>
          </cell>
          <cell r="E35">
            <v>2</v>
          </cell>
          <cell r="F35" t="str">
            <v>PM</v>
          </cell>
          <cell r="G35" t="str">
            <v>HW+CJ+BC+SM</v>
          </cell>
          <cell r="H35" t="str">
            <v>U3026-2</v>
          </cell>
          <cell r="I35">
            <v>4662</v>
          </cell>
          <cell r="J35" t="str">
            <v>cunning</v>
          </cell>
          <cell r="K35">
            <v>0.71111111111111114</v>
          </cell>
          <cell r="L35" t="str">
            <v>B36</v>
          </cell>
          <cell r="M35">
            <v>36</v>
          </cell>
          <cell r="N35">
            <v>33</v>
          </cell>
          <cell r="O35">
            <v>20</v>
          </cell>
          <cell r="P35">
            <v>10</v>
          </cell>
        </row>
        <row r="36">
          <cell r="A36" t="str">
            <v>Run2.23</v>
          </cell>
          <cell r="C36" t="str">
            <v>Run2.Y2</v>
          </cell>
          <cell r="D36">
            <v>45097</v>
          </cell>
          <cell r="E36">
            <v>2</v>
          </cell>
          <cell r="F36" t="str">
            <v>PM</v>
          </cell>
          <cell r="G36" t="str">
            <v>HW+CJ+BC+SM</v>
          </cell>
          <cell r="H36" t="str">
            <v>U3026-2</v>
          </cell>
          <cell r="I36">
            <v>4662</v>
          </cell>
          <cell r="J36" t="str">
            <v>cunning</v>
          </cell>
          <cell r="K36">
            <v>0.72013888888888899</v>
          </cell>
          <cell r="L36" t="str">
            <v>B40</v>
          </cell>
          <cell r="M36">
            <v>40</v>
          </cell>
          <cell r="N36">
            <v>39</v>
          </cell>
          <cell r="O36">
            <v>23</v>
          </cell>
          <cell r="P36">
            <v>10</v>
          </cell>
        </row>
        <row r="37">
          <cell r="A37" t="str">
            <v>Run2.4</v>
          </cell>
          <cell r="C37" t="str">
            <v>Run2.Y1</v>
          </cell>
          <cell r="D37">
            <v>45097</v>
          </cell>
          <cell r="E37">
            <v>2</v>
          </cell>
          <cell r="F37" t="str">
            <v>PM</v>
          </cell>
          <cell r="G37" t="str">
            <v>HW+CJ+BC+SM</v>
          </cell>
          <cell r="H37" t="str">
            <v>U3026-2</v>
          </cell>
          <cell r="I37">
            <v>4662</v>
          </cell>
          <cell r="J37" t="str">
            <v>cunning</v>
          </cell>
          <cell r="K37">
            <v>0.72291666666666676</v>
          </cell>
          <cell r="L37" t="str">
            <v>B33</v>
          </cell>
          <cell r="M37">
            <v>33</v>
          </cell>
          <cell r="N37">
            <v>37</v>
          </cell>
          <cell r="O37">
            <v>4</v>
          </cell>
          <cell r="P37">
            <v>11</v>
          </cell>
        </row>
        <row r="38">
          <cell r="A38" t="str">
            <v>Run2.3</v>
          </cell>
          <cell r="C38" t="str">
            <v>Run2.O2</v>
          </cell>
          <cell r="D38">
            <v>45097</v>
          </cell>
          <cell r="E38">
            <v>2</v>
          </cell>
          <cell r="F38" t="str">
            <v>PM</v>
          </cell>
          <cell r="G38" t="str">
            <v>HW+CJ+BC+SM</v>
          </cell>
          <cell r="H38" t="str">
            <v>U3026-2</v>
          </cell>
          <cell r="I38">
            <v>4662</v>
          </cell>
          <cell r="J38" t="str">
            <v>cunning</v>
          </cell>
          <cell r="K38">
            <v>0.72430555555555554</v>
          </cell>
          <cell r="L38" t="str">
            <v>B39</v>
          </cell>
          <cell r="M38">
            <v>39</v>
          </cell>
          <cell r="N38">
            <v>31</v>
          </cell>
          <cell r="O38">
            <v>3</v>
          </cell>
          <cell r="P38">
            <v>10</v>
          </cell>
        </row>
        <row r="39">
          <cell r="A39" t="str">
            <v>Run2.8</v>
          </cell>
          <cell r="C39" t="str">
            <v>Run2.Y6</v>
          </cell>
          <cell r="D39">
            <v>45098</v>
          </cell>
          <cell r="E39">
            <v>2</v>
          </cell>
          <cell r="F39" t="str">
            <v>AM</v>
          </cell>
          <cell r="G39" t="str">
            <v>RC+AW+MS+MGa</v>
          </cell>
          <cell r="H39" t="str">
            <v>S1208</v>
          </cell>
          <cell r="I39">
            <v>4324</v>
          </cell>
          <cell r="J39" t="str">
            <v>cunning</v>
          </cell>
          <cell r="K39">
            <v>0.39097222222222222</v>
          </cell>
          <cell r="L39" t="str">
            <v>B32</v>
          </cell>
          <cell r="M39">
            <v>32</v>
          </cell>
          <cell r="N39">
            <v>32</v>
          </cell>
          <cell r="O39">
            <v>8</v>
          </cell>
          <cell r="P39">
            <v>16</v>
          </cell>
        </row>
        <row r="40">
          <cell r="A40" t="str">
            <v>Run2.43</v>
          </cell>
          <cell r="C40" t="str">
            <v>Run2.F5</v>
          </cell>
          <cell r="D40">
            <v>45098</v>
          </cell>
          <cell r="E40">
            <v>2</v>
          </cell>
          <cell r="F40" t="str">
            <v>AM</v>
          </cell>
          <cell r="G40" t="str">
            <v>RC+AW+MS+MGa</v>
          </cell>
          <cell r="H40" t="str">
            <v>S1208</v>
          </cell>
          <cell r="I40">
            <v>4324</v>
          </cell>
          <cell r="J40" t="str">
            <v>cunning</v>
          </cell>
          <cell r="K40">
            <v>0.39444444444444443</v>
          </cell>
          <cell r="L40" t="str">
            <v>B80</v>
          </cell>
          <cell r="M40">
            <v>80</v>
          </cell>
          <cell r="N40">
            <v>40</v>
          </cell>
          <cell r="O40">
            <v>43</v>
          </cell>
          <cell r="P40">
            <v>17</v>
          </cell>
        </row>
        <row r="41">
          <cell r="A41" t="str">
            <v>Run2.25</v>
          </cell>
          <cell r="C41" t="str">
            <v>Run2.F4</v>
          </cell>
          <cell r="D41">
            <v>45098</v>
          </cell>
          <cell r="E41">
            <v>2</v>
          </cell>
          <cell r="F41" t="str">
            <v>AM</v>
          </cell>
          <cell r="G41" t="str">
            <v>RC+AW+MS+MGa</v>
          </cell>
          <cell r="H41" t="str">
            <v>S1208</v>
          </cell>
          <cell r="I41">
            <v>4324</v>
          </cell>
          <cell r="J41" t="str">
            <v>cunning</v>
          </cell>
          <cell r="K41">
            <v>0.39861111111111108</v>
          </cell>
          <cell r="L41" t="str">
            <v>B76</v>
          </cell>
          <cell r="M41">
            <v>76</v>
          </cell>
          <cell r="N41">
            <v>36</v>
          </cell>
          <cell r="O41">
            <v>25</v>
          </cell>
          <cell r="P41">
            <v>18</v>
          </cell>
        </row>
        <row r="42">
          <cell r="A42" t="str">
            <v>Run2.7</v>
          </cell>
          <cell r="C42" t="str">
            <v>Run2.Y5</v>
          </cell>
          <cell r="D42">
            <v>45098</v>
          </cell>
          <cell r="E42">
            <v>2</v>
          </cell>
          <cell r="F42" t="str">
            <v>AM</v>
          </cell>
          <cell r="G42" t="str">
            <v>RC+AW+MS+MGa</v>
          </cell>
          <cell r="H42" t="str">
            <v>S1208</v>
          </cell>
          <cell r="I42">
            <v>4324</v>
          </cell>
          <cell r="J42" t="str">
            <v>cunning</v>
          </cell>
          <cell r="K42">
            <v>0.40208333333333335</v>
          </cell>
          <cell r="L42" t="str">
            <v>B35</v>
          </cell>
          <cell r="M42">
            <v>35</v>
          </cell>
          <cell r="N42">
            <v>35</v>
          </cell>
          <cell r="O42">
            <v>7</v>
          </cell>
          <cell r="P42">
            <v>17</v>
          </cell>
        </row>
        <row r="43">
          <cell r="A43" t="str">
            <v>Run2.44</v>
          </cell>
          <cell r="C43" t="str">
            <v>Run2.Y3</v>
          </cell>
          <cell r="D43">
            <v>45098</v>
          </cell>
          <cell r="E43">
            <v>2</v>
          </cell>
          <cell r="F43" t="str">
            <v>AM</v>
          </cell>
          <cell r="G43" t="str">
            <v>RC+AW+MS+MGa</v>
          </cell>
          <cell r="H43" t="str">
            <v>U1029-2</v>
          </cell>
          <cell r="I43">
            <v>4324</v>
          </cell>
          <cell r="J43" t="str">
            <v>cunning</v>
          </cell>
          <cell r="K43">
            <v>0.42708333333333331</v>
          </cell>
          <cell r="L43" t="str">
            <v>B34</v>
          </cell>
          <cell r="M43">
            <v>34</v>
          </cell>
          <cell r="N43">
            <v>34</v>
          </cell>
          <cell r="O43">
            <v>44</v>
          </cell>
          <cell r="P43">
            <v>35</v>
          </cell>
        </row>
        <row r="44">
          <cell r="A44" t="str">
            <v>Run2.6</v>
          </cell>
          <cell r="C44" t="str">
            <v>Run2.Y4</v>
          </cell>
          <cell r="D44">
            <v>45098</v>
          </cell>
          <cell r="E44">
            <v>2</v>
          </cell>
          <cell r="F44" t="str">
            <v>AM</v>
          </cell>
          <cell r="G44" t="str">
            <v>RC+AW+MS+MGa</v>
          </cell>
          <cell r="H44" t="str">
            <v>U1029-2</v>
          </cell>
          <cell r="I44">
            <v>4324</v>
          </cell>
          <cell r="J44" t="str">
            <v>cunning</v>
          </cell>
          <cell r="K44">
            <v>0.4375</v>
          </cell>
          <cell r="L44" t="str">
            <v>B37</v>
          </cell>
          <cell r="M44">
            <v>37</v>
          </cell>
          <cell r="N44">
            <v>80</v>
          </cell>
          <cell r="O44">
            <v>6</v>
          </cell>
          <cell r="P44">
            <v>37</v>
          </cell>
        </row>
        <row r="45">
          <cell r="A45" t="str">
            <v>Run2.42</v>
          </cell>
          <cell r="C45" t="str">
            <v>Run2.Y8</v>
          </cell>
          <cell r="D45">
            <v>45098</v>
          </cell>
          <cell r="E45">
            <v>2</v>
          </cell>
          <cell r="F45" t="str">
            <v>AM</v>
          </cell>
          <cell r="G45" t="str">
            <v>RC+AW+MS+MGa</v>
          </cell>
          <cell r="H45" t="str">
            <v>U1029-2</v>
          </cell>
          <cell r="I45">
            <v>4324</v>
          </cell>
          <cell r="J45" t="str">
            <v>cunning</v>
          </cell>
          <cell r="K45">
            <v>0.44236111111111115</v>
          </cell>
          <cell r="L45" t="str">
            <v>B79</v>
          </cell>
          <cell r="M45">
            <v>79</v>
          </cell>
          <cell r="N45">
            <v>79</v>
          </cell>
          <cell r="O45">
            <v>42</v>
          </cell>
          <cell r="P45">
            <v>36</v>
          </cell>
        </row>
        <row r="46">
          <cell r="A46" t="str">
            <v>Run2.59</v>
          </cell>
          <cell r="C46" t="str">
            <v>Run2.F3</v>
          </cell>
          <cell r="D46">
            <v>45098</v>
          </cell>
          <cell r="E46">
            <v>2</v>
          </cell>
          <cell r="F46" t="str">
            <v>AM</v>
          </cell>
          <cell r="G46" t="str">
            <v>CJ+HW+BC+SM</v>
          </cell>
          <cell r="H46" t="str">
            <v>M1218</v>
          </cell>
          <cell r="I46">
            <v>8007</v>
          </cell>
          <cell r="J46">
            <v>0</v>
          </cell>
          <cell r="K46">
            <v>0.42638888888888887</v>
          </cell>
          <cell r="L46" t="str">
            <v>B62</v>
          </cell>
          <cell r="M46">
            <v>62</v>
          </cell>
          <cell r="N46">
            <v>69</v>
          </cell>
          <cell r="O46">
            <v>59</v>
          </cell>
          <cell r="P46">
            <v>18</v>
          </cell>
        </row>
        <row r="47">
          <cell r="A47" t="str">
            <v>Run2.60</v>
          </cell>
          <cell r="C47" t="str">
            <v>Run2.F2</v>
          </cell>
          <cell r="D47">
            <v>45098</v>
          </cell>
          <cell r="E47">
            <v>2</v>
          </cell>
          <cell r="F47" t="str">
            <v>AM</v>
          </cell>
          <cell r="G47" t="str">
            <v>CJ+HW+BC+SM</v>
          </cell>
          <cell r="H47" t="str">
            <v>M1218</v>
          </cell>
          <cell r="I47">
            <v>8007</v>
          </cell>
          <cell r="J47">
            <v>0</v>
          </cell>
          <cell r="K47">
            <v>0.43194444444444446</v>
          </cell>
          <cell r="L47" t="str">
            <v>B64</v>
          </cell>
          <cell r="M47">
            <v>64</v>
          </cell>
          <cell r="N47">
            <v>63</v>
          </cell>
          <cell r="O47">
            <v>60</v>
          </cell>
          <cell r="P47">
            <v>15</v>
          </cell>
        </row>
        <row r="48">
          <cell r="A48" t="str">
            <v>Run2.15</v>
          </cell>
          <cell r="C48" t="str">
            <v>Run2.Y7</v>
          </cell>
          <cell r="D48">
            <v>45098</v>
          </cell>
          <cell r="E48">
            <v>2</v>
          </cell>
          <cell r="F48" t="str">
            <v>AM</v>
          </cell>
          <cell r="G48" t="str">
            <v>CJ+HW+BC+SM</v>
          </cell>
          <cell r="H48" t="str">
            <v>M1218</v>
          </cell>
          <cell r="I48">
            <v>8007</v>
          </cell>
          <cell r="J48">
            <v>0</v>
          </cell>
          <cell r="K48">
            <v>0.43541666666666662</v>
          </cell>
          <cell r="L48" t="str">
            <v>B69</v>
          </cell>
          <cell r="M48">
            <v>69</v>
          </cell>
          <cell r="N48">
            <v>67</v>
          </cell>
          <cell r="O48">
            <v>15</v>
          </cell>
          <cell r="P48">
            <v>16</v>
          </cell>
        </row>
        <row r="49">
          <cell r="A49" t="str">
            <v>Run2.1</v>
          </cell>
          <cell r="C49" t="str">
            <v>Run2.F1</v>
          </cell>
          <cell r="D49">
            <v>45098</v>
          </cell>
          <cell r="E49">
            <v>2</v>
          </cell>
          <cell r="F49" t="str">
            <v>AM</v>
          </cell>
          <cell r="G49" t="str">
            <v>CJ+HW+BC+SM</v>
          </cell>
          <cell r="H49" t="str">
            <v>M1218</v>
          </cell>
          <cell r="I49">
            <v>8007</v>
          </cell>
          <cell r="J49">
            <v>0</v>
          </cell>
          <cell r="K49">
            <v>0.43888888888888888</v>
          </cell>
          <cell r="L49" t="str">
            <v>B66</v>
          </cell>
          <cell r="M49">
            <v>66</v>
          </cell>
          <cell r="N49">
            <v>68</v>
          </cell>
          <cell r="O49">
            <v>1</v>
          </cell>
          <cell r="P49">
            <v>12</v>
          </cell>
        </row>
        <row r="50">
          <cell r="A50" t="str">
            <v>Run2.52</v>
          </cell>
          <cell r="C50" t="str">
            <v>Run2.B7</v>
          </cell>
          <cell r="D50">
            <v>45098</v>
          </cell>
          <cell r="E50">
            <v>2</v>
          </cell>
          <cell r="F50" t="str">
            <v>AM</v>
          </cell>
          <cell r="G50" t="str">
            <v>RC+RK+MS</v>
          </cell>
          <cell r="H50" t="str">
            <v>V1523</v>
          </cell>
          <cell r="I50">
            <v>4324</v>
          </cell>
          <cell r="J50">
            <v>0</v>
          </cell>
          <cell r="K50">
            <v>0.5083333333333333</v>
          </cell>
          <cell r="L50" t="str">
            <v>B72</v>
          </cell>
          <cell r="M50">
            <v>72</v>
          </cell>
          <cell r="N50">
            <v>72</v>
          </cell>
          <cell r="O50">
            <v>52</v>
          </cell>
          <cell r="P50">
            <v>14</v>
          </cell>
        </row>
        <row r="51">
          <cell r="A51" t="str">
            <v>Run2.54</v>
          </cell>
          <cell r="C51" t="str">
            <v>Run2.F7</v>
          </cell>
          <cell r="D51">
            <v>45098</v>
          </cell>
          <cell r="E51">
            <v>2</v>
          </cell>
          <cell r="F51" t="str">
            <v>AM</v>
          </cell>
          <cell r="G51" t="str">
            <v>RC+RK+MS</v>
          </cell>
          <cell r="H51" t="str">
            <v>V1523</v>
          </cell>
          <cell r="I51">
            <v>4324</v>
          </cell>
          <cell r="J51">
            <v>0</v>
          </cell>
          <cell r="K51">
            <v>0.51388888888888895</v>
          </cell>
          <cell r="L51" t="str">
            <v>B73</v>
          </cell>
          <cell r="M51">
            <v>73</v>
          </cell>
          <cell r="N51">
            <v>73</v>
          </cell>
          <cell r="O51">
            <v>54</v>
          </cell>
          <cell r="P51">
            <v>15</v>
          </cell>
        </row>
        <row r="52">
          <cell r="A52" t="str">
            <v>Run2.61</v>
          </cell>
          <cell r="C52" t="str">
            <v>Run2.B6</v>
          </cell>
          <cell r="D52">
            <v>45098</v>
          </cell>
          <cell r="E52">
            <v>2</v>
          </cell>
          <cell r="F52" t="str">
            <v>AM</v>
          </cell>
          <cell r="G52" t="str">
            <v>RC+RK+MS</v>
          </cell>
          <cell r="H52" t="str">
            <v>V1523</v>
          </cell>
          <cell r="I52">
            <v>4324</v>
          </cell>
          <cell r="J52">
            <v>0</v>
          </cell>
          <cell r="K52">
            <v>0.52013888888888882</v>
          </cell>
          <cell r="L52" t="str">
            <v>B74</v>
          </cell>
          <cell r="M52">
            <v>74</v>
          </cell>
          <cell r="N52">
            <v>74</v>
          </cell>
          <cell r="O52">
            <v>61</v>
          </cell>
          <cell r="P52">
            <v>15</v>
          </cell>
        </row>
        <row r="53">
          <cell r="A53" t="str">
            <v>Run2.41</v>
          </cell>
          <cell r="C53" t="str">
            <v>Run2.F6</v>
          </cell>
          <cell r="D53">
            <v>45098</v>
          </cell>
          <cell r="E53">
            <v>2</v>
          </cell>
          <cell r="F53" t="str">
            <v>AM</v>
          </cell>
          <cell r="G53" t="str">
            <v>RC+RK+MS</v>
          </cell>
          <cell r="H53" t="str">
            <v>V1523</v>
          </cell>
          <cell r="I53">
            <v>4324</v>
          </cell>
          <cell r="J53">
            <v>0</v>
          </cell>
          <cell r="K53">
            <v>0.52222222222222225</v>
          </cell>
          <cell r="L53" t="str">
            <v>B75</v>
          </cell>
          <cell r="M53">
            <v>75</v>
          </cell>
          <cell r="N53">
            <v>75</v>
          </cell>
          <cell r="O53">
            <v>41</v>
          </cell>
          <cell r="P53">
            <v>14</v>
          </cell>
        </row>
        <row r="54">
          <cell r="A54" t="str">
            <v>Run3.39</v>
          </cell>
          <cell r="C54" t="str">
            <v>Run3.P7</v>
          </cell>
          <cell r="D54">
            <v>45098</v>
          </cell>
          <cell r="E54">
            <v>3</v>
          </cell>
          <cell r="F54" t="str">
            <v>PM</v>
          </cell>
          <cell r="G54" t="str">
            <v>CJ+MGa+MG+MI</v>
          </cell>
          <cell r="H54" t="str">
            <v>V1517</v>
          </cell>
          <cell r="I54">
            <v>8007</v>
          </cell>
          <cell r="J54">
            <v>0</v>
          </cell>
          <cell r="K54">
            <v>0.61527777777777781</v>
          </cell>
          <cell r="L54" t="str">
            <v>B101</v>
          </cell>
          <cell r="M54">
            <v>101</v>
          </cell>
          <cell r="N54">
            <v>22</v>
          </cell>
          <cell r="O54">
            <v>39</v>
          </cell>
          <cell r="P54">
            <v>27</v>
          </cell>
        </row>
        <row r="55">
          <cell r="A55" t="str">
            <v>Run3.40</v>
          </cell>
          <cell r="C55" t="str">
            <v>Run3.Y6</v>
          </cell>
          <cell r="D55">
            <v>45098</v>
          </cell>
          <cell r="E55">
            <v>3</v>
          </cell>
          <cell r="F55" t="str">
            <v>PM</v>
          </cell>
          <cell r="G55" t="str">
            <v>CJ+MGa+MG+MI</v>
          </cell>
          <cell r="H55" t="str">
            <v>V1517</v>
          </cell>
          <cell r="I55">
            <v>8007</v>
          </cell>
          <cell r="J55">
            <v>0</v>
          </cell>
          <cell r="K55">
            <v>0.61875000000000002</v>
          </cell>
          <cell r="L55" t="str">
            <v>B102</v>
          </cell>
          <cell r="M55">
            <v>102</v>
          </cell>
          <cell r="N55">
            <v>1</v>
          </cell>
          <cell r="O55">
            <v>40</v>
          </cell>
          <cell r="P55">
            <v>27</v>
          </cell>
        </row>
        <row r="56">
          <cell r="A56" t="str">
            <v>Run3.33</v>
          </cell>
          <cell r="C56" t="str">
            <v>Run3.Y1</v>
          </cell>
          <cell r="D56">
            <v>45098</v>
          </cell>
          <cell r="E56">
            <v>3</v>
          </cell>
          <cell r="F56" t="str">
            <v>PM</v>
          </cell>
          <cell r="G56" t="str">
            <v>CJ+MGa+MG+MI</v>
          </cell>
          <cell r="H56" t="str">
            <v>V1517</v>
          </cell>
          <cell r="I56">
            <v>8007</v>
          </cell>
          <cell r="J56">
            <v>0</v>
          </cell>
          <cell r="K56">
            <v>0.62152777777777779</v>
          </cell>
          <cell r="L56" t="str">
            <v>B103</v>
          </cell>
          <cell r="M56">
            <v>103</v>
          </cell>
          <cell r="N56">
            <v>3</v>
          </cell>
          <cell r="O56">
            <v>33</v>
          </cell>
          <cell r="P56">
            <v>25</v>
          </cell>
        </row>
        <row r="57">
          <cell r="A57" t="str">
            <v>Run3.47</v>
          </cell>
          <cell r="C57" t="str">
            <v>Run3.O7</v>
          </cell>
          <cell r="D57">
            <v>45098</v>
          </cell>
          <cell r="E57">
            <v>3</v>
          </cell>
          <cell r="F57" t="str">
            <v>PM</v>
          </cell>
          <cell r="G57" t="str">
            <v>CJ+MGa+MG+MI</v>
          </cell>
          <cell r="H57" t="str">
            <v>V1517</v>
          </cell>
          <cell r="I57">
            <v>8007</v>
          </cell>
          <cell r="J57">
            <v>0</v>
          </cell>
          <cell r="K57">
            <v>0.62916666666666665</v>
          </cell>
          <cell r="L57" t="str">
            <v>B104</v>
          </cell>
          <cell r="M57">
            <v>104</v>
          </cell>
          <cell r="N57">
            <v>4</v>
          </cell>
          <cell r="O57">
            <v>47</v>
          </cell>
          <cell r="P57">
            <v>29</v>
          </cell>
        </row>
        <row r="58">
          <cell r="A58" t="str">
            <v>Run3.38</v>
          </cell>
          <cell r="C58" t="str">
            <v>Run3.P8</v>
          </cell>
          <cell r="D58">
            <v>45098</v>
          </cell>
          <cell r="E58">
            <v>3</v>
          </cell>
          <cell r="F58" t="str">
            <v>PM</v>
          </cell>
          <cell r="G58" t="str">
            <v>CJ+MGa+MG+MI</v>
          </cell>
          <cell r="H58" t="str">
            <v>V1517</v>
          </cell>
          <cell r="I58">
            <v>8007</v>
          </cell>
          <cell r="J58">
            <v>0</v>
          </cell>
          <cell r="K58">
            <v>0.67291666666666661</v>
          </cell>
          <cell r="L58" t="str">
            <v>B105</v>
          </cell>
          <cell r="M58">
            <v>105</v>
          </cell>
          <cell r="N58">
            <v>5</v>
          </cell>
          <cell r="O58">
            <v>38</v>
          </cell>
          <cell r="P58">
            <v>27</v>
          </cell>
        </row>
        <row r="59">
          <cell r="A59" t="str">
            <v>Run3.45</v>
          </cell>
          <cell r="C59" t="str">
            <v>Run3.B8</v>
          </cell>
          <cell r="D59">
            <v>45098</v>
          </cell>
          <cell r="E59">
            <v>3</v>
          </cell>
          <cell r="F59" t="str">
            <v>PM</v>
          </cell>
          <cell r="G59" t="str">
            <v>RC+SM+RK+MS</v>
          </cell>
          <cell r="H59" t="str">
            <v>T1247</v>
          </cell>
          <cell r="I59">
            <v>4324</v>
          </cell>
          <cell r="J59" t="str">
            <v>cunning</v>
          </cell>
          <cell r="K59">
            <v>0.65277777777777779</v>
          </cell>
          <cell r="L59" t="str">
            <v>B57</v>
          </cell>
          <cell r="M59">
            <v>57</v>
          </cell>
          <cell r="N59">
            <v>60</v>
          </cell>
          <cell r="O59">
            <v>45</v>
          </cell>
          <cell r="P59">
            <v>30</v>
          </cell>
        </row>
        <row r="60">
          <cell r="A60" t="str">
            <v>Run3.48</v>
          </cell>
          <cell r="C60" t="str">
            <v>Run3.F1</v>
          </cell>
          <cell r="D60">
            <v>45098</v>
          </cell>
          <cell r="E60">
            <v>3</v>
          </cell>
          <cell r="F60" t="str">
            <v>PM</v>
          </cell>
          <cell r="G60" t="str">
            <v>RC+SM+RK+MS</v>
          </cell>
          <cell r="H60" t="str">
            <v>T1247</v>
          </cell>
          <cell r="I60">
            <v>4324</v>
          </cell>
          <cell r="J60" t="str">
            <v>cunning</v>
          </cell>
          <cell r="K60">
            <v>0.65555555555555556</v>
          </cell>
          <cell r="L60" t="str">
            <v>B77</v>
          </cell>
          <cell r="M60">
            <v>77</v>
          </cell>
          <cell r="N60">
            <v>51</v>
          </cell>
          <cell r="O60">
            <v>48</v>
          </cell>
          <cell r="P60">
            <v>30</v>
          </cell>
        </row>
        <row r="61">
          <cell r="A61" t="str">
            <v>Run3.46</v>
          </cell>
          <cell r="C61" t="str">
            <v>Run3.Y8</v>
          </cell>
          <cell r="D61">
            <v>45098</v>
          </cell>
          <cell r="E61">
            <v>3</v>
          </cell>
          <cell r="F61" t="str">
            <v>PM</v>
          </cell>
          <cell r="G61" t="str">
            <v>RC+SM+RK+MS</v>
          </cell>
          <cell r="H61" t="str">
            <v>T1247</v>
          </cell>
          <cell r="I61">
            <v>4324</v>
          </cell>
          <cell r="J61" t="str">
            <v>cunning</v>
          </cell>
          <cell r="K61">
            <v>0.65902777777777777</v>
          </cell>
          <cell r="L61" t="str">
            <v>B78</v>
          </cell>
          <cell r="M61">
            <v>78</v>
          </cell>
          <cell r="N61">
            <v>55</v>
          </cell>
          <cell r="O61">
            <v>46</v>
          </cell>
          <cell r="P61">
            <v>28</v>
          </cell>
        </row>
        <row r="62">
          <cell r="A62" t="str">
            <v>Run3.24</v>
          </cell>
          <cell r="C62" t="str">
            <v>Run3.P2</v>
          </cell>
          <cell r="D62">
            <v>45098</v>
          </cell>
          <cell r="E62">
            <v>3</v>
          </cell>
          <cell r="F62" t="str">
            <v>PM</v>
          </cell>
          <cell r="G62" t="str">
            <v>RC+SM+RK+MS</v>
          </cell>
          <cell r="H62" t="str">
            <v>T1247</v>
          </cell>
          <cell r="I62">
            <v>4324</v>
          </cell>
          <cell r="J62" t="str">
            <v>cunning</v>
          </cell>
          <cell r="K62">
            <v>0.66319444444444442</v>
          </cell>
          <cell r="L62" t="str">
            <v>B71</v>
          </cell>
          <cell r="M62">
            <v>71</v>
          </cell>
          <cell r="N62">
            <v>52</v>
          </cell>
          <cell r="O62">
            <v>24</v>
          </cell>
          <cell r="P62">
            <v>24</v>
          </cell>
        </row>
        <row r="63">
          <cell r="A63" t="str">
            <v>Run3.34</v>
          </cell>
          <cell r="C63" t="str">
            <v>Run3.O1</v>
          </cell>
          <cell r="D63">
            <v>45098</v>
          </cell>
          <cell r="E63">
            <v>3</v>
          </cell>
          <cell r="F63" t="str">
            <v>PM</v>
          </cell>
          <cell r="G63" t="str">
            <v>RC+SM+RK+MS</v>
          </cell>
          <cell r="H63" t="str">
            <v>T1247</v>
          </cell>
          <cell r="I63">
            <v>4324</v>
          </cell>
          <cell r="J63" t="str">
            <v>cunning</v>
          </cell>
          <cell r="K63">
            <v>0.66736111111111107</v>
          </cell>
          <cell r="L63" t="str">
            <v>B38</v>
          </cell>
          <cell r="M63">
            <v>38</v>
          </cell>
          <cell r="N63">
            <v>59</v>
          </cell>
          <cell r="O63">
            <v>34</v>
          </cell>
          <cell r="P63">
            <v>23</v>
          </cell>
        </row>
        <row r="64">
          <cell r="A64" t="str">
            <v>Run3.4</v>
          </cell>
          <cell r="C64" t="str">
            <v>Run3.Y7</v>
          </cell>
          <cell r="D64">
            <v>45098</v>
          </cell>
          <cell r="E64">
            <v>3</v>
          </cell>
          <cell r="F64" t="str">
            <v>PM</v>
          </cell>
          <cell r="G64" t="str">
            <v>RC+SM+RK+MS</v>
          </cell>
          <cell r="H64" t="str">
            <v>R1212</v>
          </cell>
          <cell r="I64">
            <v>4324</v>
          </cell>
          <cell r="J64" t="str">
            <v>cunning</v>
          </cell>
          <cell r="K64">
            <v>0.68541666666666667</v>
          </cell>
          <cell r="L64" t="str">
            <v>B51</v>
          </cell>
          <cell r="M64">
            <v>51</v>
          </cell>
          <cell r="N64">
            <v>78</v>
          </cell>
          <cell r="O64">
            <v>4</v>
          </cell>
          <cell r="P64">
            <v>18</v>
          </cell>
        </row>
        <row r="65">
          <cell r="A65" t="str">
            <v>Run3.22</v>
          </cell>
          <cell r="C65" t="str">
            <v>Run3.P6</v>
          </cell>
          <cell r="D65">
            <v>45098</v>
          </cell>
          <cell r="E65">
            <v>3</v>
          </cell>
          <cell r="F65" t="str">
            <v>PM</v>
          </cell>
          <cell r="G65" t="str">
            <v>RC+SM+RK+MS</v>
          </cell>
          <cell r="H65" t="str">
            <v>R1212</v>
          </cell>
          <cell r="I65">
            <v>4324</v>
          </cell>
          <cell r="J65" t="str">
            <v>cunning</v>
          </cell>
          <cell r="K65">
            <v>0.69097222222222221</v>
          </cell>
          <cell r="L65" t="str">
            <v>B52</v>
          </cell>
          <cell r="M65">
            <v>52</v>
          </cell>
          <cell r="N65">
            <v>76</v>
          </cell>
          <cell r="O65">
            <v>22</v>
          </cell>
          <cell r="P65">
            <v>12</v>
          </cell>
        </row>
        <row r="66">
          <cell r="A66" t="str">
            <v>Run3.17</v>
          </cell>
          <cell r="C66" t="str">
            <v>Run3.P5</v>
          </cell>
          <cell r="D66">
            <v>45098</v>
          </cell>
          <cell r="E66">
            <v>3</v>
          </cell>
          <cell r="F66" t="str">
            <v>PM</v>
          </cell>
          <cell r="G66" t="str">
            <v>RC+SM+RK+MS</v>
          </cell>
          <cell r="H66" t="str">
            <v>R1212</v>
          </cell>
          <cell r="I66">
            <v>4324</v>
          </cell>
          <cell r="J66" t="str">
            <v>cunning</v>
          </cell>
          <cell r="K66">
            <v>0.6972222222222223</v>
          </cell>
          <cell r="L66" t="str">
            <v>B53</v>
          </cell>
          <cell r="M66">
            <v>53</v>
          </cell>
          <cell r="N66">
            <v>53</v>
          </cell>
          <cell r="O66">
            <v>17</v>
          </cell>
          <cell r="P66">
            <v>17</v>
          </cell>
        </row>
        <row r="67">
          <cell r="A67" t="str">
            <v>Run3.37</v>
          </cell>
          <cell r="C67" t="str">
            <v>Run3.P1</v>
          </cell>
          <cell r="D67">
            <v>45098</v>
          </cell>
          <cell r="E67">
            <v>3</v>
          </cell>
          <cell r="F67" t="str">
            <v>PM</v>
          </cell>
          <cell r="G67" t="str">
            <v>RC+SM+RK+MS</v>
          </cell>
          <cell r="H67" t="str">
            <v>R1212</v>
          </cell>
          <cell r="I67">
            <v>4324</v>
          </cell>
          <cell r="J67" t="str">
            <v>cunning</v>
          </cell>
          <cell r="K67">
            <v>0.7006944444444444</v>
          </cell>
          <cell r="L67" t="str">
            <v>B54</v>
          </cell>
          <cell r="M67">
            <v>54</v>
          </cell>
          <cell r="N67">
            <v>54</v>
          </cell>
          <cell r="O67">
            <v>37</v>
          </cell>
          <cell r="P67">
            <v>17</v>
          </cell>
        </row>
        <row r="68">
          <cell r="A68" t="str">
            <v>Run3.27</v>
          </cell>
          <cell r="C68" t="str">
            <v>Run3.B7</v>
          </cell>
          <cell r="D68">
            <v>45098</v>
          </cell>
          <cell r="E68">
            <v>3</v>
          </cell>
          <cell r="F68" t="str">
            <v>PM</v>
          </cell>
          <cell r="G68" t="str">
            <v>RC+SM+RK+MS</v>
          </cell>
          <cell r="H68" t="str">
            <v>R1212</v>
          </cell>
          <cell r="I68">
            <v>4324</v>
          </cell>
          <cell r="J68" t="str">
            <v>cunning</v>
          </cell>
          <cell r="K68">
            <v>0.7055555555555556</v>
          </cell>
          <cell r="L68" t="str">
            <v>B55</v>
          </cell>
          <cell r="M68">
            <v>55</v>
          </cell>
          <cell r="N68">
            <v>77</v>
          </cell>
          <cell r="O68">
            <v>27</v>
          </cell>
          <cell r="P68">
            <v>19</v>
          </cell>
        </row>
        <row r="69">
          <cell r="A69" t="str">
            <v>Run3.36</v>
          </cell>
          <cell r="C69" t="str">
            <v>Run3.O8</v>
          </cell>
          <cell r="D69">
            <v>45098</v>
          </cell>
          <cell r="E69">
            <v>3</v>
          </cell>
          <cell r="F69" t="str">
            <v>PM</v>
          </cell>
          <cell r="G69" t="str">
            <v>RC+SM+RK+MS</v>
          </cell>
          <cell r="H69" t="str">
            <v>R1212</v>
          </cell>
          <cell r="I69">
            <v>4324</v>
          </cell>
          <cell r="J69" t="str">
            <v>cunning</v>
          </cell>
          <cell r="K69">
            <v>0.71250000000000002</v>
          </cell>
          <cell r="L69" t="str">
            <v>B56</v>
          </cell>
          <cell r="M69">
            <v>56</v>
          </cell>
          <cell r="N69">
            <v>56</v>
          </cell>
          <cell r="O69">
            <v>36</v>
          </cell>
          <cell r="P69">
            <v>23</v>
          </cell>
        </row>
        <row r="70">
          <cell r="A70" t="str">
            <v>Run3.1</v>
          </cell>
          <cell r="C70" t="str">
            <v>Run3.F8</v>
          </cell>
          <cell r="D70">
            <v>45099</v>
          </cell>
          <cell r="E70">
            <v>3</v>
          </cell>
          <cell r="F70" t="str">
            <v>AM</v>
          </cell>
          <cell r="G70" t="str">
            <v>RK+MS+MG+HW</v>
          </cell>
          <cell r="H70" t="str">
            <v>V1524</v>
          </cell>
          <cell r="I70">
            <v>8007</v>
          </cell>
          <cell r="J70" t="str">
            <v>blueZip</v>
          </cell>
          <cell r="K70">
            <v>0.38541666666666669</v>
          </cell>
          <cell r="L70" t="str">
            <v>B58</v>
          </cell>
          <cell r="M70">
            <v>58</v>
          </cell>
          <cell r="N70">
            <v>58</v>
          </cell>
          <cell r="O70">
            <v>1</v>
          </cell>
          <cell r="P70">
            <v>12</v>
          </cell>
        </row>
        <row r="71">
          <cell r="A71" t="str">
            <v>Run3.11</v>
          </cell>
          <cell r="C71" t="str">
            <v>Run3.F7</v>
          </cell>
          <cell r="D71">
            <v>45099</v>
          </cell>
          <cell r="E71">
            <v>3</v>
          </cell>
          <cell r="F71" t="str">
            <v>AM</v>
          </cell>
          <cell r="G71" t="str">
            <v>RK+MS+MG+HW</v>
          </cell>
          <cell r="H71" t="str">
            <v>V1524</v>
          </cell>
          <cell r="I71">
            <v>8007</v>
          </cell>
          <cell r="J71" t="str">
            <v>blueZip</v>
          </cell>
          <cell r="K71">
            <v>0.39166666666666666</v>
          </cell>
          <cell r="L71" t="str">
            <v>B59</v>
          </cell>
          <cell r="M71">
            <v>59</v>
          </cell>
          <cell r="N71">
            <v>57</v>
          </cell>
          <cell r="O71">
            <v>11</v>
          </cell>
          <cell r="P71">
            <v>11</v>
          </cell>
        </row>
        <row r="72">
          <cell r="A72" t="str">
            <v>Run3.7</v>
          </cell>
          <cell r="C72" t="str">
            <v>Run3.F2</v>
          </cell>
          <cell r="D72">
            <v>45099</v>
          </cell>
          <cell r="E72">
            <v>3</v>
          </cell>
          <cell r="F72" t="str">
            <v>AM</v>
          </cell>
          <cell r="G72" t="str">
            <v>RK+MS+MG+HW</v>
          </cell>
          <cell r="H72" t="str">
            <v>V1524</v>
          </cell>
          <cell r="I72">
            <v>8007</v>
          </cell>
          <cell r="J72" t="str">
            <v>blueZip</v>
          </cell>
          <cell r="K72">
            <v>0.39652777777777781</v>
          </cell>
          <cell r="L72" t="str">
            <v>B121</v>
          </cell>
          <cell r="M72">
            <v>121</v>
          </cell>
          <cell r="N72">
            <v>21</v>
          </cell>
          <cell r="O72">
            <v>7</v>
          </cell>
          <cell r="P72">
            <v>11</v>
          </cell>
        </row>
        <row r="73">
          <cell r="A73" t="str">
            <v>Run3.21</v>
          </cell>
          <cell r="C73" t="str">
            <v>Run3.F6</v>
          </cell>
          <cell r="D73">
            <v>45099</v>
          </cell>
          <cell r="E73">
            <v>3</v>
          </cell>
          <cell r="F73" t="str">
            <v>AM</v>
          </cell>
          <cell r="G73" t="str">
            <v>RK+MS+MG+HW</v>
          </cell>
          <cell r="H73" t="str">
            <v>V1524</v>
          </cell>
          <cell r="I73">
            <v>8007</v>
          </cell>
          <cell r="J73" t="str">
            <v>blueZip</v>
          </cell>
          <cell r="K73">
            <v>0.39930555555555558</v>
          </cell>
          <cell r="L73" t="str">
            <v>B122</v>
          </cell>
          <cell r="M73">
            <v>122</v>
          </cell>
          <cell r="N73">
            <v>22</v>
          </cell>
          <cell r="O73">
            <v>21</v>
          </cell>
          <cell r="P73">
            <v>12</v>
          </cell>
        </row>
        <row r="74">
          <cell r="A74" t="str">
            <v>Run3.52</v>
          </cell>
          <cell r="C74" t="str">
            <v>Run3.F4</v>
          </cell>
          <cell r="D74">
            <v>45099</v>
          </cell>
          <cell r="E74">
            <v>3</v>
          </cell>
          <cell r="F74" t="str">
            <v>AM</v>
          </cell>
          <cell r="G74" t="str">
            <v>RK+MS+MG+HW</v>
          </cell>
          <cell r="H74" t="str">
            <v>V1524</v>
          </cell>
          <cell r="I74">
            <v>8007</v>
          </cell>
          <cell r="J74" t="str">
            <v>blueZip</v>
          </cell>
          <cell r="K74">
            <v>0.4055555555555555</v>
          </cell>
          <cell r="L74" t="str">
            <v>B123</v>
          </cell>
          <cell r="M74">
            <v>123</v>
          </cell>
          <cell r="N74">
            <v>23</v>
          </cell>
          <cell r="O74">
            <v>52</v>
          </cell>
          <cell r="P74">
            <v>11</v>
          </cell>
        </row>
        <row r="75">
          <cell r="A75" t="str">
            <v>Run3.15</v>
          </cell>
          <cell r="C75" t="str">
            <v>Run3.P3</v>
          </cell>
          <cell r="D75">
            <v>45099</v>
          </cell>
          <cell r="E75">
            <v>3</v>
          </cell>
          <cell r="F75" t="str">
            <v>AM</v>
          </cell>
          <cell r="G75" t="str">
            <v>RK+MS+MG+HW</v>
          </cell>
          <cell r="H75" t="str">
            <v>C1300/C1445</v>
          </cell>
          <cell r="I75">
            <v>8007</v>
          </cell>
          <cell r="J75">
            <v>0</v>
          </cell>
          <cell r="K75">
            <v>0.4375</v>
          </cell>
          <cell r="L75" t="str">
            <v>B124</v>
          </cell>
          <cell r="M75">
            <v>124</v>
          </cell>
          <cell r="N75">
            <v>71</v>
          </cell>
          <cell r="O75">
            <v>15</v>
          </cell>
          <cell r="P75">
            <v>21</v>
          </cell>
        </row>
        <row r="76">
          <cell r="A76" t="str">
            <v>Run3.12</v>
          </cell>
          <cell r="C76" t="str">
            <v>Run3.P4</v>
          </cell>
          <cell r="D76">
            <v>45099</v>
          </cell>
          <cell r="E76">
            <v>3</v>
          </cell>
          <cell r="F76" t="str">
            <v>AM</v>
          </cell>
          <cell r="G76" t="str">
            <v>RK+MS+MG+HW</v>
          </cell>
          <cell r="H76" t="str">
            <v>C1300/C1445</v>
          </cell>
          <cell r="I76">
            <v>8007</v>
          </cell>
          <cell r="J76">
            <v>0</v>
          </cell>
          <cell r="K76">
            <v>0.44027777777777777</v>
          </cell>
          <cell r="L76" t="str">
            <v>B128</v>
          </cell>
          <cell r="M76">
            <v>128</v>
          </cell>
          <cell r="N76">
            <v>24</v>
          </cell>
          <cell r="O76">
            <v>12</v>
          </cell>
          <cell r="P76">
            <v>20</v>
          </cell>
        </row>
        <row r="77">
          <cell r="A77" t="str">
            <v>Run3.18</v>
          </cell>
          <cell r="C77" t="str">
            <v>Run3.O4</v>
          </cell>
          <cell r="D77">
            <v>45099</v>
          </cell>
          <cell r="E77">
            <v>3</v>
          </cell>
          <cell r="F77" t="str">
            <v>AM</v>
          </cell>
          <cell r="G77" t="str">
            <v>RK+MS+MG+HW</v>
          </cell>
          <cell r="H77" t="str">
            <v>C1300/C1445</v>
          </cell>
          <cell r="I77">
            <v>8007</v>
          </cell>
          <cell r="J77">
            <v>0</v>
          </cell>
          <cell r="K77">
            <v>0.44444444444444442</v>
          </cell>
          <cell r="L77" t="str">
            <v>B125</v>
          </cell>
          <cell r="M77">
            <v>125</v>
          </cell>
          <cell r="N77">
            <v>26</v>
          </cell>
          <cell r="O77">
            <v>18</v>
          </cell>
          <cell r="P77">
            <v>15</v>
          </cell>
        </row>
        <row r="78">
          <cell r="A78" t="str">
            <v>Run3.5</v>
          </cell>
          <cell r="C78" t="str">
            <v>Run3.F3</v>
          </cell>
          <cell r="D78">
            <v>45099</v>
          </cell>
          <cell r="E78">
            <v>3</v>
          </cell>
          <cell r="F78" t="str">
            <v>AM</v>
          </cell>
          <cell r="G78" t="str">
            <v>RK+MS+MG+HW</v>
          </cell>
          <cell r="H78" t="str">
            <v>C1300/C1445</v>
          </cell>
          <cell r="I78">
            <v>8007</v>
          </cell>
          <cell r="J78">
            <v>0</v>
          </cell>
          <cell r="K78">
            <v>0.44722222222222219</v>
          </cell>
          <cell r="L78" t="str">
            <v>B130</v>
          </cell>
          <cell r="M78">
            <v>130</v>
          </cell>
          <cell r="N78">
            <v>28</v>
          </cell>
          <cell r="O78">
            <v>5</v>
          </cell>
          <cell r="P78">
            <v>16</v>
          </cell>
        </row>
        <row r="79">
          <cell r="A79" t="str">
            <v>Run3.2</v>
          </cell>
          <cell r="C79" t="str">
            <v>Run3.O3</v>
          </cell>
          <cell r="D79">
            <v>45099</v>
          </cell>
          <cell r="E79">
            <v>3</v>
          </cell>
          <cell r="F79" t="str">
            <v>AM</v>
          </cell>
          <cell r="G79" t="str">
            <v>RK+MS+MG+HW</v>
          </cell>
          <cell r="H79" t="str">
            <v>C1300/C1445</v>
          </cell>
          <cell r="I79">
            <v>8007</v>
          </cell>
          <cell r="J79">
            <v>0</v>
          </cell>
          <cell r="K79">
            <v>0.45069444444444445</v>
          </cell>
          <cell r="L79" t="str">
            <v>B127</v>
          </cell>
          <cell r="M79">
            <v>127</v>
          </cell>
          <cell r="N79">
            <v>30</v>
          </cell>
          <cell r="O79">
            <v>2</v>
          </cell>
          <cell r="P79">
            <v>16</v>
          </cell>
        </row>
        <row r="80">
          <cell r="A80" t="str">
            <v>Run3.9</v>
          </cell>
          <cell r="C80" t="str">
            <v>Run3.F5</v>
          </cell>
          <cell r="D80">
            <v>45099</v>
          </cell>
          <cell r="E80">
            <v>3</v>
          </cell>
          <cell r="F80" t="str">
            <v>AM</v>
          </cell>
          <cell r="G80" t="str">
            <v>RK+MS+MG+HW</v>
          </cell>
          <cell r="H80" t="str">
            <v>C1300/C1445</v>
          </cell>
          <cell r="I80">
            <v>8007</v>
          </cell>
          <cell r="J80">
            <v>0</v>
          </cell>
          <cell r="K80">
            <v>0.45555555555555555</v>
          </cell>
          <cell r="L80" t="str">
            <v>B126</v>
          </cell>
          <cell r="M80">
            <v>126</v>
          </cell>
          <cell r="N80">
            <v>29</v>
          </cell>
          <cell r="O80">
            <v>9</v>
          </cell>
          <cell r="P80">
            <v>12</v>
          </cell>
        </row>
        <row r="81">
          <cell r="A81" t="str">
            <v>Run3.6</v>
          </cell>
          <cell r="C81" t="str">
            <v>Run3.O6</v>
          </cell>
          <cell r="D81">
            <v>45099</v>
          </cell>
          <cell r="E81">
            <v>3</v>
          </cell>
          <cell r="F81" t="str">
            <v>AM</v>
          </cell>
          <cell r="G81" t="str">
            <v>CJ+MGa+MG+BC</v>
          </cell>
          <cell r="H81" t="str">
            <v>V2510</v>
          </cell>
          <cell r="I81">
            <v>4662</v>
          </cell>
          <cell r="J81">
            <v>0</v>
          </cell>
          <cell r="K81">
            <v>0.35972222222222222</v>
          </cell>
          <cell r="L81" t="str">
            <v>B141</v>
          </cell>
          <cell r="M81">
            <v>141</v>
          </cell>
          <cell r="N81">
            <v>41</v>
          </cell>
          <cell r="O81">
            <v>6</v>
          </cell>
          <cell r="P81">
            <v>24</v>
          </cell>
        </row>
        <row r="82">
          <cell r="A82" t="str">
            <v>Run3.28</v>
          </cell>
          <cell r="C82" t="str">
            <v>Run3.B6</v>
          </cell>
          <cell r="D82">
            <v>45099</v>
          </cell>
          <cell r="E82">
            <v>3</v>
          </cell>
          <cell r="F82" t="str">
            <v>AM</v>
          </cell>
          <cell r="G82" t="str">
            <v>CJ+MGa+MG+BC</v>
          </cell>
          <cell r="H82" t="str">
            <v>V2510</v>
          </cell>
          <cell r="I82">
            <v>4662</v>
          </cell>
          <cell r="J82">
            <v>0</v>
          </cell>
          <cell r="K82">
            <v>0.36319444444444443</v>
          </cell>
          <cell r="L82" t="str">
            <v>B142</v>
          </cell>
          <cell r="M82">
            <v>142</v>
          </cell>
          <cell r="N82">
            <v>42</v>
          </cell>
          <cell r="O82">
            <v>28</v>
          </cell>
          <cell r="P82">
            <v>21</v>
          </cell>
        </row>
        <row r="83">
          <cell r="A83" t="str">
            <v>Run3.3</v>
          </cell>
          <cell r="C83" t="str">
            <v>Run3.Y5</v>
          </cell>
          <cell r="D83">
            <v>45099</v>
          </cell>
          <cell r="E83">
            <v>3</v>
          </cell>
          <cell r="F83" t="str">
            <v>AM</v>
          </cell>
          <cell r="G83" t="str">
            <v>CJ+MGa+MG+BC</v>
          </cell>
          <cell r="H83" t="str">
            <v>V2510</v>
          </cell>
          <cell r="I83">
            <v>4662</v>
          </cell>
          <cell r="J83">
            <v>0</v>
          </cell>
          <cell r="K83">
            <v>0.3659722222222222</v>
          </cell>
          <cell r="L83" t="str">
            <v>B143</v>
          </cell>
          <cell r="M83">
            <v>143</v>
          </cell>
          <cell r="N83">
            <v>43</v>
          </cell>
          <cell r="O83">
            <v>3</v>
          </cell>
          <cell r="P83">
            <v>20</v>
          </cell>
        </row>
        <row r="84">
          <cell r="A84" t="str">
            <v>Run3.23</v>
          </cell>
          <cell r="C84" t="str">
            <v>Run3.B5</v>
          </cell>
          <cell r="D84">
            <v>45099</v>
          </cell>
          <cell r="E84">
            <v>3</v>
          </cell>
          <cell r="F84" t="str">
            <v>AM</v>
          </cell>
          <cell r="G84" t="str">
            <v>CJ+MGa+MG+BC</v>
          </cell>
          <cell r="H84" t="str">
            <v>V2510</v>
          </cell>
          <cell r="I84">
            <v>4662</v>
          </cell>
          <cell r="J84">
            <v>0</v>
          </cell>
          <cell r="K84">
            <v>0.36805555555555558</v>
          </cell>
          <cell r="L84" t="str">
            <v>B144</v>
          </cell>
          <cell r="M84">
            <v>144</v>
          </cell>
          <cell r="N84">
            <v>44</v>
          </cell>
          <cell r="O84">
            <v>23</v>
          </cell>
          <cell r="P84">
            <v>16</v>
          </cell>
        </row>
        <row r="85">
          <cell r="A85" t="str">
            <v>Run3.8</v>
          </cell>
          <cell r="C85" t="str">
            <v>Run3.B4</v>
          </cell>
          <cell r="D85">
            <v>45099</v>
          </cell>
          <cell r="E85">
            <v>3</v>
          </cell>
          <cell r="F85" t="str">
            <v>AM</v>
          </cell>
          <cell r="G85" t="str">
            <v>CJ+MGa+MG+BC</v>
          </cell>
          <cell r="H85" t="str">
            <v>V2510</v>
          </cell>
          <cell r="I85">
            <v>4662</v>
          </cell>
          <cell r="J85">
            <v>0</v>
          </cell>
          <cell r="K85">
            <v>0.37013888888888885</v>
          </cell>
          <cell r="L85" t="str">
            <v>B145</v>
          </cell>
          <cell r="M85">
            <v>145</v>
          </cell>
          <cell r="N85">
            <v>45</v>
          </cell>
          <cell r="O85">
            <v>8</v>
          </cell>
          <cell r="P85">
            <v>19</v>
          </cell>
        </row>
        <row r="86">
          <cell r="A86" t="str">
            <v>Run3.20</v>
          </cell>
          <cell r="C86" t="str">
            <v>Run3.O5</v>
          </cell>
          <cell r="D86">
            <v>45099</v>
          </cell>
          <cell r="E86">
            <v>3</v>
          </cell>
          <cell r="F86" t="str">
            <v>AM</v>
          </cell>
          <cell r="G86" t="str">
            <v>CJ+MGa+MG+BC</v>
          </cell>
          <cell r="H86" t="str">
            <v>V2510</v>
          </cell>
          <cell r="I86">
            <v>4662</v>
          </cell>
          <cell r="J86">
            <v>0</v>
          </cell>
          <cell r="K86">
            <v>0.37222222222222223</v>
          </cell>
          <cell r="L86" t="str">
            <v>B146</v>
          </cell>
          <cell r="M86">
            <v>146</v>
          </cell>
          <cell r="N86">
            <v>46</v>
          </cell>
          <cell r="O86">
            <v>20</v>
          </cell>
          <cell r="P86">
            <v>17</v>
          </cell>
        </row>
        <row r="87">
          <cell r="A87" t="str">
            <v>Run3.30</v>
          </cell>
          <cell r="C87" t="str">
            <v>Run3.Y4</v>
          </cell>
          <cell r="D87">
            <v>45099</v>
          </cell>
          <cell r="E87">
            <v>3</v>
          </cell>
          <cell r="F87" t="str">
            <v>AM</v>
          </cell>
          <cell r="G87" t="str">
            <v>CJ+MGa+MG+BC</v>
          </cell>
          <cell r="H87" t="str">
            <v>T2253</v>
          </cell>
          <cell r="I87">
            <v>4662</v>
          </cell>
          <cell r="J87">
            <v>0</v>
          </cell>
          <cell r="K87">
            <v>0.38750000000000001</v>
          </cell>
          <cell r="L87" t="str">
            <v>B147</v>
          </cell>
          <cell r="M87">
            <v>147</v>
          </cell>
          <cell r="N87">
            <v>47</v>
          </cell>
          <cell r="O87">
            <v>30</v>
          </cell>
          <cell r="P87">
            <v>11</v>
          </cell>
        </row>
        <row r="88">
          <cell r="A88" t="str">
            <v>Run3.10</v>
          </cell>
          <cell r="C88" t="str">
            <v>Run3.Y3</v>
          </cell>
          <cell r="D88">
            <v>45099</v>
          </cell>
          <cell r="E88">
            <v>3</v>
          </cell>
          <cell r="F88" t="str">
            <v>AM</v>
          </cell>
          <cell r="G88" t="str">
            <v>CJ+MGa+MG+BC</v>
          </cell>
          <cell r="H88" t="str">
            <v>T2253</v>
          </cell>
          <cell r="I88">
            <v>4662</v>
          </cell>
          <cell r="J88">
            <v>0</v>
          </cell>
          <cell r="K88">
            <v>0.3888888888888889</v>
          </cell>
          <cell r="L88" t="str">
            <v>B148</v>
          </cell>
          <cell r="M88">
            <v>148</v>
          </cell>
          <cell r="N88">
            <v>48</v>
          </cell>
          <cell r="O88">
            <v>10</v>
          </cell>
          <cell r="P88">
            <v>11</v>
          </cell>
        </row>
        <row r="89">
          <cell r="A89" t="str">
            <v>Run3.25</v>
          </cell>
          <cell r="C89" t="str">
            <v>Run3.B2</v>
          </cell>
          <cell r="D89">
            <v>45099</v>
          </cell>
          <cell r="E89">
            <v>3</v>
          </cell>
          <cell r="F89" t="str">
            <v>AM</v>
          </cell>
          <cell r="G89" t="str">
            <v>CJ+MGa+MG+BC</v>
          </cell>
          <cell r="H89" t="str">
            <v>T2253</v>
          </cell>
          <cell r="I89">
            <v>4662</v>
          </cell>
          <cell r="J89">
            <v>0</v>
          </cell>
          <cell r="K89">
            <v>0.39305555555555555</v>
          </cell>
          <cell r="L89" t="str">
            <v>B149</v>
          </cell>
          <cell r="M89">
            <v>149</v>
          </cell>
          <cell r="N89">
            <v>49</v>
          </cell>
          <cell r="O89">
            <v>25</v>
          </cell>
          <cell r="P89">
            <v>12</v>
          </cell>
        </row>
        <row r="90">
          <cell r="A90" t="str">
            <v>Run3.13</v>
          </cell>
          <cell r="C90" t="str">
            <v>Run3.B3</v>
          </cell>
          <cell r="D90">
            <v>45099</v>
          </cell>
          <cell r="E90">
            <v>3</v>
          </cell>
          <cell r="F90" t="str">
            <v>AM</v>
          </cell>
          <cell r="G90" t="str">
            <v>CJ+MGa+MG+BC</v>
          </cell>
          <cell r="H90" t="str">
            <v>T2253</v>
          </cell>
          <cell r="I90">
            <v>4662</v>
          </cell>
          <cell r="J90">
            <v>0</v>
          </cell>
          <cell r="K90">
            <v>0.3972222222222222</v>
          </cell>
          <cell r="L90" t="str">
            <v>B91</v>
          </cell>
          <cell r="M90">
            <v>91</v>
          </cell>
          <cell r="N90">
            <v>91</v>
          </cell>
          <cell r="O90">
            <v>13</v>
          </cell>
          <cell r="P90">
            <v>11</v>
          </cell>
        </row>
        <row r="91">
          <cell r="A91" t="str">
            <v>Run3.16</v>
          </cell>
          <cell r="C91" t="str">
            <v>Run3.Y2</v>
          </cell>
          <cell r="D91">
            <v>45099</v>
          </cell>
          <cell r="E91">
            <v>3</v>
          </cell>
          <cell r="F91" t="str">
            <v>AM</v>
          </cell>
          <cell r="G91" t="str">
            <v>CJ+MGa+MG+BC</v>
          </cell>
          <cell r="H91" t="str">
            <v>T2253</v>
          </cell>
          <cell r="I91">
            <v>4662</v>
          </cell>
          <cell r="J91">
            <v>0</v>
          </cell>
          <cell r="K91">
            <v>0.40138888888888885</v>
          </cell>
          <cell r="L91" t="str">
            <v>B92</v>
          </cell>
          <cell r="M91">
            <v>92</v>
          </cell>
          <cell r="N91">
            <v>92</v>
          </cell>
          <cell r="O91">
            <v>16</v>
          </cell>
          <cell r="P91">
            <v>10</v>
          </cell>
        </row>
        <row r="92">
          <cell r="A92" t="str">
            <v>Run3.14</v>
          </cell>
          <cell r="C92" t="str">
            <v>Run3.B1</v>
          </cell>
          <cell r="D92">
            <v>45099</v>
          </cell>
          <cell r="E92">
            <v>3</v>
          </cell>
          <cell r="F92" t="str">
            <v>AM</v>
          </cell>
          <cell r="G92" t="str">
            <v>CJ+MGa+MG+BC</v>
          </cell>
          <cell r="H92" t="str">
            <v>T2253</v>
          </cell>
          <cell r="I92">
            <v>4662</v>
          </cell>
          <cell r="J92">
            <v>0</v>
          </cell>
          <cell r="K92">
            <v>0.40416666666666662</v>
          </cell>
          <cell r="L92" t="str">
            <v>B93</v>
          </cell>
          <cell r="M92">
            <v>93</v>
          </cell>
          <cell r="N92">
            <v>93</v>
          </cell>
          <cell r="O92">
            <v>14</v>
          </cell>
          <cell r="P92">
            <v>13</v>
          </cell>
        </row>
        <row r="93">
          <cell r="A93" t="str">
            <v>Run4.49</v>
          </cell>
          <cell r="C93" t="str">
            <v>Run4.O8</v>
          </cell>
          <cell r="D93">
            <v>45099</v>
          </cell>
          <cell r="E93">
            <v>4</v>
          </cell>
          <cell r="F93" t="str">
            <v>AM</v>
          </cell>
          <cell r="G93" t="str">
            <v>CJ+MGa+MG+BC</v>
          </cell>
          <cell r="H93" t="str">
            <v>T2253</v>
          </cell>
          <cell r="I93">
            <v>4662</v>
          </cell>
          <cell r="J93">
            <v>0</v>
          </cell>
          <cell r="K93">
            <v>0.47847222222222219</v>
          </cell>
          <cell r="L93" t="str">
            <v>B94</v>
          </cell>
          <cell r="M93">
            <v>94</v>
          </cell>
          <cell r="N93">
            <v>94</v>
          </cell>
          <cell r="O93">
            <v>49</v>
          </cell>
        </row>
        <row r="94">
          <cell r="A94" t="str">
            <v>Run4.35</v>
          </cell>
          <cell r="C94" t="str">
            <v>Run4.P1</v>
          </cell>
          <cell r="D94">
            <v>45099</v>
          </cell>
          <cell r="E94">
            <v>4</v>
          </cell>
          <cell r="F94" t="str">
            <v>AM</v>
          </cell>
          <cell r="G94" t="str">
            <v>CJ+MGa+MG+BC</v>
          </cell>
          <cell r="H94" t="str">
            <v>T2253</v>
          </cell>
          <cell r="I94">
            <v>4662</v>
          </cell>
          <cell r="J94">
            <v>0</v>
          </cell>
          <cell r="K94">
            <v>0.48194444444444445</v>
          </cell>
          <cell r="L94" t="str">
            <v>B95</v>
          </cell>
          <cell r="M94">
            <v>95</v>
          </cell>
          <cell r="N94">
            <v>95</v>
          </cell>
          <cell r="O94">
            <v>35</v>
          </cell>
        </row>
        <row r="95">
          <cell r="A95" t="str">
            <v>Run4.42</v>
          </cell>
          <cell r="C95" t="str">
            <v>Run4.O7</v>
          </cell>
          <cell r="D95">
            <v>45099</v>
          </cell>
          <cell r="E95">
            <v>4</v>
          </cell>
          <cell r="F95" t="str">
            <v>AM</v>
          </cell>
          <cell r="G95" t="str">
            <v>CJ+MGa+MG+BC</v>
          </cell>
          <cell r="H95" t="str">
            <v>T2253</v>
          </cell>
          <cell r="I95">
            <v>4662</v>
          </cell>
          <cell r="J95">
            <v>0</v>
          </cell>
          <cell r="K95">
            <v>0.48749999999999999</v>
          </cell>
          <cell r="L95" t="str">
            <v>B96</v>
          </cell>
          <cell r="M95">
            <v>96</v>
          </cell>
          <cell r="N95">
            <v>96</v>
          </cell>
          <cell r="O95">
            <v>42</v>
          </cell>
        </row>
        <row r="96">
          <cell r="A96" t="str">
            <v>Run4.55</v>
          </cell>
          <cell r="C96" t="str">
            <v>Run4.O2</v>
          </cell>
          <cell r="D96">
            <v>45099</v>
          </cell>
          <cell r="E96">
            <v>4</v>
          </cell>
          <cell r="F96" t="str">
            <v>AM</v>
          </cell>
          <cell r="G96" t="str">
            <v>RK+MS+MG+HW</v>
          </cell>
          <cell r="H96" t="str">
            <v>V1548</v>
          </cell>
          <cell r="I96">
            <v>8007</v>
          </cell>
          <cell r="J96" t="str">
            <v>redBlack</v>
          </cell>
          <cell r="K96">
            <v>0.48888888888888887</v>
          </cell>
          <cell r="L96" t="str">
            <v>B111</v>
          </cell>
          <cell r="M96">
            <v>111</v>
          </cell>
          <cell r="N96">
            <v>11</v>
          </cell>
          <cell r="O96">
            <v>55</v>
          </cell>
          <cell r="P96">
            <v>41</v>
          </cell>
        </row>
        <row r="97">
          <cell r="A97" t="str">
            <v>Run4.43</v>
          </cell>
          <cell r="C97" t="str">
            <v>Run4.O5</v>
          </cell>
          <cell r="D97">
            <v>45099</v>
          </cell>
          <cell r="E97">
            <v>4</v>
          </cell>
          <cell r="F97" t="str">
            <v>AM</v>
          </cell>
          <cell r="G97" t="str">
            <v>RK+MS+MG+HW</v>
          </cell>
          <cell r="H97" t="str">
            <v>V1548</v>
          </cell>
          <cell r="I97">
            <v>8007</v>
          </cell>
          <cell r="J97" t="str">
            <v>redBlack</v>
          </cell>
          <cell r="K97">
            <v>0.48958333333333331</v>
          </cell>
          <cell r="L97" t="str">
            <v>B112</v>
          </cell>
          <cell r="M97">
            <v>112</v>
          </cell>
          <cell r="N97">
            <v>12</v>
          </cell>
          <cell r="O97">
            <v>43</v>
          </cell>
          <cell r="P97">
            <v>41</v>
          </cell>
        </row>
        <row r="98">
          <cell r="A98" t="str">
            <v>Run4.44</v>
          </cell>
          <cell r="C98" t="str">
            <v>Run4.O1</v>
          </cell>
          <cell r="D98">
            <v>45099</v>
          </cell>
          <cell r="E98">
            <v>4</v>
          </cell>
          <cell r="F98" t="str">
            <v>AM</v>
          </cell>
          <cell r="G98" t="str">
            <v>RK+MS+MG+HW</v>
          </cell>
          <cell r="H98" t="str">
            <v>V1548</v>
          </cell>
          <cell r="I98">
            <v>8007</v>
          </cell>
          <cell r="J98" t="str">
            <v>redBlack</v>
          </cell>
          <cell r="K98">
            <v>0.49236111111111108</v>
          </cell>
          <cell r="L98" t="str">
            <v>B113</v>
          </cell>
          <cell r="M98">
            <v>113</v>
          </cell>
          <cell r="N98">
            <v>13</v>
          </cell>
          <cell r="O98">
            <v>44</v>
          </cell>
          <cell r="P98">
            <v>41</v>
          </cell>
        </row>
        <row r="99">
          <cell r="A99" t="str">
            <v>Run4.61</v>
          </cell>
          <cell r="C99" t="str">
            <v>Run4.O3</v>
          </cell>
          <cell r="D99">
            <v>45099</v>
          </cell>
          <cell r="E99">
            <v>4</v>
          </cell>
          <cell r="F99" t="str">
            <v>AM</v>
          </cell>
          <cell r="G99" t="str">
            <v>RK+MS+MG+HW</v>
          </cell>
          <cell r="H99" t="str">
            <v>V1548</v>
          </cell>
          <cell r="I99">
            <v>8007</v>
          </cell>
          <cell r="J99" t="str">
            <v>redBlack</v>
          </cell>
          <cell r="K99">
            <v>0.49444444444444446</v>
          </cell>
          <cell r="L99" t="str">
            <v>B114</v>
          </cell>
          <cell r="M99">
            <v>114</v>
          </cell>
          <cell r="N99">
            <v>14</v>
          </cell>
          <cell r="O99">
            <v>61</v>
          </cell>
          <cell r="P99">
            <v>41</v>
          </cell>
        </row>
        <row r="100">
          <cell r="A100" t="str">
            <v>Run4.60</v>
          </cell>
          <cell r="C100" t="str">
            <v>Run4.O4</v>
          </cell>
          <cell r="D100">
            <v>45099</v>
          </cell>
          <cell r="E100">
            <v>4</v>
          </cell>
          <cell r="F100" t="str">
            <v>AM</v>
          </cell>
          <cell r="G100" t="str">
            <v>RK+MS+MG+HW</v>
          </cell>
          <cell r="H100" t="str">
            <v>V1548</v>
          </cell>
          <cell r="I100">
            <v>8007</v>
          </cell>
          <cell r="J100" t="str">
            <v>redBlack</v>
          </cell>
          <cell r="K100">
            <v>0.49791666666666662</v>
          </cell>
          <cell r="L100" t="str">
            <v>B115</v>
          </cell>
          <cell r="M100">
            <v>115</v>
          </cell>
          <cell r="N100">
            <v>15</v>
          </cell>
          <cell r="O100">
            <v>60</v>
          </cell>
          <cell r="P100">
            <v>41</v>
          </cell>
        </row>
        <row r="101">
          <cell r="A101" t="str">
            <v>Run4.41</v>
          </cell>
          <cell r="C101" t="str">
            <v>Run4.O6</v>
          </cell>
          <cell r="D101">
            <v>45099</v>
          </cell>
          <cell r="E101">
            <v>4</v>
          </cell>
          <cell r="F101" t="str">
            <v>AM</v>
          </cell>
          <cell r="G101" t="str">
            <v>RK+MS+MG+HW</v>
          </cell>
          <cell r="H101" t="str">
            <v>V1548</v>
          </cell>
          <cell r="I101">
            <v>8007</v>
          </cell>
          <cell r="J101" t="str">
            <v>redBlack</v>
          </cell>
          <cell r="K101">
            <v>0.50624999999999998</v>
          </cell>
          <cell r="L101" t="str">
            <v>B116</v>
          </cell>
          <cell r="M101">
            <v>116</v>
          </cell>
          <cell r="N101">
            <v>16</v>
          </cell>
          <cell r="O101">
            <v>41</v>
          </cell>
          <cell r="P101">
            <v>43</v>
          </cell>
        </row>
        <row r="102">
          <cell r="A102" t="str">
            <v>Run4.12</v>
          </cell>
          <cell r="C102" t="str">
            <v>Run4.P7</v>
          </cell>
          <cell r="D102">
            <v>45099</v>
          </cell>
          <cell r="E102">
            <v>4</v>
          </cell>
          <cell r="F102" t="str">
            <v>PM</v>
          </cell>
          <cell r="G102" t="str">
            <v>MGa+MI+HW+SM</v>
          </cell>
          <cell r="H102" t="str">
            <v>R2223</v>
          </cell>
          <cell r="I102">
            <v>4662</v>
          </cell>
          <cell r="J102">
            <v>0</v>
          </cell>
          <cell r="K102">
            <v>0.67708333333333337</v>
          </cell>
          <cell r="L102" t="str">
            <v>B151</v>
          </cell>
          <cell r="M102">
            <v>151</v>
          </cell>
          <cell r="N102">
            <v>40</v>
          </cell>
          <cell r="O102">
            <v>12</v>
          </cell>
          <cell r="P102">
            <v>24</v>
          </cell>
        </row>
        <row r="103">
          <cell r="A103" t="str">
            <v>Run4.8</v>
          </cell>
          <cell r="C103" t="str">
            <v>Run4.P4</v>
          </cell>
          <cell r="D103">
            <v>45099</v>
          </cell>
          <cell r="E103">
            <v>4</v>
          </cell>
          <cell r="F103" t="str">
            <v>PM</v>
          </cell>
          <cell r="G103" t="str">
            <v>MGa+MI+HW+SM</v>
          </cell>
          <cell r="H103" t="str">
            <v>R2223</v>
          </cell>
          <cell r="I103">
            <v>4662</v>
          </cell>
          <cell r="J103">
            <v>0</v>
          </cell>
          <cell r="K103">
            <v>0.67986111111111114</v>
          </cell>
          <cell r="L103" t="str">
            <v>B152</v>
          </cell>
          <cell r="M103">
            <v>152</v>
          </cell>
          <cell r="N103">
            <v>35</v>
          </cell>
          <cell r="O103">
            <v>8</v>
          </cell>
          <cell r="P103">
            <v>25</v>
          </cell>
        </row>
        <row r="104">
          <cell r="A104" t="str">
            <v>Run4.9</v>
          </cell>
          <cell r="C104" t="str">
            <v>Run4.P2</v>
          </cell>
          <cell r="D104">
            <v>45099</v>
          </cell>
          <cell r="E104">
            <v>4</v>
          </cell>
          <cell r="F104" t="str">
            <v>PM</v>
          </cell>
          <cell r="G104" t="str">
            <v>MGa+MI+HW+SM</v>
          </cell>
          <cell r="H104" t="str">
            <v>R2223</v>
          </cell>
          <cell r="I104">
            <v>4662</v>
          </cell>
          <cell r="J104">
            <v>0</v>
          </cell>
          <cell r="K104">
            <v>0.68333333333333324</v>
          </cell>
          <cell r="L104" t="str">
            <v>B153</v>
          </cell>
          <cell r="M104">
            <v>153</v>
          </cell>
          <cell r="N104">
            <v>4</v>
          </cell>
          <cell r="O104">
            <v>9</v>
          </cell>
          <cell r="P104">
            <v>26</v>
          </cell>
        </row>
        <row r="105">
          <cell r="A105" t="str">
            <v>Run4.26</v>
          </cell>
          <cell r="C105" t="str">
            <v>Run4.P6</v>
          </cell>
          <cell r="D105">
            <v>45099</v>
          </cell>
          <cell r="E105">
            <v>4</v>
          </cell>
          <cell r="F105" t="str">
            <v>PM</v>
          </cell>
          <cell r="G105" t="str">
            <v>MGa+MI+HW+SM</v>
          </cell>
          <cell r="H105" t="str">
            <v>R2223</v>
          </cell>
          <cell r="I105">
            <v>4662</v>
          </cell>
          <cell r="J105">
            <v>0</v>
          </cell>
          <cell r="K105">
            <v>0.68888888888888899</v>
          </cell>
          <cell r="L105" t="str">
            <v>B154</v>
          </cell>
          <cell r="M105">
            <v>154</v>
          </cell>
          <cell r="N105">
            <v>2</v>
          </cell>
          <cell r="O105">
            <v>26</v>
          </cell>
          <cell r="P105">
            <v>27</v>
          </cell>
        </row>
        <row r="106">
          <cell r="A106" t="str">
            <v>Run4.20</v>
          </cell>
          <cell r="C106" t="str">
            <v>Run4.Y4</v>
          </cell>
          <cell r="D106">
            <v>45099</v>
          </cell>
          <cell r="E106">
            <v>4</v>
          </cell>
          <cell r="F106" t="str">
            <v>PM</v>
          </cell>
          <cell r="G106" t="str">
            <v>MGa+MI+HW+SM</v>
          </cell>
          <cell r="H106" t="str">
            <v>R2223</v>
          </cell>
          <cell r="I106">
            <v>4662</v>
          </cell>
          <cell r="J106">
            <v>0</v>
          </cell>
          <cell r="K106">
            <v>0.69097222222222221</v>
          </cell>
          <cell r="L106" t="str">
            <v>B155</v>
          </cell>
          <cell r="M106">
            <v>155</v>
          </cell>
          <cell r="N106">
            <v>5</v>
          </cell>
          <cell r="O106">
            <v>20</v>
          </cell>
          <cell r="P106">
            <v>27</v>
          </cell>
        </row>
        <row r="107">
          <cell r="A107" t="str">
            <v>Run4.23</v>
          </cell>
          <cell r="C107" t="str">
            <v>Run4.P3</v>
          </cell>
          <cell r="D107">
            <v>45099</v>
          </cell>
          <cell r="E107">
            <v>4</v>
          </cell>
          <cell r="F107" t="str">
            <v>PM</v>
          </cell>
          <cell r="G107" t="str">
            <v>MGa+MI+HW+SM</v>
          </cell>
          <cell r="H107" t="str">
            <v>R2223</v>
          </cell>
          <cell r="I107">
            <v>4662</v>
          </cell>
          <cell r="J107">
            <v>0</v>
          </cell>
          <cell r="K107">
            <v>0.69236111111111109</v>
          </cell>
          <cell r="L107" t="str">
            <v>B156</v>
          </cell>
          <cell r="M107">
            <v>156</v>
          </cell>
          <cell r="N107">
            <v>3</v>
          </cell>
          <cell r="O107">
            <v>23</v>
          </cell>
          <cell r="P107">
            <v>26</v>
          </cell>
        </row>
        <row r="108">
          <cell r="A108" t="str">
            <v>Run4.4</v>
          </cell>
          <cell r="C108" t="str">
            <v>Run4.Y3</v>
          </cell>
          <cell r="D108">
            <v>45099</v>
          </cell>
          <cell r="E108">
            <v>4</v>
          </cell>
          <cell r="F108" t="str">
            <v>PM</v>
          </cell>
          <cell r="G108" t="str">
            <v>RK+MS+MG+AW</v>
          </cell>
          <cell r="H108" t="str">
            <v>J2859</v>
          </cell>
          <cell r="I108">
            <v>8007</v>
          </cell>
          <cell r="J108" t="str">
            <v>blueBand</v>
          </cell>
          <cell r="K108">
            <v>0.67708333333333337</v>
          </cell>
          <cell r="L108" t="str">
            <v>B180</v>
          </cell>
          <cell r="M108">
            <v>180</v>
          </cell>
          <cell r="N108">
            <v>72</v>
          </cell>
          <cell r="O108">
            <v>4</v>
          </cell>
          <cell r="P108">
            <v>21</v>
          </cell>
        </row>
        <row r="109">
          <cell r="A109" t="str">
            <v>Run4.3</v>
          </cell>
          <cell r="C109" t="str">
            <v>Run4.P8</v>
          </cell>
          <cell r="D109">
            <v>45099</v>
          </cell>
          <cell r="E109">
            <v>4</v>
          </cell>
          <cell r="F109" t="str">
            <v>PM</v>
          </cell>
          <cell r="G109" t="str">
            <v>RK+MS+MG+AW</v>
          </cell>
          <cell r="H109" t="str">
            <v>J2859</v>
          </cell>
          <cell r="I109">
            <v>8007</v>
          </cell>
          <cell r="J109" t="str">
            <v>blueBand</v>
          </cell>
          <cell r="K109">
            <v>0.68055555555555547</v>
          </cell>
          <cell r="L109" t="str">
            <v>B179</v>
          </cell>
          <cell r="M109">
            <v>179</v>
          </cell>
          <cell r="N109">
            <v>75</v>
          </cell>
          <cell r="O109">
            <v>3</v>
          </cell>
          <cell r="P109">
            <v>12</v>
          </cell>
        </row>
        <row r="110">
          <cell r="A110" t="str">
            <v>Run4.30</v>
          </cell>
          <cell r="C110" t="str">
            <v>Run4.P5</v>
          </cell>
          <cell r="D110">
            <v>45099</v>
          </cell>
          <cell r="E110">
            <v>4</v>
          </cell>
          <cell r="F110" t="str">
            <v>PM</v>
          </cell>
          <cell r="G110" t="str">
            <v>RK+MS+MG+AW</v>
          </cell>
          <cell r="H110" t="str">
            <v>J2859</v>
          </cell>
          <cell r="I110">
            <v>8007</v>
          </cell>
          <cell r="J110" t="str">
            <v>blueBand</v>
          </cell>
          <cell r="K110">
            <v>0.68333333333333324</v>
          </cell>
          <cell r="L110" t="str">
            <v>B174</v>
          </cell>
          <cell r="M110">
            <v>174</v>
          </cell>
          <cell r="N110">
            <v>76</v>
          </cell>
          <cell r="O110">
            <v>30</v>
          </cell>
          <cell r="P110">
            <v>10</v>
          </cell>
        </row>
        <row r="111">
          <cell r="A111" t="str">
            <v>Run4.1</v>
          </cell>
          <cell r="C111" t="str">
            <v>Run4.Y5</v>
          </cell>
          <cell r="D111">
            <v>45099</v>
          </cell>
          <cell r="E111">
            <v>4</v>
          </cell>
          <cell r="F111" t="str">
            <v>PM</v>
          </cell>
          <cell r="G111" t="str">
            <v>RK+MS+MG+AW</v>
          </cell>
          <cell r="H111" t="str">
            <v>C1449</v>
          </cell>
          <cell r="I111">
            <v>8007</v>
          </cell>
          <cell r="J111" t="str">
            <v>blueBand</v>
          </cell>
          <cell r="K111">
            <v>0.69930555555555562</v>
          </cell>
          <cell r="L111" t="str">
            <v>B172</v>
          </cell>
          <cell r="M111">
            <v>172</v>
          </cell>
          <cell r="N111">
            <v>74</v>
          </cell>
          <cell r="O111">
            <v>1</v>
          </cell>
          <cell r="P111">
            <v>12</v>
          </cell>
        </row>
        <row r="112">
          <cell r="A112" t="str">
            <v>Run4.33</v>
          </cell>
          <cell r="C112" t="str">
            <v>Run4.Y1</v>
          </cell>
          <cell r="D112">
            <v>45099</v>
          </cell>
          <cell r="E112">
            <v>4</v>
          </cell>
          <cell r="F112" t="str">
            <v>PM</v>
          </cell>
          <cell r="G112" t="str">
            <v>RK+MS+MG+AW</v>
          </cell>
          <cell r="H112" t="str">
            <v>C1449</v>
          </cell>
          <cell r="I112">
            <v>8007</v>
          </cell>
          <cell r="J112" t="str">
            <v>blueBand</v>
          </cell>
          <cell r="K112">
            <v>0.70347222222222217</v>
          </cell>
          <cell r="L112" t="str">
            <v>B175</v>
          </cell>
          <cell r="M112">
            <v>175</v>
          </cell>
          <cell r="N112">
            <v>80</v>
          </cell>
          <cell r="O112">
            <v>33</v>
          </cell>
          <cell r="P112">
            <v>13</v>
          </cell>
        </row>
        <row r="113">
          <cell r="A113" t="str">
            <v>Run4.45</v>
          </cell>
          <cell r="C113" t="str">
            <v>Run4.Y2</v>
          </cell>
          <cell r="D113">
            <v>45099</v>
          </cell>
          <cell r="E113">
            <v>4</v>
          </cell>
          <cell r="F113" t="str">
            <v>PM</v>
          </cell>
          <cell r="G113" t="str">
            <v>RK+MS+MG+AW</v>
          </cell>
          <cell r="H113" t="str">
            <v>C1449</v>
          </cell>
          <cell r="I113">
            <v>8007</v>
          </cell>
          <cell r="J113" t="str">
            <v>blueBand</v>
          </cell>
          <cell r="K113">
            <v>0.70972222222222225</v>
          </cell>
          <cell r="L113" t="str">
            <v>B178</v>
          </cell>
          <cell r="M113">
            <v>178</v>
          </cell>
          <cell r="N113">
            <v>25</v>
          </cell>
          <cell r="O113">
            <v>45</v>
          </cell>
          <cell r="P113">
            <v>11</v>
          </cell>
        </row>
        <row r="114">
          <cell r="A114" t="str">
            <v>Run5.36</v>
          </cell>
          <cell r="C114" t="str">
            <v>Run5.Y3</v>
          </cell>
          <cell r="D114">
            <v>45100</v>
          </cell>
          <cell r="E114">
            <v>5</v>
          </cell>
          <cell r="F114" t="str">
            <v>AM</v>
          </cell>
          <cell r="G114" t="str">
            <v>SM+MGa+MI</v>
          </cell>
          <cell r="H114" t="str">
            <v>R1215</v>
          </cell>
          <cell r="I114">
            <v>4662</v>
          </cell>
          <cell r="J114" t="str">
            <v>blackCamera</v>
          </cell>
          <cell r="K114">
            <v>0.37013888888888885</v>
          </cell>
          <cell r="L114" t="str">
            <v>B158</v>
          </cell>
          <cell r="M114">
            <v>158</v>
          </cell>
          <cell r="N114">
            <v>36</v>
          </cell>
          <cell r="O114">
            <v>36</v>
          </cell>
          <cell r="P114">
            <v>7</v>
          </cell>
        </row>
        <row r="115">
          <cell r="A115" t="str">
            <v>Run4.14</v>
          </cell>
          <cell r="C115" t="str">
            <v>Run4.Y7</v>
          </cell>
          <cell r="D115">
            <v>45100</v>
          </cell>
          <cell r="E115">
            <v>4</v>
          </cell>
          <cell r="F115" t="str">
            <v>AM</v>
          </cell>
          <cell r="G115" t="str">
            <v>SM+MGa+MI</v>
          </cell>
          <cell r="H115" t="str">
            <v>R1215</v>
          </cell>
          <cell r="I115">
            <v>4662</v>
          </cell>
          <cell r="J115" t="str">
            <v>blackCamera</v>
          </cell>
          <cell r="K115">
            <v>0.38125000000000003</v>
          </cell>
          <cell r="L115" t="str">
            <v>B159</v>
          </cell>
          <cell r="M115">
            <v>159</v>
          </cell>
          <cell r="N115">
            <v>34</v>
          </cell>
          <cell r="O115">
            <v>14</v>
          </cell>
          <cell r="P115">
            <v>8</v>
          </cell>
        </row>
        <row r="116">
          <cell r="A116" t="str">
            <v>Run4.2</v>
          </cell>
          <cell r="C116" t="str">
            <v>Run4.Y6</v>
          </cell>
          <cell r="D116">
            <v>45100</v>
          </cell>
          <cell r="E116">
            <v>4</v>
          </cell>
          <cell r="F116" t="str">
            <v>AM</v>
          </cell>
          <cell r="G116" t="str">
            <v>SM+MGa+MI</v>
          </cell>
          <cell r="H116" t="str">
            <v>C1447</v>
          </cell>
          <cell r="I116">
            <v>4662</v>
          </cell>
          <cell r="J116" t="str">
            <v>blackCamera</v>
          </cell>
          <cell r="K116">
            <v>0.39444444444444443</v>
          </cell>
          <cell r="L116" t="str">
            <v>B160</v>
          </cell>
          <cell r="M116">
            <v>160</v>
          </cell>
          <cell r="N116">
            <v>1</v>
          </cell>
          <cell r="O116">
            <v>2</v>
          </cell>
          <cell r="P116">
            <v>8</v>
          </cell>
        </row>
        <row r="117">
          <cell r="A117" t="str">
            <v>Run4.38</v>
          </cell>
          <cell r="C117" t="str">
            <v>Run4.Y8</v>
          </cell>
          <cell r="D117">
            <v>45100</v>
          </cell>
          <cell r="E117">
            <v>4</v>
          </cell>
          <cell r="F117" t="str">
            <v>AM</v>
          </cell>
          <cell r="G117" t="str">
            <v>SM+MGa+MI</v>
          </cell>
          <cell r="H117" t="str">
            <v>C1447</v>
          </cell>
          <cell r="I117">
            <v>4662</v>
          </cell>
          <cell r="J117" t="str">
            <v>blackCamera</v>
          </cell>
          <cell r="K117">
            <v>0.39999999999999997</v>
          </cell>
          <cell r="L117" t="str">
            <v>B107</v>
          </cell>
          <cell r="M117">
            <v>107</v>
          </cell>
          <cell r="N117">
            <v>54</v>
          </cell>
          <cell r="O117">
            <v>38</v>
          </cell>
          <cell r="P117">
            <v>7</v>
          </cell>
        </row>
        <row r="118">
          <cell r="A118" t="str">
            <v>Run5.27</v>
          </cell>
          <cell r="C118" t="str">
            <v>Run5.P1</v>
          </cell>
          <cell r="D118">
            <v>45100</v>
          </cell>
          <cell r="E118">
            <v>5</v>
          </cell>
          <cell r="F118" t="str">
            <v>PM</v>
          </cell>
          <cell r="G118" t="str">
            <v>RC+CJ+AW+HW</v>
          </cell>
          <cell r="H118" t="str">
            <v>S1254</v>
          </cell>
          <cell r="I118">
            <v>4662</v>
          </cell>
          <cell r="J118" t="str">
            <v>orangeZip</v>
          </cell>
          <cell r="K118">
            <v>0.66319444444444442</v>
          </cell>
          <cell r="L118" t="str">
            <v>B191</v>
          </cell>
          <cell r="M118">
            <v>191</v>
          </cell>
          <cell r="N118">
            <v>21</v>
          </cell>
          <cell r="O118">
            <v>27</v>
          </cell>
          <cell r="P118">
            <v>22</v>
          </cell>
        </row>
        <row r="119">
          <cell r="A119" t="str">
            <v>Run5.28</v>
          </cell>
          <cell r="C119" t="str">
            <v>Run5.P4</v>
          </cell>
          <cell r="D119">
            <v>45100</v>
          </cell>
          <cell r="E119">
            <v>5</v>
          </cell>
          <cell r="F119" t="str">
            <v>PM</v>
          </cell>
          <cell r="G119" t="str">
            <v>RC+CJ+AW+HW</v>
          </cell>
          <cell r="H119" t="str">
            <v>S1254</v>
          </cell>
          <cell r="I119">
            <v>4662</v>
          </cell>
          <cell r="J119" t="str">
            <v>orangeZip</v>
          </cell>
          <cell r="K119">
            <v>0.67083333333333339</v>
          </cell>
          <cell r="L119" t="str">
            <v>B195</v>
          </cell>
          <cell r="M119">
            <v>195</v>
          </cell>
          <cell r="N119">
            <v>22</v>
          </cell>
          <cell r="O119">
            <v>28</v>
          </cell>
          <cell r="P119">
            <v>15</v>
          </cell>
        </row>
        <row r="120">
          <cell r="A120" t="str">
            <v>Run5.34</v>
          </cell>
          <cell r="C120" t="str">
            <v>Run5.P5</v>
          </cell>
          <cell r="D120">
            <v>45100</v>
          </cell>
          <cell r="E120">
            <v>5</v>
          </cell>
          <cell r="F120" t="str">
            <v>PM</v>
          </cell>
          <cell r="G120" t="str">
            <v>RC+CJ+AW+HW</v>
          </cell>
          <cell r="H120" t="str">
            <v>S1254</v>
          </cell>
          <cell r="I120">
            <v>4662</v>
          </cell>
          <cell r="J120" t="str">
            <v>orangeZip</v>
          </cell>
          <cell r="K120">
            <v>0.67638888888888893</v>
          </cell>
          <cell r="L120" t="str">
            <v>B192</v>
          </cell>
          <cell r="M120">
            <v>192</v>
          </cell>
          <cell r="N120">
            <v>26</v>
          </cell>
          <cell r="O120">
            <v>34</v>
          </cell>
          <cell r="P120">
            <v>17</v>
          </cell>
        </row>
        <row r="121">
          <cell r="A121" t="str">
            <v>Run5.37</v>
          </cell>
          <cell r="C121" t="str">
            <v>Run5.P2</v>
          </cell>
          <cell r="D121">
            <v>45100</v>
          </cell>
          <cell r="E121">
            <v>5</v>
          </cell>
          <cell r="F121" t="str">
            <v>PM</v>
          </cell>
          <cell r="G121" t="str">
            <v>RC+CJ+AW+HW</v>
          </cell>
          <cell r="H121" t="str">
            <v>O1298</v>
          </cell>
          <cell r="I121">
            <v>4662</v>
          </cell>
          <cell r="J121" t="str">
            <v>orangeZip</v>
          </cell>
          <cell r="K121">
            <v>0.69444444444444453</v>
          </cell>
          <cell r="L121" t="str">
            <v>B193</v>
          </cell>
          <cell r="M121">
            <v>193</v>
          </cell>
          <cell r="N121">
            <v>30</v>
          </cell>
          <cell r="O121">
            <v>37</v>
          </cell>
          <cell r="P121">
            <v>14</v>
          </cell>
        </row>
        <row r="122">
          <cell r="A122" t="str">
            <v>Run5.55</v>
          </cell>
          <cell r="C122" t="str">
            <v>Run5.P3</v>
          </cell>
          <cell r="D122">
            <v>45100</v>
          </cell>
          <cell r="E122">
            <v>5</v>
          </cell>
          <cell r="F122" t="str">
            <v>PM</v>
          </cell>
          <cell r="G122" t="str">
            <v>RC+CJ+AW+HW</v>
          </cell>
          <cell r="H122" t="str">
            <v>O1298</v>
          </cell>
          <cell r="I122">
            <v>4662</v>
          </cell>
          <cell r="J122" t="str">
            <v>orangeZip</v>
          </cell>
          <cell r="K122">
            <v>0.69791666666666663</v>
          </cell>
          <cell r="L122" t="str">
            <v>B194</v>
          </cell>
          <cell r="M122">
            <v>194</v>
          </cell>
          <cell r="N122">
            <v>23</v>
          </cell>
          <cell r="O122">
            <v>55</v>
          </cell>
          <cell r="P122">
            <v>14</v>
          </cell>
        </row>
        <row r="123">
          <cell r="A123" t="str">
            <v>Run5.16</v>
          </cell>
          <cell r="C123" t="str">
            <v>Run5.O7</v>
          </cell>
          <cell r="D123">
            <v>45100</v>
          </cell>
          <cell r="E123">
            <v>5</v>
          </cell>
          <cell r="F123" t="str">
            <v>PM</v>
          </cell>
          <cell r="G123" t="str">
            <v>SM+RK+MG+MS</v>
          </cell>
          <cell r="H123" t="str">
            <v>J2858</v>
          </cell>
          <cell r="I123">
            <v>8007</v>
          </cell>
          <cell r="J123" t="str">
            <v>blueZip</v>
          </cell>
          <cell r="K123">
            <v>0.58750000000000002</v>
          </cell>
          <cell r="L123" t="str">
            <v>B18</v>
          </cell>
          <cell r="M123">
            <v>18</v>
          </cell>
          <cell r="N123">
            <v>63</v>
          </cell>
          <cell r="O123">
            <v>16</v>
          </cell>
          <cell r="P123">
            <v>11</v>
          </cell>
        </row>
        <row r="124">
          <cell r="A124" t="str">
            <v>Run5.10</v>
          </cell>
          <cell r="C124" t="str">
            <v>Run5.O8</v>
          </cell>
          <cell r="D124">
            <v>45100</v>
          </cell>
          <cell r="E124">
            <v>5</v>
          </cell>
          <cell r="F124" t="str">
            <v>PM</v>
          </cell>
          <cell r="G124" t="str">
            <v>SM+RK+MG+MS</v>
          </cell>
          <cell r="H124" t="str">
            <v>J2858</v>
          </cell>
          <cell r="I124">
            <v>8007</v>
          </cell>
          <cell r="J124" t="str">
            <v>blueZip</v>
          </cell>
          <cell r="K124">
            <v>0.59166666666666667</v>
          </cell>
          <cell r="L124" t="str">
            <v>B97</v>
          </cell>
          <cell r="M124">
            <v>97</v>
          </cell>
          <cell r="N124">
            <v>97</v>
          </cell>
          <cell r="O124">
            <v>10</v>
          </cell>
          <cell r="P124">
            <v>13</v>
          </cell>
        </row>
        <row r="125">
          <cell r="A125" t="str">
            <v>Run5.21</v>
          </cell>
          <cell r="C125" t="str">
            <v>Run5.Y5</v>
          </cell>
          <cell r="D125">
            <v>45100</v>
          </cell>
          <cell r="E125">
            <v>5</v>
          </cell>
          <cell r="F125" t="str">
            <v>PM</v>
          </cell>
          <cell r="G125" t="str">
            <v>SM+RK+MG+MS</v>
          </cell>
          <cell r="H125" t="str">
            <v>J2858</v>
          </cell>
          <cell r="I125">
            <v>8007</v>
          </cell>
          <cell r="J125" t="str">
            <v>blueZip</v>
          </cell>
          <cell r="K125">
            <v>0.59444444444444444</v>
          </cell>
          <cell r="L125" t="str">
            <v>B100</v>
          </cell>
          <cell r="M125">
            <v>100</v>
          </cell>
          <cell r="N125">
            <v>100</v>
          </cell>
          <cell r="O125">
            <v>21</v>
          </cell>
          <cell r="P125">
            <v>10</v>
          </cell>
        </row>
        <row r="126">
          <cell r="A126" t="str">
            <v>Run5.24</v>
          </cell>
          <cell r="C126" t="str">
            <v>Run5.O3</v>
          </cell>
          <cell r="D126">
            <v>45100</v>
          </cell>
          <cell r="E126">
            <v>5</v>
          </cell>
          <cell r="F126" t="str">
            <v>PM</v>
          </cell>
          <cell r="G126" t="str">
            <v>SM+RK+MG+MS</v>
          </cell>
          <cell r="H126" t="str">
            <v>J2856</v>
          </cell>
          <cell r="I126">
            <v>8007</v>
          </cell>
          <cell r="J126" t="str">
            <v>blueZip</v>
          </cell>
          <cell r="K126">
            <v>0.60972222222222217</v>
          </cell>
          <cell r="L126" t="str">
            <v>B99</v>
          </cell>
          <cell r="M126">
            <v>99</v>
          </cell>
          <cell r="N126">
            <v>59</v>
          </cell>
          <cell r="O126">
            <v>24</v>
          </cell>
          <cell r="P126">
            <v>12</v>
          </cell>
        </row>
        <row r="127">
          <cell r="A127" t="str">
            <v>Run5.46</v>
          </cell>
          <cell r="C127" t="str">
            <v>Run5.O6</v>
          </cell>
          <cell r="D127">
            <v>45100</v>
          </cell>
          <cell r="E127">
            <v>5</v>
          </cell>
          <cell r="F127" t="str">
            <v>PM</v>
          </cell>
          <cell r="G127" t="str">
            <v>SM+RK+MG+MS</v>
          </cell>
          <cell r="H127" t="str">
            <v>J2856</v>
          </cell>
          <cell r="I127">
            <v>8007</v>
          </cell>
          <cell r="J127" t="str">
            <v>blueZip</v>
          </cell>
          <cell r="K127">
            <v>0.61388888888888882</v>
          </cell>
          <cell r="L127" t="str">
            <v>B98</v>
          </cell>
          <cell r="M127">
            <v>98</v>
          </cell>
          <cell r="N127">
            <v>99</v>
          </cell>
          <cell r="O127">
            <v>46</v>
          </cell>
          <cell r="P127">
            <v>14</v>
          </cell>
        </row>
        <row r="128">
          <cell r="A128" t="str">
            <v>Run5.47</v>
          </cell>
          <cell r="C128" t="str">
            <v>Run5.O1</v>
          </cell>
          <cell r="D128">
            <v>45100</v>
          </cell>
          <cell r="E128">
            <v>5</v>
          </cell>
          <cell r="F128" t="str">
            <v>PM</v>
          </cell>
          <cell r="G128" t="str">
            <v>SM+RK+MG+MS</v>
          </cell>
          <cell r="H128" t="str">
            <v>J2856</v>
          </cell>
          <cell r="I128">
            <v>8007</v>
          </cell>
          <cell r="J128" t="str">
            <v>blueZip</v>
          </cell>
          <cell r="K128">
            <v>0.61736111111111114</v>
          </cell>
          <cell r="L128" t="str">
            <v>B19</v>
          </cell>
          <cell r="M128">
            <v>19</v>
          </cell>
          <cell r="N128">
            <v>69</v>
          </cell>
          <cell r="O128">
            <v>47</v>
          </cell>
          <cell r="P128">
            <v>13</v>
          </cell>
        </row>
        <row r="129">
          <cell r="A129" t="str">
            <v>Run5.13</v>
          </cell>
          <cell r="C129" t="str">
            <v>Run5.P6</v>
          </cell>
          <cell r="D129">
            <v>45100</v>
          </cell>
          <cell r="E129">
            <v>5</v>
          </cell>
          <cell r="F129" t="str">
            <v>PM</v>
          </cell>
          <cell r="G129" t="str">
            <v>SM+RK+MG+MS</v>
          </cell>
          <cell r="H129" t="str">
            <v>O1313</v>
          </cell>
          <cell r="I129">
            <v>8007</v>
          </cell>
          <cell r="J129" t="str">
            <v>blueZip</v>
          </cell>
          <cell r="K129">
            <v>0.64097222222222217</v>
          </cell>
          <cell r="L129" t="str">
            <v>B109</v>
          </cell>
          <cell r="M129">
            <v>109</v>
          </cell>
          <cell r="N129">
            <v>55</v>
          </cell>
          <cell r="O129">
            <v>13</v>
          </cell>
          <cell r="P129">
            <v>20</v>
          </cell>
        </row>
        <row r="130">
          <cell r="A130" t="str">
            <v>Run5.11</v>
          </cell>
          <cell r="C130" t="str">
            <v>Run5.P7</v>
          </cell>
          <cell r="D130">
            <v>45100</v>
          </cell>
          <cell r="E130">
            <v>5</v>
          </cell>
          <cell r="F130" t="str">
            <v>PM</v>
          </cell>
          <cell r="G130" t="str">
            <v>SM+RK+MG+MS</v>
          </cell>
          <cell r="H130" t="str">
            <v>O1313</v>
          </cell>
          <cell r="I130">
            <v>8007</v>
          </cell>
          <cell r="J130" t="str">
            <v>blueZip</v>
          </cell>
          <cell r="K130">
            <v>0.64513888888888882</v>
          </cell>
          <cell r="L130" t="str">
            <v>B119</v>
          </cell>
          <cell r="M130">
            <v>119</v>
          </cell>
          <cell r="N130">
            <v>7</v>
          </cell>
          <cell r="O130">
            <v>11</v>
          </cell>
          <cell r="P130">
            <v>21</v>
          </cell>
        </row>
        <row r="131">
          <cell r="A131" t="str">
            <v>Run5.20</v>
          </cell>
          <cell r="C131" t="str">
            <v>Run5.Y6</v>
          </cell>
          <cell r="D131">
            <v>45100</v>
          </cell>
          <cell r="E131">
            <v>5</v>
          </cell>
          <cell r="F131" t="str">
            <v>PM</v>
          </cell>
          <cell r="G131" t="str">
            <v>SM+RK+MG+MS</v>
          </cell>
          <cell r="H131" t="str">
            <v>O1313</v>
          </cell>
          <cell r="I131">
            <v>8007</v>
          </cell>
          <cell r="J131" t="str">
            <v>blueZip</v>
          </cell>
          <cell r="K131">
            <v>0.64652777777777781</v>
          </cell>
          <cell r="L131" t="str">
            <v>B117</v>
          </cell>
          <cell r="M131">
            <v>117</v>
          </cell>
          <cell r="N131">
            <v>8</v>
          </cell>
          <cell r="O131">
            <v>20</v>
          </cell>
          <cell r="P131">
            <v>23</v>
          </cell>
        </row>
        <row r="132">
          <cell r="A132" t="str">
            <v>Run5.15</v>
          </cell>
          <cell r="C132" t="str">
            <v>Run5.P8</v>
          </cell>
          <cell r="D132">
            <v>45100</v>
          </cell>
          <cell r="E132">
            <v>5</v>
          </cell>
          <cell r="F132" t="str">
            <v>PM</v>
          </cell>
          <cell r="G132" t="str">
            <v>SM+RK+MG+MS</v>
          </cell>
          <cell r="H132" t="str">
            <v>O1313</v>
          </cell>
          <cell r="I132">
            <v>8007</v>
          </cell>
          <cell r="J132" t="str">
            <v>blueZip</v>
          </cell>
          <cell r="K132">
            <v>0.65694444444444444</v>
          </cell>
          <cell r="L132" t="str">
            <v>B60</v>
          </cell>
          <cell r="M132">
            <v>60</v>
          </cell>
          <cell r="N132">
            <v>20</v>
          </cell>
          <cell r="O132">
            <v>15</v>
          </cell>
          <cell r="P132">
            <v>17</v>
          </cell>
        </row>
        <row r="133">
          <cell r="A133" t="str">
            <v>Run5.61</v>
          </cell>
          <cell r="C133" t="str">
            <v>Run5.O2</v>
          </cell>
          <cell r="D133">
            <v>45100</v>
          </cell>
          <cell r="E133">
            <v>5</v>
          </cell>
          <cell r="F133" t="str">
            <v>PM</v>
          </cell>
          <cell r="G133" t="str">
            <v>CJ+BC+MGa+MI</v>
          </cell>
          <cell r="H133" t="str">
            <v>T3021</v>
          </cell>
          <cell r="I133">
            <v>4662</v>
          </cell>
          <cell r="J133" t="str">
            <v>orangeZip</v>
          </cell>
          <cell r="K133">
            <v>0.55555555555555558</v>
          </cell>
          <cell r="L133" t="str">
            <v>B181</v>
          </cell>
          <cell r="M133">
            <v>181</v>
          </cell>
          <cell r="N133">
            <v>40</v>
          </cell>
          <cell r="O133">
            <v>61</v>
          </cell>
          <cell r="P133">
            <v>15</v>
          </cell>
        </row>
        <row r="134">
          <cell r="A134" t="str">
            <v>Run5.48</v>
          </cell>
          <cell r="C134" t="str">
            <v>Run5.O5</v>
          </cell>
          <cell r="D134">
            <v>45100</v>
          </cell>
          <cell r="E134">
            <v>5</v>
          </cell>
          <cell r="F134" t="str">
            <v>PM</v>
          </cell>
          <cell r="G134" t="str">
            <v>CJ+BC+MGa+MI</v>
          </cell>
          <cell r="H134" t="str">
            <v>T3021</v>
          </cell>
          <cell r="I134">
            <v>4662</v>
          </cell>
          <cell r="J134" t="str">
            <v>orangeZip</v>
          </cell>
          <cell r="K134">
            <v>0.56041666666666667</v>
          </cell>
          <cell r="L134" t="str">
            <v>B182</v>
          </cell>
          <cell r="M134">
            <v>182</v>
          </cell>
          <cell r="N134">
            <v>41</v>
          </cell>
          <cell r="O134">
            <v>48</v>
          </cell>
          <cell r="P134">
            <v>13</v>
          </cell>
        </row>
        <row r="135">
          <cell r="A135" t="str">
            <v>Run5.22</v>
          </cell>
          <cell r="C135" t="str">
            <v>Run5.Y1</v>
          </cell>
          <cell r="D135">
            <v>45100</v>
          </cell>
          <cell r="E135">
            <v>5</v>
          </cell>
          <cell r="F135" t="str">
            <v>PM</v>
          </cell>
          <cell r="G135" t="str">
            <v>CJ+BC+MGa+MI</v>
          </cell>
          <cell r="H135" t="str">
            <v>T3021</v>
          </cell>
          <cell r="I135">
            <v>4662</v>
          </cell>
          <cell r="J135" t="str">
            <v>orangeZip</v>
          </cell>
          <cell r="K135">
            <v>0.5625</v>
          </cell>
          <cell r="L135" t="str">
            <v>B184</v>
          </cell>
          <cell r="M135">
            <v>184</v>
          </cell>
          <cell r="N135">
            <v>42</v>
          </cell>
          <cell r="O135">
            <v>22</v>
          </cell>
          <cell r="P135">
            <v>14</v>
          </cell>
        </row>
        <row r="136">
          <cell r="A136" t="str">
            <v>Run5.59</v>
          </cell>
          <cell r="C136" t="str">
            <v>Run5.O4</v>
          </cell>
          <cell r="D136">
            <v>45100</v>
          </cell>
          <cell r="E136">
            <v>5</v>
          </cell>
          <cell r="F136" t="str">
            <v>PM</v>
          </cell>
          <cell r="G136" t="str">
            <v>CJ+BC+MGa+MI</v>
          </cell>
          <cell r="H136" t="str">
            <v>K1021</v>
          </cell>
          <cell r="I136">
            <v>4662</v>
          </cell>
          <cell r="J136" t="str">
            <v>orangeZip</v>
          </cell>
          <cell r="K136">
            <v>0.59444444444444444</v>
          </cell>
          <cell r="L136" t="str">
            <v>B185</v>
          </cell>
          <cell r="M136">
            <v>185</v>
          </cell>
          <cell r="N136">
            <v>43</v>
          </cell>
          <cell r="O136">
            <v>59</v>
          </cell>
          <cell r="P136">
            <v>17</v>
          </cell>
        </row>
        <row r="137">
          <cell r="A137" t="str">
            <v>Run5.7</v>
          </cell>
          <cell r="C137" t="str">
            <v>Run5.Y4</v>
          </cell>
          <cell r="D137">
            <v>45100</v>
          </cell>
          <cell r="E137">
            <v>5</v>
          </cell>
          <cell r="F137" t="str">
            <v>PM</v>
          </cell>
          <cell r="G137" t="str">
            <v>CJ+BC+MGa+MI</v>
          </cell>
          <cell r="H137" t="str">
            <v>K1021</v>
          </cell>
          <cell r="I137">
            <v>4662</v>
          </cell>
          <cell r="J137" t="str">
            <v>orangeZip</v>
          </cell>
          <cell r="K137">
            <v>0.59722222222222221</v>
          </cell>
          <cell r="L137" t="str">
            <v>B186</v>
          </cell>
          <cell r="M137">
            <v>186</v>
          </cell>
          <cell r="N137">
            <v>44</v>
          </cell>
          <cell r="O137">
            <v>7</v>
          </cell>
          <cell r="P137">
            <v>19</v>
          </cell>
        </row>
        <row r="138">
          <cell r="A138" t="str">
            <v>Run5.25</v>
          </cell>
          <cell r="C138" t="str">
            <v>Run5.Y2</v>
          </cell>
          <cell r="D138">
            <v>45100</v>
          </cell>
          <cell r="E138">
            <v>5</v>
          </cell>
          <cell r="F138" t="str">
            <v>PM</v>
          </cell>
          <cell r="G138" t="str">
            <v>CJ+BC+MGa+MI</v>
          </cell>
          <cell r="H138" t="str">
            <v>K1021</v>
          </cell>
          <cell r="I138">
            <v>4662</v>
          </cell>
          <cell r="J138" t="str">
            <v>orangeZip</v>
          </cell>
          <cell r="K138">
            <v>0.60069444444444442</v>
          </cell>
          <cell r="L138" t="str">
            <v>B187</v>
          </cell>
          <cell r="M138">
            <v>187</v>
          </cell>
          <cell r="N138">
            <v>47</v>
          </cell>
          <cell r="O138">
            <v>25</v>
          </cell>
          <cell r="P138">
            <v>23</v>
          </cell>
        </row>
        <row r="139">
          <cell r="A139" t="str">
            <v>Run5.61B</v>
          </cell>
          <cell r="C139" t="str">
            <v>Run5.B4</v>
          </cell>
          <cell r="D139">
            <v>45101</v>
          </cell>
          <cell r="E139">
            <v>5</v>
          </cell>
          <cell r="F139" t="str">
            <v>AM</v>
          </cell>
          <cell r="G139" t="str">
            <v>RC+SM+MG+AW</v>
          </cell>
          <cell r="H139" t="str">
            <v>CT (Waypoint 661)</v>
          </cell>
          <cell r="I139">
            <v>4662</v>
          </cell>
          <cell r="J139" t="e">
            <v>#N/A</v>
          </cell>
          <cell r="K139">
            <v>0.47500000000000003</v>
          </cell>
          <cell r="L139" t="str">
            <v>B129</v>
          </cell>
          <cell r="M139">
            <v>129</v>
          </cell>
          <cell r="N139">
            <v>27</v>
          </cell>
          <cell r="O139" t="str">
            <v>61B</v>
          </cell>
          <cell r="P139">
            <v>9</v>
          </cell>
        </row>
        <row r="140">
          <cell r="A140" t="str">
            <v>Run5.20B</v>
          </cell>
          <cell r="C140" t="str">
            <v>Run5.B3</v>
          </cell>
          <cell r="D140">
            <v>45101</v>
          </cell>
          <cell r="E140">
            <v>5</v>
          </cell>
          <cell r="F140" t="str">
            <v>AM</v>
          </cell>
          <cell r="G140" t="str">
            <v>RC+SM+MG+AW</v>
          </cell>
          <cell r="H140" t="str">
            <v>CT (Waypoint 661)</v>
          </cell>
          <cell r="I140">
            <v>4662</v>
          </cell>
          <cell r="J140" t="e">
            <v>#N/A</v>
          </cell>
          <cell r="K140">
            <v>0.47847222222222219</v>
          </cell>
          <cell r="L140" t="str">
            <v>B118</v>
          </cell>
          <cell r="M140">
            <v>118</v>
          </cell>
          <cell r="N140">
            <v>19</v>
          </cell>
          <cell r="O140" t="str">
            <v>20B</v>
          </cell>
          <cell r="P140">
            <v>9</v>
          </cell>
        </row>
        <row r="141">
          <cell r="A141" t="str">
            <v>Run5.25B</v>
          </cell>
          <cell r="C141" t="str">
            <v>Run5.B2</v>
          </cell>
          <cell r="D141">
            <v>45101</v>
          </cell>
          <cell r="E141">
            <v>5</v>
          </cell>
          <cell r="F141" t="str">
            <v>AM</v>
          </cell>
          <cell r="G141" t="str">
            <v>RC+SM+MG+AW</v>
          </cell>
          <cell r="H141" t="str">
            <v>CT (Waypoint 661)</v>
          </cell>
          <cell r="I141">
            <v>4662</v>
          </cell>
          <cell r="J141" t="e">
            <v>#N/A</v>
          </cell>
          <cell r="K141">
            <v>0.4826388888888889</v>
          </cell>
          <cell r="L141" t="str">
            <v>B108</v>
          </cell>
          <cell r="M141">
            <v>108</v>
          </cell>
          <cell r="N141">
            <v>9</v>
          </cell>
          <cell r="O141" t="str">
            <v>25B</v>
          </cell>
          <cell r="P141">
            <v>8</v>
          </cell>
        </row>
        <row r="142">
          <cell r="A142" t="str">
            <v>Run5.6</v>
          </cell>
          <cell r="C142" t="str">
            <v>Run5.B1</v>
          </cell>
          <cell r="D142">
            <v>45101</v>
          </cell>
          <cell r="E142">
            <v>5</v>
          </cell>
          <cell r="F142" t="str">
            <v>AM</v>
          </cell>
          <cell r="G142" t="str">
            <v>RC+SM+MG+AW</v>
          </cell>
          <cell r="H142" t="str">
            <v>CT (Waypoint 660)</v>
          </cell>
          <cell r="I142">
            <v>4662</v>
          </cell>
          <cell r="J142" t="e">
            <v>#N/A</v>
          </cell>
          <cell r="K142">
            <v>0.5</v>
          </cell>
          <cell r="L142" t="str">
            <v>B110</v>
          </cell>
          <cell r="M142">
            <v>110</v>
          </cell>
          <cell r="N142">
            <v>10</v>
          </cell>
          <cell r="O142">
            <v>6</v>
          </cell>
          <cell r="P142">
            <v>8</v>
          </cell>
        </row>
        <row r="143">
          <cell r="A143" t="str">
            <v>Run6.4</v>
          </cell>
          <cell r="B143" t="str">
            <v>RT.4</v>
          </cell>
          <cell r="C143" t="str">
            <v>Run6.Y1</v>
          </cell>
          <cell r="D143">
            <v>45102</v>
          </cell>
          <cell r="E143">
            <v>6</v>
          </cell>
          <cell r="F143" t="str">
            <v>AM</v>
          </cell>
          <cell r="G143" t="str">
            <v>RK+AW+BC</v>
          </cell>
          <cell r="H143" t="str">
            <v>Pulaski-N_1</v>
          </cell>
          <cell r="I143">
            <v>4662</v>
          </cell>
          <cell r="J143" t="str">
            <v>cunning</v>
          </cell>
          <cell r="K143">
            <v>0.36388888888888887</v>
          </cell>
          <cell r="L143" t="str">
            <v>B188</v>
          </cell>
          <cell r="M143">
            <v>188</v>
          </cell>
          <cell r="N143">
            <v>46</v>
          </cell>
          <cell r="O143">
            <v>4</v>
          </cell>
          <cell r="P143">
            <v>7</v>
          </cell>
        </row>
        <row r="144">
          <cell r="A144" t="str">
            <v>Run7.6</v>
          </cell>
          <cell r="B144" t="str">
            <v>RT.6</v>
          </cell>
          <cell r="C144" t="str">
            <v>Run7.B6</v>
          </cell>
          <cell r="D144">
            <v>45102</v>
          </cell>
          <cell r="E144">
            <v>7</v>
          </cell>
          <cell r="F144" t="str">
            <v>AM</v>
          </cell>
          <cell r="G144" t="str">
            <v>RK+AW+BC</v>
          </cell>
          <cell r="H144" t="str">
            <v>Pulaski-N_1</v>
          </cell>
          <cell r="I144">
            <v>4662</v>
          </cell>
          <cell r="J144" t="str">
            <v>cunning</v>
          </cell>
          <cell r="K144">
            <v>0.36805555555555558</v>
          </cell>
          <cell r="L144" t="str">
            <v>B189</v>
          </cell>
          <cell r="M144">
            <v>189</v>
          </cell>
          <cell r="N144">
            <v>48</v>
          </cell>
          <cell r="O144">
            <v>6</v>
          </cell>
          <cell r="P144">
            <v>7</v>
          </cell>
        </row>
        <row r="145">
          <cell r="A145" t="str">
            <v>Run7.7</v>
          </cell>
          <cell r="B145" t="str">
            <v>RT.7</v>
          </cell>
          <cell r="C145" t="str">
            <v>Run7.Y1</v>
          </cell>
          <cell r="D145">
            <v>45102</v>
          </cell>
          <cell r="E145">
            <v>7</v>
          </cell>
          <cell r="F145" t="str">
            <v>AM</v>
          </cell>
          <cell r="G145" t="str">
            <v>RK+AW+BC</v>
          </cell>
          <cell r="H145" t="str">
            <v>Pulaski-N_1</v>
          </cell>
          <cell r="I145">
            <v>4662</v>
          </cell>
          <cell r="J145" t="str">
            <v>cunning</v>
          </cell>
          <cell r="K145">
            <v>0.37152777777777773</v>
          </cell>
          <cell r="L145" t="str">
            <v>B190</v>
          </cell>
          <cell r="M145">
            <v>190</v>
          </cell>
          <cell r="N145">
            <v>49</v>
          </cell>
          <cell r="O145">
            <v>7</v>
          </cell>
          <cell r="P145">
            <v>7</v>
          </cell>
        </row>
        <row r="146">
          <cell r="A146" t="str">
            <v>Run7.1</v>
          </cell>
          <cell r="B146" t="str">
            <v>RT.1</v>
          </cell>
          <cell r="C146" t="str">
            <v>Run7.B5</v>
          </cell>
          <cell r="D146">
            <v>45102</v>
          </cell>
          <cell r="E146">
            <v>7</v>
          </cell>
          <cell r="F146" t="str">
            <v>AM</v>
          </cell>
          <cell r="G146" t="str">
            <v>RK+AW+BC</v>
          </cell>
          <cell r="H146" t="str">
            <v>Pulaski-N_1</v>
          </cell>
          <cell r="I146">
            <v>4662</v>
          </cell>
          <cell r="J146" t="str">
            <v>cunning</v>
          </cell>
          <cell r="K146">
            <v>0.375</v>
          </cell>
          <cell r="L146" t="str">
            <v>B162</v>
          </cell>
          <cell r="M146">
            <v>162</v>
          </cell>
          <cell r="N146">
            <v>15</v>
          </cell>
          <cell r="O146">
            <v>1</v>
          </cell>
          <cell r="P146">
            <v>7</v>
          </cell>
        </row>
        <row r="147">
          <cell r="A147" t="str">
            <v>Run7.2</v>
          </cell>
          <cell r="B147" t="str">
            <v>RT.2</v>
          </cell>
          <cell r="C147" t="str">
            <v>Run7.Y6</v>
          </cell>
          <cell r="D147">
            <v>45102</v>
          </cell>
          <cell r="E147">
            <v>7</v>
          </cell>
          <cell r="F147" t="str">
            <v>AM</v>
          </cell>
          <cell r="G147" t="str">
            <v>RK+AW+BC</v>
          </cell>
          <cell r="H147" t="str">
            <v>Pulaski-N_1</v>
          </cell>
          <cell r="I147">
            <v>4662</v>
          </cell>
          <cell r="J147" t="str">
            <v>cunning</v>
          </cell>
          <cell r="K147">
            <v>0.37916666666666665</v>
          </cell>
          <cell r="L147" t="str">
            <v>B161</v>
          </cell>
          <cell r="M147">
            <v>161</v>
          </cell>
          <cell r="N147">
            <v>16</v>
          </cell>
          <cell r="O147">
            <v>2</v>
          </cell>
          <cell r="P147">
            <v>11</v>
          </cell>
        </row>
        <row r="148">
          <cell r="A148" t="str">
            <v>Run7.3</v>
          </cell>
          <cell r="B148" t="str">
            <v>RT.3</v>
          </cell>
          <cell r="C148" t="str">
            <v>Run7.B3</v>
          </cell>
          <cell r="D148">
            <v>45102</v>
          </cell>
          <cell r="E148">
            <v>7</v>
          </cell>
          <cell r="F148" t="str">
            <v>AM</v>
          </cell>
          <cell r="G148" t="str">
            <v>RK+AW+BC</v>
          </cell>
          <cell r="H148" t="str">
            <v>Pulaski-N_1</v>
          </cell>
          <cell r="I148">
            <v>4662</v>
          </cell>
          <cell r="J148" t="str">
            <v>cunning</v>
          </cell>
          <cell r="K148">
            <v>0.39097222222222222</v>
          </cell>
          <cell r="L148" t="str">
            <v>B150</v>
          </cell>
          <cell r="M148">
            <v>150</v>
          </cell>
          <cell r="N148">
            <v>17</v>
          </cell>
          <cell r="O148">
            <v>3</v>
          </cell>
          <cell r="P148">
            <v>7</v>
          </cell>
        </row>
        <row r="149">
          <cell r="A149" t="str">
            <v>Run6.55</v>
          </cell>
          <cell r="B149" t="str">
            <v>RT.55</v>
          </cell>
          <cell r="C149" t="str">
            <v>Run6.Y3</v>
          </cell>
          <cell r="D149">
            <v>45102</v>
          </cell>
          <cell r="E149">
            <v>6</v>
          </cell>
          <cell r="F149" t="str">
            <v>AM</v>
          </cell>
          <cell r="G149" t="str">
            <v>SM+FL</v>
          </cell>
          <cell r="H149" t="str">
            <v>Pulaski-N_2</v>
          </cell>
          <cell r="I149">
            <v>4662</v>
          </cell>
          <cell r="J149" t="str">
            <v>cunning</v>
          </cell>
          <cell r="K149">
            <v>0.4548611111111111</v>
          </cell>
          <cell r="L149" t="str">
            <v>B168</v>
          </cell>
          <cell r="M149">
            <v>168</v>
          </cell>
          <cell r="N149">
            <v>12</v>
          </cell>
          <cell r="O149">
            <v>55</v>
          </cell>
          <cell r="P149">
            <v>12</v>
          </cell>
        </row>
        <row r="150">
          <cell r="A150" t="str">
            <v>Run7.33</v>
          </cell>
          <cell r="B150" t="str">
            <v>RT.33</v>
          </cell>
          <cell r="C150" t="str">
            <v>Run7.Y4</v>
          </cell>
          <cell r="D150">
            <v>45102</v>
          </cell>
          <cell r="E150">
            <v>7</v>
          </cell>
          <cell r="F150" t="str">
            <v>AM</v>
          </cell>
          <cell r="G150" t="str">
            <v>SM+FL</v>
          </cell>
          <cell r="H150" t="str">
            <v>Pulaski-N_2</v>
          </cell>
          <cell r="I150">
            <v>4662</v>
          </cell>
          <cell r="J150" t="str">
            <v>cunning</v>
          </cell>
          <cell r="K150">
            <v>0.46111111111111108</v>
          </cell>
          <cell r="L150" t="str">
            <v>B166</v>
          </cell>
          <cell r="M150">
            <v>166</v>
          </cell>
          <cell r="N150">
            <v>4</v>
          </cell>
          <cell r="O150">
            <v>33</v>
          </cell>
          <cell r="P150">
            <v>12</v>
          </cell>
        </row>
        <row r="151">
          <cell r="A151" t="str">
            <v>Run7.53</v>
          </cell>
          <cell r="B151" t="str">
            <v>RT.53</v>
          </cell>
          <cell r="C151" t="str">
            <v>Run7.O8</v>
          </cell>
          <cell r="D151">
            <v>45102</v>
          </cell>
          <cell r="E151">
            <v>7</v>
          </cell>
          <cell r="F151" t="str">
            <v>AM</v>
          </cell>
          <cell r="G151" t="str">
            <v>SM+FL</v>
          </cell>
          <cell r="H151" t="str">
            <v>Pulaski-N_2</v>
          </cell>
          <cell r="I151">
            <v>4662</v>
          </cell>
          <cell r="J151" t="str">
            <v>cunning</v>
          </cell>
          <cell r="K151">
            <v>0.47361111111111115</v>
          </cell>
          <cell r="L151" t="str">
            <v>B169</v>
          </cell>
          <cell r="M151">
            <v>169</v>
          </cell>
          <cell r="N151">
            <v>11</v>
          </cell>
          <cell r="O151">
            <v>53</v>
          </cell>
          <cell r="P151">
            <v>12</v>
          </cell>
        </row>
        <row r="152">
          <cell r="A152" t="str">
            <v>Run6.40</v>
          </cell>
          <cell r="B152" t="str">
            <v>RT.40</v>
          </cell>
          <cell r="C152" t="str">
            <v>Run6.Y2</v>
          </cell>
          <cell r="D152">
            <v>45102</v>
          </cell>
          <cell r="E152">
            <v>6</v>
          </cell>
          <cell r="F152" t="str">
            <v>AM</v>
          </cell>
          <cell r="G152" t="str">
            <v>SM+FL</v>
          </cell>
          <cell r="H152" t="str">
            <v>Pulaski-N_2</v>
          </cell>
          <cell r="I152">
            <v>4662</v>
          </cell>
          <cell r="J152" t="str">
            <v>cunning</v>
          </cell>
          <cell r="K152">
            <v>0.48125000000000001</v>
          </cell>
          <cell r="L152" t="str">
            <v>B164</v>
          </cell>
          <cell r="M152">
            <v>164</v>
          </cell>
          <cell r="N152">
            <v>14</v>
          </cell>
          <cell r="O152">
            <v>40</v>
          </cell>
          <cell r="P152">
            <v>12</v>
          </cell>
        </row>
        <row r="153">
          <cell r="A153" t="str">
            <v>Run6.11</v>
          </cell>
          <cell r="B153" t="str">
            <v>RT.11</v>
          </cell>
          <cell r="C153" t="str">
            <v>Run6.O6</v>
          </cell>
          <cell r="D153">
            <v>45102</v>
          </cell>
          <cell r="E153">
            <v>6</v>
          </cell>
          <cell r="F153" t="str">
            <v>AM</v>
          </cell>
          <cell r="G153" t="str">
            <v>JP+MG+SL</v>
          </cell>
          <cell r="H153" t="str">
            <v>Pulaski-S_1</v>
          </cell>
          <cell r="I153">
            <v>8007</v>
          </cell>
          <cell r="J153" t="str">
            <v>orangeZip</v>
          </cell>
          <cell r="K153">
            <v>0.4069444444444445</v>
          </cell>
          <cell r="L153" t="str">
            <v>B138</v>
          </cell>
          <cell r="M153">
            <v>138</v>
          </cell>
          <cell r="N153">
            <v>36</v>
          </cell>
          <cell r="O153">
            <v>11</v>
          </cell>
          <cell r="P153">
            <v>9</v>
          </cell>
        </row>
        <row r="154">
          <cell r="A154" t="str">
            <v>Run7.10</v>
          </cell>
          <cell r="B154" t="str">
            <v>RT.10</v>
          </cell>
          <cell r="C154" t="str">
            <v>Run7.B4</v>
          </cell>
          <cell r="D154">
            <v>45102</v>
          </cell>
          <cell r="E154">
            <v>7</v>
          </cell>
          <cell r="F154" t="str">
            <v>AM</v>
          </cell>
          <cell r="G154" t="str">
            <v>JP+MG+SL</v>
          </cell>
          <cell r="H154" t="str">
            <v>Pulaski-S_1</v>
          </cell>
          <cell r="I154">
            <v>8007</v>
          </cell>
          <cell r="J154" t="str">
            <v>orangeZip</v>
          </cell>
          <cell r="K154">
            <v>0.41736111111111113</v>
          </cell>
          <cell r="L154" t="str">
            <v>B139</v>
          </cell>
          <cell r="M154">
            <v>139</v>
          </cell>
          <cell r="N154">
            <v>34</v>
          </cell>
          <cell r="O154">
            <v>10</v>
          </cell>
          <cell r="P154">
            <v>9</v>
          </cell>
        </row>
        <row r="155">
          <cell r="A155" t="str">
            <v>Run7.12</v>
          </cell>
          <cell r="B155" t="str">
            <v>RT.12</v>
          </cell>
          <cell r="C155" t="str">
            <v>Run7.B2</v>
          </cell>
          <cell r="D155">
            <v>45102</v>
          </cell>
          <cell r="E155">
            <v>7</v>
          </cell>
          <cell r="F155" t="str">
            <v>AM</v>
          </cell>
          <cell r="G155" t="str">
            <v>JP+MG+SL</v>
          </cell>
          <cell r="H155" t="str">
            <v>Pulaski-S_1</v>
          </cell>
          <cell r="I155">
            <v>8007</v>
          </cell>
          <cell r="J155" t="str">
            <v>orangeZip</v>
          </cell>
          <cell r="K155">
            <v>0.42708333333333331</v>
          </cell>
          <cell r="L155" t="str">
            <v>B137</v>
          </cell>
          <cell r="M155">
            <v>137</v>
          </cell>
          <cell r="N155">
            <v>37</v>
          </cell>
          <cell r="O155">
            <v>12</v>
          </cell>
          <cell r="P155">
            <v>8</v>
          </cell>
        </row>
        <row r="156">
          <cell r="A156" t="str">
            <v>Run6.9</v>
          </cell>
          <cell r="B156" t="str">
            <v>RT.9</v>
          </cell>
          <cell r="C156" t="str">
            <v>Run6.O2</v>
          </cell>
          <cell r="D156">
            <v>45102</v>
          </cell>
          <cell r="E156">
            <v>6</v>
          </cell>
          <cell r="F156" t="str">
            <v>AM</v>
          </cell>
          <cell r="G156" t="str">
            <v>JP+MG+SL</v>
          </cell>
          <cell r="H156" t="str">
            <v>Pulaski-S_1</v>
          </cell>
          <cell r="I156">
            <v>8007</v>
          </cell>
          <cell r="J156" t="str">
            <v>orangeZip</v>
          </cell>
          <cell r="K156">
            <v>0.42986111111111108</v>
          </cell>
          <cell r="L156" t="str">
            <v>B136</v>
          </cell>
          <cell r="M156">
            <v>136</v>
          </cell>
          <cell r="N156">
            <v>33</v>
          </cell>
          <cell r="O156">
            <v>9</v>
          </cell>
          <cell r="P156">
            <v>9</v>
          </cell>
        </row>
        <row r="157">
          <cell r="A157" t="str">
            <v>Run6.8</v>
          </cell>
          <cell r="B157" t="str">
            <v>RT.8</v>
          </cell>
          <cell r="C157" t="str">
            <v>Run6.O1</v>
          </cell>
          <cell r="D157">
            <v>45102</v>
          </cell>
          <cell r="E157">
            <v>6</v>
          </cell>
          <cell r="F157" t="str">
            <v>AM</v>
          </cell>
          <cell r="G157" t="str">
            <v>JP+MG+SL</v>
          </cell>
          <cell r="H157" t="str">
            <v>Pulaski-S_1</v>
          </cell>
          <cell r="I157">
            <v>8007</v>
          </cell>
          <cell r="J157" t="str">
            <v>orangeZip</v>
          </cell>
          <cell r="K157">
            <v>0.4375</v>
          </cell>
          <cell r="L157" t="str">
            <v>B133</v>
          </cell>
          <cell r="M157">
            <v>133</v>
          </cell>
          <cell r="N157">
            <v>31</v>
          </cell>
          <cell r="O157">
            <v>8</v>
          </cell>
          <cell r="P157">
            <v>8</v>
          </cell>
        </row>
        <row r="158">
          <cell r="A158" t="str">
            <v>Run6.52</v>
          </cell>
          <cell r="B158" t="str">
            <v>RT.52</v>
          </cell>
          <cell r="C158" t="str">
            <v>Run6.O5</v>
          </cell>
          <cell r="D158">
            <v>45102</v>
          </cell>
          <cell r="E158">
            <v>6</v>
          </cell>
          <cell r="F158" t="str">
            <v>AM</v>
          </cell>
          <cell r="G158" t="str">
            <v>JP+MG</v>
          </cell>
          <cell r="H158" t="str">
            <v>Pulaski-S_2</v>
          </cell>
          <cell r="I158">
            <v>4324</v>
          </cell>
          <cell r="J158" t="str">
            <v>orangeZip</v>
          </cell>
          <cell r="K158">
            <v>0.48541666666666666</v>
          </cell>
          <cell r="L158" t="str">
            <v>B135</v>
          </cell>
          <cell r="M158">
            <v>135</v>
          </cell>
          <cell r="N158">
            <v>38</v>
          </cell>
          <cell r="O158">
            <v>52</v>
          </cell>
          <cell r="P158">
            <v>9</v>
          </cell>
        </row>
        <row r="159">
          <cell r="A159" t="str">
            <v>Run6.32</v>
          </cell>
          <cell r="B159" t="str">
            <v>RT.32</v>
          </cell>
          <cell r="C159" t="str">
            <v>Run6.O3</v>
          </cell>
          <cell r="D159">
            <v>45102</v>
          </cell>
          <cell r="E159">
            <v>6</v>
          </cell>
          <cell r="F159" t="str">
            <v>AM</v>
          </cell>
          <cell r="G159" t="str">
            <v>JP+MG</v>
          </cell>
          <cell r="H159" t="str">
            <v>Pulaski-S_2</v>
          </cell>
          <cell r="I159">
            <v>4324</v>
          </cell>
          <cell r="J159" t="str">
            <v>orangeZip</v>
          </cell>
          <cell r="K159">
            <v>0.49305555555555558</v>
          </cell>
          <cell r="L159" t="str">
            <v>B134</v>
          </cell>
          <cell r="M159">
            <v>134</v>
          </cell>
          <cell r="N159">
            <v>32</v>
          </cell>
          <cell r="O159">
            <v>32</v>
          </cell>
          <cell r="P159">
            <v>9</v>
          </cell>
        </row>
        <row r="160">
          <cell r="A160" t="str">
            <v>Run6.5</v>
          </cell>
          <cell r="B160" t="str">
            <v>RT.5</v>
          </cell>
          <cell r="C160" t="str">
            <v>Run6.O4</v>
          </cell>
          <cell r="D160">
            <v>45102</v>
          </cell>
          <cell r="E160">
            <v>6</v>
          </cell>
          <cell r="F160" t="str">
            <v>AM</v>
          </cell>
          <cell r="G160" t="str">
            <v>JP+MG</v>
          </cell>
          <cell r="H160" t="str">
            <v>Pulaski-S_2</v>
          </cell>
          <cell r="I160">
            <v>4324</v>
          </cell>
          <cell r="J160" t="str">
            <v>orangeZip</v>
          </cell>
          <cell r="K160">
            <v>0.50069444444444444</v>
          </cell>
          <cell r="L160" t="str">
            <v>B131</v>
          </cell>
          <cell r="M160">
            <v>131</v>
          </cell>
          <cell r="N160">
            <v>35</v>
          </cell>
          <cell r="O160">
            <v>5</v>
          </cell>
          <cell r="P160">
            <v>9</v>
          </cell>
        </row>
        <row r="161">
          <cell r="A161" t="str">
            <v>Run6.47</v>
          </cell>
          <cell r="B161" t="str">
            <v>RT.47</v>
          </cell>
          <cell r="C161" t="str">
            <v>Run6.O7</v>
          </cell>
          <cell r="D161">
            <v>45102</v>
          </cell>
          <cell r="E161">
            <v>6</v>
          </cell>
          <cell r="F161" t="str">
            <v>AM</v>
          </cell>
          <cell r="G161" t="str">
            <v>JP+MG</v>
          </cell>
          <cell r="H161" t="str">
            <v>Pulaski-S_2</v>
          </cell>
          <cell r="I161">
            <v>4324</v>
          </cell>
          <cell r="J161" t="str">
            <v>orangeZip</v>
          </cell>
          <cell r="K161">
            <v>0.5083333333333333</v>
          </cell>
          <cell r="L161" t="str">
            <v>B132</v>
          </cell>
          <cell r="M161">
            <v>132</v>
          </cell>
          <cell r="N161">
            <v>39</v>
          </cell>
          <cell r="O161">
            <v>47</v>
          </cell>
          <cell r="P161">
            <v>10</v>
          </cell>
        </row>
        <row r="162">
          <cell r="A162" t="str">
            <v>Run7.57</v>
          </cell>
          <cell r="B162" t="str">
            <v>RT.57</v>
          </cell>
          <cell r="C162" t="str">
            <v>Run7.Y3</v>
          </cell>
          <cell r="D162">
            <v>45102</v>
          </cell>
          <cell r="E162">
            <v>7</v>
          </cell>
          <cell r="F162" t="str">
            <v>AM</v>
          </cell>
          <cell r="G162" t="str">
            <v>JP+MG</v>
          </cell>
          <cell r="H162" t="str">
            <v>Pulaski-S_2</v>
          </cell>
          <cell r="I162">
            <v>4324</v>
          </cell>
          <cell r="J162" t="str">
            <v>orangeZip</v>
          </cell>
          <cell r="K162">
            <v>0.51527777777777783</v>
          </cell>
          <cell r="L162" t="str">
            <v>B86</v>
          </cell>
          <cell r="M162">
            <v>86</v>
          </cell>
          <cell r="N162">
            <v>40</v>
          </cell>
          <cell r="O162">
            <v>57</v>
          </cell>
          <cell r="P162">
            <v>10</v>
          </cell>
        </row>
        <row r="163">
          <cell r="A163" t="str">
            <v>Run7.48</v>
          </cell>
          <cell r="B163" t="str">
            <v>RT.48</v>
          </cell>
          <cell r="C163" t="str">
            <v>Run7.Y7</v>
          </cell>
          <cell r="D163">
            <v>45102</v>
          </cell>
          <cell r="E163">
            <v>7</v>
          </cell>
          <cell r="F163" t="str">
            <v>PM</v>
          </cell>
          <cell r="G163" t="str">
            <v>RK+MG</v>
          </cell>
          <cell r="H163" t="str">
            <v>TexasRock-Acer-ACR-1(N)</v>
          </cell>
          <cell r="I163">
            <v>4662</v>
          </cell>
          <cell r="J163" t="str">
            <v>blueBand</v>
          </cell>
          <cell r="K163">
            <v>0.64374999999999993</v>
          </cell>
          <cell r="L163" t="str">
            <v>B120</v>
          </cell>
          <cell r="M163">
            <v>120</v>
          </cell>
          <cell r="N163">
            <v>18</v>
          </cell>
          <cell r="O163">
            <v>48</v>
          </cell>
          <cell r="P163">
            <v>10</v>
          </cell>
        </row>
        <row r="164">
          <cell r="A164" t="str">
            <v>Run7.54</v>
          </cell>
          <cell r="B164" t="str">
            <v>RT.54</v>
          </cell>
          <cell r="C164" t="str">
            <v>Run7.B1</v>
          </cell>
          <cell r="D164">
            <v>45102</v>
          </cell>
          <cell r="E164">
            <v>7</v>
          </cell>
          <cell r="F164" t="str">
            <v>PM</v>
          </cell>
          <cell r="G164" t="str">
            <v>RK+MG</v>
          </cell>
          <cell r="H164" t="str">
            <v>TexasRock-Acer-ACR-1(N)</v>
          </cell>
          <cell r="I164">
            <v>4662</v>
          </cell>
          <cell r="J164" t="str">
            <v>blueBand</v>
          </cell>
          <cell r="K164">
            <v>0.65</v>
          </cell>
          <cell r="L164" t="str">
            <v>B163</v>
          </cell>
          <cell r="M164">
            <v>163</v>
          </cell>
          <cell r="N164">
            <v>5</v>
          </cell>
          <cell r="O164">
            <v>54</v>
          </cell>
          <cell r="P164">
            <v>11</v>
          </cell>
        </row>
        <row r="165">
          <cell r="A165" t="str">
            <v>Run6.35</v>
          </cell>
          <cell r="B165" t="str">
            <v>RT.35</v>
          </cell>
          <cell r="C165" t="str">
            <v>Run6.P6</v>
          </cell>
          <cell r="D165">
            <v>45102</v>
          </cell>
          <cell r="E165">
            <v>6</v>
          </cell>
          <cell r="F165" t="str">
            <v>PM</v>
          </cell>
          <cell r="G165" t="str">
            <v>RK+MG</v>
          </cell>
          <cell r="H165" t="str">
            <v>TexasRock-Acer-ACR-1(N)</v>
          </cell>
          <cell r="I165">
            <v>4662</v>
          </cell>
          <cell r="J165" t="str">
            <v>blueBand</v>
          </cell>
          <cell r="K165">
            <v>0.65416666666666667</v>
          </cell>
          <cell r="L165" t="str">
            <v>B167</v>
          </cell>
          <cell r="M165">
            <v>167</v>
          </cell>
          <cell r="N165">
            <v>13</v>
          </cell>
          <cell r="O165">
            <v>35</v>
          </cell>
          <cell r="P165">
            <v>11</v>
          </cell>
        </row>
        <row r="166">
          <cell r="A166" t="str">
            <v>Run6.39</v>
          </cell>
          <cell r="B166" t="str">
            <v>RT.39</v>
          </cell>
          <cell r="C166" t="str">
            <v>Run6.P3</v>
          </cell>
          <cell r="D166">
            <v>45102</v>
          </cell>
          <cell r="E166">
            <v>6</v>
          </cell>
          <cell r="F166" t="str">
            <v>PM</v>
          </cell>
          <cell r="G166" t="str">
            <v>RK+MG</v>
          </cell>
          <cell r="H166" t="str">
            <v>TexasRock-Acer-ACR-1(N)</v>
          </cell>
          <cell r="I166">
            <v>4662</v>
          </cell>
          <cell r="J166" t="str">
            <v>blueBand</v>
          </cell>
          <cell r="K166">
            <v>0.65763888888888888</v>
          </cell>
          <cell r="L166" t="str">
            <v>B165</v>
          </cell>
          <cell r="M166">
            <v>165</v>
          </cell>
          <cell r="N166">
            <v>3</v>
          </cell>
          <cell r="O166">
            <v>39</v>
          </cell>
          <cell r="P166">
            <v>11</v>
          </cell>
        </row>
        <row r="167">
          <cell r="A167" t="str">
            <v>Run6.60</v>
          </cell>
          <cell r="B167" t="str">
            <v>RT.60</v>
          </cell>
          <cell r="C167" t="str">
            <v>Run6.P4</v>
          </cell>
          <cell r="D167">
            <v>45102</v>
          </cell>
          <cell r="E167">
            <v>6</v>
          </cell>
          <cell r="F167" t="str">
            <v>PM</v>
          </cell>
          <cell r="G167" t="str">
            <v>RK+MG</v>
          </cell>
          <cell r="H167" t="str">
            <v>TexasRock-Acer-ACR-1(N)</v>
          </cell>
          <cell r="I167">
            <v>4662</v>
          </cell>
          <cell r="J167" t="str">
            <v>blueBand</v>
          </cell>
          <cell r="K167">
            <v>0.66319444444444442</v>
          </cell>
          <cell r="L167" t="str">
            <v>B170</v>
          </cell>
          <cell r="M167">
            <v>170</v>
          </cell>
          <cell r="N167">
            <v>2</v>
          </cell>
          <cell r="O167">
            <v>60</v>
          </cell>
          <cell r="P167">
            <v>14</v>
          </cell>
        </row>
        <row r="168">
          <cell r="A168" t="str">
            <v>Run6.17</v>
          </cell>
          <cell r="B168" t="str">
            <v>RT.17</v>
          </cell>
          <cell r="C168" t="str">
            <v>Run6.P2</v>
          </cell>
          <cell r="D168">
            <v>45102</v>
          </cell>
          <cell r="E168">
            <v>6</v>
          </cell>
          <cell r="F168" t="str">
            <v>PM</v>
          </cell>
          <cell r="G168" t="str">
            <v>RK+MG</v>
          </cell>
          <cell r="H168" t="str">
            <v>TexasRock-Acer-ACR-1(N)</v>
          </cell>
          <cell r="I168">
            <v>4662</v>
          </cell>
          <cell r="J168" t="str">
            <v>blueBand</v>
          </cell>
          <cell r="K168">
            <v>0.69305555555555554</v>
          </cell>
          <cell r="L168" t="str">
            <v>B67</v>
          </cell>
          <cell r="M168">
            <v>67</v>
          </cell>
          <cell r="N168">
            <v>70</v>
          </cell>
          <cell r="O168">
            <v>17</v>
          </cell>
          <cell r="P168">
            <v>13</v>
          </cell>
        </row>
        <row r="169">
          <cell r="A169" t="str">
            <v>Run6.14</v>
          </cell>
          <cell r="B169" t="str">
            <v>RT.14</v>
          </cell>
          <cell r="C169" t="str">
            <v>Run6.P1</v>
          </cell>
          <cell r="D169">
            <v>45102</v>
          </cell>
          <cell r="E169">
            <v>6</v>
          </cell>
          <cell r="F169" t="str">
            <v>PM</v>
          </cell>
          <cell r="G169" t="str">
            <v>FL+BC</v>
          </cell>
          <cell r="H169" t="str">
            <v>TexasRock-Acer-ACR-2(S)</v>
          </cell>
          <cell r="I169">
            <v>8203</v>
          </cell>
          <cell r="J169" t="str">
            <v>cunning</v>
          </cell>
          <cell r="K169">
            <v>0.64166666666666672</v>
          </cell>
          <cell r="L169" t="str">
            <v>B83</v>
          </cell>
          <cell r="M169">
            <v>83</v>
          </cell>
          <cell r="N169">
            <v>32</v>
          </cell>
          <cell r="O169">
            <v>14</v>
          </cell>
          <cell r="P169">
            <v>12</v>
          </cell>
        </row>
        <row r="170">
          <cell r="A170" t="str">
            <v>Run7.44</v>
          </cell>
          <cell r="B170" t="str">
            <v>RT.44</v>
          </cell>
          <cell r="C170" t="str">
            <v>Run7.B7</v>
          </cell>
          <cell r="D170">
            <v>45102</v>
          </cell>
          <cell r="E170">
            <v>7</v>
          </cell>
          <cell r="F170" t="str">
            <v>PM</v>
          </cell>
          <cell r="G170" t="str">
            <v>FL+BC</v>
          </cell>
          <cell r="H170" t="str">
            <v>TexasRock-Acer-ACR-2(S)</v>
          </cell>
          <cell r="I170">
            <v>8203</v>
          </cell>
          <cell r="J170" t="str">
            <v>cunning</v>
          </cell>
          <cell r="K170">
            <v>0.65625</v>
          </cell>
          <cell r="L170" t="str">
            <v>B140</v>
          </cell>
          <cell r="M170">
            <v>140</v>
          </cell>
          <cell r="N170">
            <v>51</v>
          </cell>
          <cell r="O170">
            <v>44</v>
          </cell>
          <cell r="P170">
            <v>13</v>
          </cell>
        </row>
        <row r="171">
          <cell r="A171" t="str">
            <v>Run6.19</v>
          </cell>
          <cell r="B171" t="str">
            <v>RT.19</v>
          </cell>
          <cell r="C171" t="str">
            <v>Run6.Y4</v>
          </cell>
          <cell r="D171">
            <v>45102</v>
          </cell>
          <cell r="E171">
            <v>6</v>
          </cell>
          <cell r="F171" t="str">
            <v>PM</v>
          </cell>
          <cell r="G171" t="str">
            <v>FL+BC</v>
          </cell>
          <cell r="H171" t="str">
            <v>TexasRock-Acer-ACR-2(S)</v>
          </cell>
          <cell r="I171">
            <v>8203</v>
          </cell>
          <cell r="J171" t="str">
            <v>cunning</v>
          </cell>
          <cell r="K171">
            <v>0.65972222222222221</v>
          </cell>
          <cell r="L171" t="str">
            <v>B81</v>
          </cell>
          <cell r="M171">
            <v>81</v>
          </cell>
          <cell r="N171">
            <v>67</v>
          </cell>
          <cell r="O171">
            <v>19</v>
          </cell>
          <cell r="P171">
            <v>13</v>
          </cell>
        </row>
        <row r="172">
          <cell r="A172" t="str">
            <v>Run7.29</v>
          </cell>
          <cell r="B172" t="str">
            <v>RT.29</v>
          </cell>
          <cell r="C172" t="str">
            <v>Run7.O6</v>
          </cell>
          <cell r="D172">
            <v>45102</v>
          </cell>
          <cell r="E172">
            <v>7</v>
          </cell>
          <cell r="F172" t="str">
            <v>PM</v>
          </cell>
          <cell r="G172" t="str">
            <v>FL+BC</v>
          </cell>
          <cell r="H172" t="str">
            <v>TexasRock-Acer-ACR-2(S)</v>
          </cell>
          <cell r="I172">
            <v>8203</v>
          </cell>
          <cell r="J172" t="str">
            <v>cunning</v>
          </cell>
          <cell r="K172">
            <v>0.66249999999999998</v>
          </cell>
          <cell r="L172" t="str">
            <v>B84</v>
          </cell>
          <cell r="M172">
            <v>84</v>
          </cell>
          <cell r="N172">
            <v>68</v>
          </cell>
          <cell r="O172">
            <v>29</v>
          </cell>
          <cell r="P172">
            <v>13</v>
          </cell>
        </row>
        <row r="173">
          <cell r="A173" t="str">
            <v>Run7.18</v>
          </cell>
          <cell r="B173" t="str">
            <v>RT.18</v>
          </cell>
          <cell r="C173" t="str">
            <v>Run7.O7</v>
          </cell>
          <cell r="D173">
            <v>45102</v>
          </cell>
          <cell r="E173">
            <v>7</v>
          </cell>
          <cell r="F173" t="str">
            <v>PM</v>
          </cell>
          <cell r="G173" t="str">
            <v>FL+BC</v>
          </cell>
          <cell r="H173" t="str">
            <v>TexasRock-Acer-ACR-2(S)</v>
          </cell>
          <cell r="I173">
            <v>8203</v>
          </cell>
          <cell r="J173" t="str">
            <v>cunning</v>
          </cell>
          <cell r="K173">
            <v>0.66805555555555562</v>
          </cell>
          <cell r="L173" t="str">
            <v>B82</v>
          </cell>
          <cell r="M173">
            <v>82</v>
          </cell>
          <cell r="N173">
            <v>56</v>
          </cell>
          <cell r="O173">
            <v>18</v>
          </cell>
          <cell r="P173">
            <v>13</v>
          </cell>
        </row>
        <row r="174">
          <cell r="A174" t="str">
            <v>Run7.20</v>
          </cell>
          <cell r="B174" t="str">
            <v>RT.20</v>
          </cell>
          <cell r="C174" t="str">
            <v>Run7.P3</v>
          </cell>
          <cell r="D174">
            <v>45102</v>
          </cell>
          <cell r="E174">
            <v>7</v>
          </cell>
          <cell r="F174" t="str">
            <v>PM</v>
          </cell>
          <cell r="G174" t="str">
            <v>JP+SL</v>
          </cell>
          <cell r="H174" t="str">
            <v>TexasRock-Acer-ELS-1(N)</v>
          </cell>
          <cell r="I174">
            <v>8007</v>
          </cell>
          <cell r="J174" t="str">
            <v>parkinson</v>
          </cell>
          <cell r="K174">
            <v>0.65416666666666667</v>
          </cell>
          <cell r="L174" t="str">
            <v>B43</v>
          </cell>
          <cell r="M174">
            <v>43</v>
          </cell>
          <cell r="N174">
            <v>81</v>
          </cell>
          <cell r="O174">
            <v>20</v>
          </cell>
          <cell r="P174">
            <v>11</v>
          </cell>
        </row>
        <row r="175">
          <cell r="A175" t="str">
            <v>Run6.30</v>
          </cell>
          <cell r="B175" t="str">
            <v>RT.30</v>
          </cell>
          <cell r="C175" t="str">
            <v>Run6.P8</v>
          </cell>
          <cell r="D175">
            <v>45102</v>
          </cell>
          <cell r="E175">
            <v>6</v>
          </cell>
          <cell r="F175" t="str">
            <v>PM</v>
          </cell>
          <cell r="G175" t="str">
            <v>JP+SL</v>
          </cell>
          <cell r="H175" t="str">
            <v>TexasRock-Acer-ELS-1(N)</v>
          </cell>
          <cell r="I175">
            <v>8007</v>
          </cell>
          <cell r="J175" t="str">
            <v>parkinson</v>
          </cell>
          <cell r="K175">
            <v>0.66180555555555554</v>
          </cell>
          <cell r="L175" t="str">
            <v>B17</v>
          </cell>
          <cell r="M175">
            <v>17</v>
          </cell>
          <cell r="N175">
            <v>89</v>
          </cell>
          <cell r="O175">
            <v>30</v>
          </cell>
          <cell r="P175">
            <v>13</v>
          </cell>
        </row>
        <row r="176">
          <cell r="A176" t="str">
            <v>Run7.24</v>
          </cell>
          <cell r="B176" t="str">
            <v>RT.24</v>
          </cell>
          <cell r="C176" t="str">
            <v>Run7.Y2</v>
          </cell>
          <cell r="D176">
            <v>45102</v>
          </cell>
          <cell r="E176">
            <v>7</v>
          </cell>
          <cell r="F176" t="str">
            <v>PM</v>
          </cell>
          <cell r="G176" t="str">
            <v>JP+SL</v>
          </cell>
          <cell r="H176" t="str">
            <v>TexasRock-Acer-ELS-1(N)</v>
          </cell>
          <cell r="I176">
            <v>8007</v>
          </cell>
          <cell r="J176" t="str">
            <v>parkinson</v>
          </cell>
          <cell r="K176">
            <v>0.67013888888888884</v>
          </cell>
          <cell r="L176" t="str">
            <v>B50</v>
          </cell>
          <cell r="M176">
            <v>50</v>
          </cell>
          <cell r="N176">
            <v>88</v>
          </cell>
          <cell r="O176">
            <v>24</v>
          </cell>
          <cell r="P176">
            <v>10</v>
          </cell>
        </row>
        <row r="177">
          <cell r="A177" t="str">
            <v>Run7.61</v>
          </cell>
          <cell r="B177" t="str">
            <v>RT.61</v>
          </cell>
          <cell r="C177" t="str">
            <v>Run7.P2</v>
          </cell>
          <cell r="D177">
            <v>45102</v>
          </cell>
          <cell r="E177">
            <v>7</v>
          </cell>
          <cell r="F177" t="str">
            <v>PM</v>
          </cell>
          <cell r="G177" t="str">
            <v>JP+SL</v>
          </cell>
          <cell r="H177" t="str">
            <v>TexasRock-Acer-ELS-1(N)</v>
          </cell>
          <cell r="I177">
            <v>8007</v>
          </cell>
          <cell r="J177" t="str">
            <v>parkinson</v>
          </cell>
          <cell r="K177">
            <v>0.68611111111111101</v>
          </cell>
          <cell r="L177" t="str">
            <v>B41</v>
          </cell>
          <cell r="M177">
            <v>41</v>
          </cell>
          <cell r="N177">
            <v>87</v>
          </cell>
          <cell r="O177">
            <v>61</v>
          </cell>
          <cell r="P177">
            <v>8</v>
          </cell>
        </row>
        <row r="178">
          <cell r="A178" t="str">
            <v>Run7.58</v>
          </cell>
          <cell r="B178" t="str">
            <v>RT.58</v>
          </cell>
          <cell r="C178" t="str">
            <v>Run7.Y5</v>
          </cell>
          <cell r="D178">
            <v>45102</v>
          </cell>
          <cell r="E178">
            <v>7</v>
          </cell>
          <cell r="F178" t="str">
            <v>PM</v>
          </cell>
          <cell r="G178" t="str">
            <v>JP+SL</v>
          </cell>
          <cell r="H178" t="str">
            <v>TexasRock-Acer-ELS-1(N)</v>
          </cell>
          <cell r="I178">
            <v>8007</v>
          </cell>
          <cell r="J178" t="str">
            <v>parkinson</v>
          </cell>
          <cell r="K178">
            <v>0.69374999999999998</v>
          </cell>
          <cell r="L178" t="str">
            <v>B106</v>
          </cell>
          <cell r="M178">
            <v>106</v>
          </cell>
          <cell r="N178">
            <v>86</v>
          </cell>
          <cell r="O178">
            <v>58</v>
          </cell>
          <cell r="P178">
            <v>11</v>
          </cell>
        </row>
        <row r="179">
          <cell r="A179" t="str">
            <v>Run7.15</v>
          </cell>
          <cell r="B179" t="str">
            <v>RT.15</v>
          </cell>
          <cell r="C179" t="str">
            <v>Run7.P1</v>
          </cell>
          <cell r="D179">
            <v>45102</v>
          </cell>
          <cell r="E179">
            <v>7</v>
          </cell>
          <cell r="F179" t="str">
            <v>PM</v>
          </cell>
          <cell r="G179" t="str">
            <v>CJ+SA</v>
          </cell>
          <cell r="H179" t="str">
            <v>TexasRock-Acer-ELS-2(S)</v>
          </cell>
          <cell r="I179">
            <v>5730</v>
          </cell>
          <cell r="J179" t="str">
            <v>orangeZip</v>
          </cell>
          <cell r="K179">
            <v>0.65069444444444446</v>
          </cell>
          <cell r="L179" t="str">
            <v>B89</v>
          </cell>
          <cell r="M179">
            <v>89</v>
          </cell>
          <cell r="N179">
            <v>85</v>
          </cell>
          <cell r="O179">
            <v>15</v>
          </cell>
          <cell r="P179">
            <v>10</v>
          </cell>
        </row>
        <row r="180">
          <cell r="A180" t="str">
            <v>Run6.42</v>
          </cell>
          <cell r="B180" t="str">
            <v>RT.42</v>
          </cell>
          <cell r="C180" t="str">
            <v>Run6.O8</v>
          </cell>
          <cell r="D180">
            <v>45102</v>
          </cell>
          <cell r="E180">
            <v>6</v>
          </cell>
          <cell r="F180" t="str">
            <v>PM</v>
          </cell>
          <cell r="G180" t="str">
            <v>CJ+SA</v>
          </cell>
          <cell r="H180" t="str">
            <v>TexasRock-Acer-ELS-2(S)</v>
          </cell>
          <cell r="I180">
            <v>5730</v>
          </cell>
          <cell r="J180" t="str">
            <v>orangeZip</v>
          </cell>
          <cell r="K180">
            <v>0.65972222222222221</v>
          </cell>
          <cell r="L180" t="str">
            <v>B85</v>
          </cell>
          <cell r="M180">
            <v>85</v>
          </cell>
          <cell r="N180">
            <v>84</v>
          </cell>
          <cell r="O180">
            <v>42</v>
          </cell>
          <cell r="P180">
            <v>12</v>
          </cell>
        </row>
        <row r="181">
          <cell r="A181" t="str">
            <v>Run6.25</v>
          </cell>
          <cell r="B181" t="str">
            <v>RT.25</v>
          </cell>
          <cell r="C181" t="str">
            <v>Run6.P5</v>
          </cell>
          <cell r="D181">
            <v>45102</v>
          </cell>
          <cell r="E181">
            <v>6</v>
          </cell>
          <cell r="F181" t="str">
            <v>PM</v>
          </cell>
          <cell r="G181" t="str">
            <v>CJ+SA</v>
          </cell>
          <cell r="H181" t="str">
            <v>TexasRock-Acer-ELS-2(S)</v>
          </cell>
          <cell r="I181">
            <v>5730</v>
          </cell>
          <cell r="J181" t="str">
            <v>orangeZip</v>
          </cell>
          <cell r="K181">
            <v>0.66666666666666663</v>
          </cell>
          <cell r="L181" t="str">
            <v>B88</v>
          </cell>
          <cell r="M181">
            <v>88</v>
          </cell>
          <cell r="N181">
            <v>90</v>
          </cell>
          <cell r="O181">
            <v>25</v>
          </cell>
          <cell r="P181">
            <v>14</v>
          </cell>
        </row>
        <row r="182">
          <cell r="A182" t="str">
            <v>Run6.27</v>
          </cell>
          <cell r="B182" t="str">
            <v>RT.27</v>
          </cell>
          <cell r="C182" t="str">
            <v>Run6.P7</v>
          </cell>
          <cell r="D182">
            <v>45102</v>
          </cell>
          <cell r="E182">
            <v>6</v>
          </cell>
          <cell r="F182" t="str">
            <v>PM</v>
          </cell>
          <cell r="G182" t="str">
            <v>CJ+SA</v>
          </cell>
          <cell r="H182" t="str">
            <v>TexasRock-Acer-ELS-2(S)</v>
          </cell>
          <cell r="I182">
            <v>5730</v>
          </cell>
          <cell r="J182" t="str">
            <v>orangeZip</v>
          </cell>
          <cell r="K182">
            <v>0.68611111111111101</v>
          </cell>
          <cell r="L182" t="str">
            <v>B87</v>
          </cell>
          <cell r="M182">
            <v>87</v>
          </cell>
          <cell r="N182">
            <v>82</v>
          </cell>
          <cell r="O182">
            <v>27</v>
          </cell>
          <cell r="P182">
            <v>14</v>
          </cell>
        </row>
        <row r="183">
          <cell r="A183" t="str">
            <v>Run6.49</v>
          </cell>
          <cell r="B183" t="str">
            <v>RT.49</v>
          </cell>
          <cell r="C183" t="str">
            <v>Run6.Y5</v>
          </cell>
          <cell r="D183">
            <v>45103</v>
          </cell>
          <cell r="E183">
            <v>6</v>
          </cell>
          <cell r="F183" t="str">
            <v>AM</v>
          </cell>
          <cell r="G183" t="str">
            <v>MG+SL</v>
          </cell>
          <cell r="H183" t="str">
            <v>SouthwestChannel-Acer-TNC(S)</v>
          </cell>
          <cell r="I183">
            <v>4662</v>
          </cell>
          <cell r="J183" t="str">
            <v>blueBand</v>
          </cell>
          <cell r="K183">
            <v>0.36944444444444446</v>
          </cell>
          <cell r="L183" t="str">
            <v>B176</v>
          </cell>
          <cell r="M183">
            <v>176</v>
          </cell>
          <cell r="N183">
            <v>78</v>
          </cell>
          <cell r="O183">
            <v>49</v>
          </cell>
          <cell r="P183">
            <v>14</v>
          </cell>
        </row>
        <row r="184">
          <cell r="A184" t="str">
            <v>Run6.59</v>
          </cell>
          <cell r="B184" t="str">
            <v>RT.59</v>
          </cell>
          <cell r="C184" t="str">
            <v>Run6.Y7</v>
          </cell>
          <cell r="D184">
            <v>45103</v>
          </cell>
          <cell r="E184">
            <v>6</v>
          </cell>
          <cell r="F184" t="str">
            <v>AM</v>
          </cell>
          <cell r="G184" t="str">
            <v>MG+SL</v>
          </cell>
          <cell r="H184" t="str">
            <v>SouthwestChannel-Acer-TNC(S)</v>
          </cell>
          <cell r="I184">
            <v>4662</v>
          </cell>
          <cell r="J184" t="str">
            <v>blueBand</v>
          </cell>
          <cell r="K184">
            <v>0.375</v>
          </cell>
          <cell r="L184" t="str">
            <v>B183</v>
          </cell>
          <cell r="M184">
            <v>183</v>
          </cell>
          <cell r="N184">
            <v>35</v>
          </cell>
          <cell r="O184">
            <v>59</v>
          </cell>
          <cell r="P184">
            <v>14</v>
          </cell>
        </row>
        <row r="185">
          <cell r="A185" t="str">
            <v>Run6.56</v>
          </cell>
          <cell r="B185" t="str">
            <v>RT.56</v>
          </cell>
          <cell r="C185" t="str">
            <v>Run6.Y6</v>
          </cell>
          <cell r="D185">
            <v>45103</v>
          </cell>
          <cell r="E185">
            <v>6</v>
          </cell>
          <cell r="F185" t="str">
            <v>AM</v>
          </cell>
          <cell r="G185" t="str">
            <v>MG+SL</v>
          </cell>
          <cell r="H185" t="str">
            <v>SouthwestChannel-Acer-TNC(S)</v>
          </cell>
          <cell r="I185">
            <v>4662</v>
          </cell>
          <cell r="J185" t="str">
            <v>blueBand</v>
          </cell>
          <cell r="K185">
            <v>0.38055555555555554</v>
          </cell>
          <cell r="L185" t="str">
            <v>B177</v>
          </cell>
          <cell r="M185">
            <v>177</v>
          </cell>
          <cell r="N185">
            <v>29</v>
          </cell>
          <cell r="O185">
            <v>56</v>
          </cell>
          <cell r="P185">
            <v>21</v>
          </cell>
        </row>
        <row r="186">
          <cell r="A186" t="str">
            <v>Run6.46</v>
          </cell>
          <cell r="B186" t="str">
            <v>RT.46</v>
          </cell>
          <cell r="C186" t="str">
            <v>Run6.B2</v>
          </cell>
          <cell r="D186">
            <v>45103</v>
          </cell>
          <cell r="E186">
            <v>6</v>
          </cell>
          <cell r="F186" t="str">
            <v>AM</v>
          </cell>
          <cell r="G186" t="str">
            <v>MG+SL</v>
          </cell>
          <cell r="H186" t="str">
            <v>SouthwestChannel-Acer-TNC(S)</v>
          </cell>
          <cell r="I186">
            <v>4662</v>
          </cell>
          <cell r="J186" t="str">
            <v>blueBand</v>
          </cell>
          <cell r="K186">
            <v>0.38750000000000001</v>
          </cell>
          <cell r="L186" t="str">
            <v>B090</v>
          </cell>
          <cell r="M186">
            <v>90</v>
          </cell>
          <cell r="N186">
            <v>60</v>
          </cell>
          <cell r="O186">
            <v>46</v>
          </cell>
          <cell r="P186">
            <v>18</v>
          </cell>
        </row>
        <row r="187">
          <cell r="A187" t="str">
            <v>Run6.41</v>
          </cell>
          <cell r="B187" t="str">
            <v>RT.41</v>
          </cell>
          <cell r="C187" t="str">
            <v>Run6.B5</v>
          </cell>
          <cell r="D187">
            <v>45103</v>
          </cell>
          <cell r="E187">
            <v>6</v>
          </cell>
          <cell r="F187" t="str">
            <v>AM</v>
          </cell>
          <cell r="G187" t="str">
            <v>MG+SL</v>
          </cell>
          <cell r="H187" t="str">
            <v>SouthwestChannel-Acer-TNC(S)</v>
          </cell>
          <cell r="I187">
            <v>4662</v>
          </cell>
          <cell r="J187" t="str">
            <v>blueBand</v>
          </cell>
          <cell r="K187">
            <v>0.39444444444444443</v>
          </cell>
          <cell r="L187" t="str">
            <v>B020</v>
          </cell>
          <cell r="M187">
            <v>20</v>
          </cell>
          <cell r="N187">
            <v>79</v>
          </cell>
          <cell r="O187">
            <v>41</v>
          </cell>
          <cell r="P187">
            <v>22</v>
          </cell>
        </row>
        <row r="188">
          <cell r="A188" t="str">
            <v>Run6.36</v>
          </cell>
          <cell r="B188" t="str">
            <v>RT.36</v>
          </cell>
          <cell r="C188" t="str">
            <v>Run6.B4</v>
          </cell>
          <cell r="D188">
            <v>45103</v>
          </cell>
          <cell r="E188">
            <v>6</v>
          </cell>
          <cell r="F188" t="str">
            <v>AM</v>
          </cell>
          <cell r="G188" t="str">
            <v>RK+FL</v>
          </cell>
          <cell r="H188" t="str">
            <v>SouthwestChannel-Acer-TNC(S)</v>
          </cell>
          <cell r="I188">
            <v>8203</v>
          </cell>
          <cell r="J188" t="str">
            <v>blueZip</v>
          </cell>
          <cell r="K188">
            <v>0.36805555555555558</v>
          </cell>
          <cell r="L188" t="str">
            <v>Y80</v>
          </cell>
          <cell r="M188">
            <v>80</v>
          </cell>
          <cell r="N188">
            <v>66</v>
          </cell>
          <cell r="O188">
            <v>36</v>
          </cell>
          <cell r="P188">
            <v>15</v>
          </cell>
        </row>
        <row r="189">
          <cell r="A189" t="str">
            <v>Run6.34</v>
          </cell>
          <cell r="B189" t="str">
            <v>RT.34</v>
          </cell>
          <cell r="C189" t="str">
            <v>Run6.B6</v>
          </cell>
          <cell r="D189">
            <v>45103</v>
          </cell>
          <cell r="E189">
            <v>6</v>
          </cell>
          <cell r="F189" t="str">
            <v>AM</v>
          </cell>
          <cell r="G189" t="str">
            <v>RK+FL</v>
          </cell>
          <cell r="H189" t="str">
            <v>SouthwestChannel-Acer-TNC(S)</v>
          </cell>
          <cell r="I189">
            <v>8203</v>
          </cell>
          <cell r="J189" t="str">
            <v>blueZip</v>
          </cell>
          <cell r="K189">
            <v>0.37361111111111112</v>
          </cell>
          <cell r="L189" t="str">
            <v>Y87</v>
          </cell>
          <cell r="M189">
            <v>87</v>
          </cell>
          <cell r="N189">
            <v>73</v>
          </cell>
          <cell r="O189">
            <v>34</v>
          </cell>
          <cell r="P189">
            <v>15</v>
          </cell>
        </row>
        <row r="190">
          <cell r="A190" t="str">
            <v>Run6.22</v>
          </cell>
          <cell r="B190" t="str">
            <v>RT.22</v>
          </cell>
          <cell r="C190" t="str">
            <v>Run6.B1</v>
          </cell>
          <cell r="D190">
            <v>45103</v>
          </cell>
          <cell r="E190">
            <v>6</v>
          </cell>
          <cell r="F190" t="str">
            <v>AM</v>
          </cell>
          <cell r="G190" t="str">
            <v>RK+FL</v>
          </cell>
          <cell r="H190" t="str">
            <v>SouthwestChannel-Acer-TNC(S)</v>
          </cell>
          <cell r="I190">
            <v>8203</v>
          </cell>
          <cell r="J190" t="str">
            <v>blueZip</v>
          </cell>
          <cell r="K190">
            <v>0.38263888888888892</v>
          </cell>
          <cell r="L190" t="str">
            <v>B42</v>
          </cell>
          <cell r="M190">
            <v>42</v>
          </cell>
          <cell r="N190">
            <v>64</v>
          </cell>
          <cell r="O190">
            <v>22</v>
          </cell>
          <cell r="P190">
            <v>18</v>
          </cell>
        </row>
        <row r="191">
          <cell r="A191" t="str">
            <v>Run6.28</v>
          </cell>
          <cell r="B191" t="str">
            <v>RT.28</v>
          </cell>
          <cell r="C191" t="str">
            <v>Run6.B7</v>
          </cell>
          <cell r="D191">
            <v>45103</v>
          </cell>
          <cell r="E191">
            <v>6</v>
          </cell>
          <cell r="F191" t="str">
            <v>AM</v>
          </cell>
          <cell r="G191" t="str">
            <v>RK+FL</v>
          </cell>
          <cell r="H191" t="str">
            <v>SouthwestChannel-Acer-TNC(S)</v>
          </cell>
          <cell r="I191">
            <v>8203</v>
          </cell>
          <cell r="J191" t="str">
            <v>blueZip</v>
          </cell>
          <cell r="K191">
            <v>0.39027777777777778</v>
          </cell>
          <cell r="L191" t="str">
            <v>B171</v>
          </cell>
          <cell r="M191">
            <v>171</v>
          </cell>
          <cell r="N191">
            <v>61</v>
          </cell>
          <cell r="O191">
            <v>28</v>
          </cell>
          <cell r="P191">
            <v>18</v>
          </cell>
        </row>
        <row r="192">
          <cell r="A192" t="str">
            <v>Run6.23</v>
          </cell>
          <cell r="B192" t="str">
            <v>RT.23</v>
          </cell>
          <cell r="C192" t="str">
            <v>Run6.B3</v>
          </cell>
          <cell r="D192">
            <v>45103</v>
          </cell>
          <cell r="E192">
            <v>6</v>
          </cell>
          <cell r="F192" t="str">
            <v>AM</v>
          </cell>
          <cell r="G192" t="str">
            <v>RK+FL</v>
          </cell>
          <cell r="H192" t="str">
            <v>SouthwestChannel-Acer-TNC(S)</v>
          </cell>
          <cell r="I192">
            <v>8203</v>
          </cell>
          <cell r="J192" t="str">
            <v>blueZip</v>
          </cell>
          <cell r="K192">
            <v>0.39374999999999999</v>
          </cell>
          <cell r="L192" t="str">
            <v>B173</v>
          </cell>
          <cell r="M192">
            <v>173</v>
          </cell>
          <cell r="N192" t="str">
            <v>s</v>
          </cell>
          <cell r="O192">
            <v>23</v>
          </cell>
          <cell r="P192">
            <v>18</v>
          </cell>
        </row>
        <row r="193">
          <cell r="A193" t="str">
            <v>Run7.51</v>
          </cell>
          <cell r="B193" t="str">
            <v>RT.51</v>
          </cell>
          <cell r="C193" t="str">
            <v>Run7.P8</v>
          </cell>
          <cell r="D193">
            <v>45103</v>
          </cell>
          <cell r="E193">
            <v>7</v>
          </cell>
          <cell r="F193" t="str">
            <v>AM</v>
          </cell>
          <cell r="G193" t="str">
            <v>HW+BC</v>
          </cell>
          <cell r="H193" t="str">
            <v>SouthwestChannel-Acer-TNC(N)</v>
          </cell>
          <cell r="I193">
            <v>8007</v>
          </cell>
          <cell r="J193" t="str">
            <v>cunning</v>
          </cell>
          <cell r="K193">
            <v>0.38541666666666669</v>
          </cell>
          <cell r="L193" t="str">
            <v>B65</v>
          </cell>
          <cell r="M193">
            <v>65</v>
          </cell>
          <cell r="N193">
            <v>24</v>
          </cell>
          <cell r="O193">
            <v>51</v>
          </cell>
          <cell r="P193">
            <v>25</v>
          </cell>
        </row>
        <row r="194">
          <cell r="A194" t="str">
            <v>Run7.21</v>
          </cell>
          <cell r="B194" t="str">
            <v>RT.21</v>
          </cell>
          <cell r="C194" t="str">
            <v>Run7.P6</v>
          </cell>
          <cell r="D194">
            <v>45103</v>
          </cell>
          <cell r="E194">
            <v>7</v>
          </cell>
          <cell r="F194" t="str">
            <v>AM</v>
          </cell>
          <cell r="G194" t="str">
            <v>HW+BC</v>
          </cell>
          <cell r="H194" t="str">
            <v>SouthwestChannel-Acer-TNC(N)</v>
          </cell>
          <cell r="I194">
            <v>8007</v>
          </cell>
          <cell r="J194" t="str">
            <v>cunning</v>
          </cell>
          <cell r="K194">
            <v>0.3888888888888889</v>
          </cell>
          <cell r="L194" t="str">
            <v>B63</v>
          </cell>
          <cell r="M194">
            <v>63</v>
          </cell>
          <cell r="N194">
            <v>28</v>
          </cell>
          <cell r="O194">
            <v>21</v>
          </cell>
          <cell r="P194">
            <v>25</v>
          </cell>
        </row>
        <row r="195">
          <cell r="A195" t="str">
            <v>Run7.37</v>
          </cell>
          <cell r="B195" t="str">
            <v>RT.37</v>
          </cell>
          <cell r="C195" t="str">
            <v>Run7.O4</v>
          </cell>
          <cell r="D195">
            <v>45103</v>
          </cell>
          <cell r="E195">
            <v>7</v>
          </cell>
          <cell r="F195" t="str">
            <v>AM</v>
          </cell>
          <cell r="G195" t="str">
            <v>HW+BC</v>
          </cell>
          <cell r="H195" t="str">
            <v>SouthwestChannel-Acer-TNC(N)</v>
          </cell>
          <cell r="I195">
            <v>8007</v>
          </cell>
          <cell r="J195" t="str">
            <v>cunning</v>
          </cell>
          <cell r="K195">
            <v>0.39444444444444443</v>
          </cell>
          <cell r="L195" t="str">
            <v>B61</v>
          </cell>
          <cell r="M195">
            <v>61</v>
          </cell>
          <cell r="N195">
            <v>53</v>
          </cell>
          <cell r="O195">
            <v>37</v>
          </cell>
          <cell r="P195">
            <v>16</v>
          </cell>
        </row>
        <row r="196">
          <cell r="A196" t="str">
            <v>Run7.16</v>
          </cell>
          <cell r="B196" t="str">
            <v>RT.16</v>
          </cell>
          <cell r="C196" t="str">
            <v>Run7.P5</v>
          </cell>
          <cell r="D196">
            <v>45103</v>
          </cell>
          <cell r="E196">
            <v>7</v>
          </cell>
          <cell r="F196" t="str">
            <v>AM</v>
          </cell>
          <cell r="G196" t="str">
            <v>HW+BC</v>
          </cell>
          <cell r="H196" t="str">
            <v>SouthwestChannel-Acer-TNC(N)</v>
          </cell>
          <cell r="I196">
            <v>8007</v>
          </cell>
          <cell r="J196" t="str">
            <v>cunning</v>
          </cell>
          <cell r="K196">
            <v>0.39930555555555558</v>
          </cell>
          <cell r="L196" t="str">
            <v>B70</v>
          </cell>
          <cell r="M196">
            <v>70</v>
          </cell>
          <cell r="N196">
            <v>98</v>
          </cell>
          <cell r="O196">
            <v>16</v>
          </cell>
          <cell r="P196">
            <v>21</v>
          </cell>
        </row>
        <row r="197">
          <cell r="A197" t="str">
            <v>Run7.13</v>
          </cell>
          <cell r="B197" t="str">
            <v>RT.13</v>
          </cell>
          <cell r="C197" t="str">
            <v>Run7.O1</v>
          </cell>
          <cell r="D197">
            <v>45103</v>
          </cell>
          <cell r="E197">
            <v>7</v>
          </cell>
          <cell r="F197" t="str">
            <v>AM</v>
          </cell>
          <cell r="G197" t="str">
            <v>HW+BC</v>
          </cell>
          <cell r="H197" t="str">
            <v>SouthwestChannel-Acer-TNC(N)</v>
          </cell>
          <cell r="I197">
            <v>8007</v>
          </cell>
          <cell r="J197" t="str">
            <v>cunning</v>
          </cell>
          <cell r="K197">
            <v>0.40972222222222227</v>
          </cell>
          <cell r="L197" t="str">
            <v>B68</v>
          </cell>
          <cell r="M197">
            <v>68</v>
          </cell>
          <cell r="N197">
            <v>25</v>
          </cell>
          <cell r="O197">
            <v>13</v>
          </cell>
          <cell r="P197">
            <v>19</v>
          </cell>
        </row>
        <row r="198">
          <cell r="A198" t="str">
            <v>Run7.26</v>
          </cell>
          <cell r="B198" t="str">
            <v>RT.26</v>
          </cell>
          <cell r="C198" t="str">
            <v>Run7.O2</v>
          </cell>
          <cell r="D198">
            <v>45103</v>
          </cell>
          <cell r="E198">
            <v>7</v>
          </cell>
          <cell r="F198" t="str">
            <v>AM</v>
          </cell>
          <cell r="G198" t="str">
            <v>JP+SA</v>
          </cell>
          <cell r="H198" t="str">
            <v>SouthwestChannel-Acer-TNC(N)</v>
          </cell>
          <cell r="I198">
            <v>5730</v>
          </cell>
          <cell r="J198" t="str">
            <v>blackparkinson</v>
          </cell>
          <cell r="K198">
            <v>0.38680555555555557</v>
          </cell>
          <cell r="L198" t="str">
            <v>B197</v>
          </cell>
          <cell r="M198">
            <v>197</v>
          </cell>
          <cell r="N198">
            <v>12</v>
          </cell>
          <cell r="O198">
            <v>26</v>
          </cell>
          <cell r="P198">
            <v>22</v>
          </cell>
        </row>
        <row r="199">
          <cell r="A199" t="str">
            <v>Run7.45</v>
          </cell>
          <cell r="B199" t="str">
            <v>RT.45</v>
          </cell>
          <cell r="C199" t="str">
            <v>Run7.O5</v>
          </cell>
          <cell r="D199">
            <v>45103</v>
          </cell>
          <cell r="E199">
            <v>7</v>
          </cell>
          <cell r="F199" t="str">
            <v>AM</v>
          </cell>
          <cell r="G199" t="str">
            <v>JP+SA</v>
          </cell>
          <cell r="H199" t="str">
            <v>SouthwestChannel-Acer-TNC(N)</v>
          </cell>
          <cell r="I199">
            <v>5730</v>
          </cell>
          <cell r="J199" t="str">
            <v>blackparkinson</v>
          </cell>
          <cell r="K199">
            <v>0.39583333333333331</v>
          </cell>
          <cell r="L199" t="str">
            <v>B200</v>
          </cell>
          <cell r="M199">
            <v>200</v>
          </cell>
          <cell r="N199">
            <v>58</v>
          </cell>
          <cell r="O199">
            <v>45</v>
          </cell>
          <cell r="P199">
            <v>15</v>
          </cell>
        </row>
        <row r="200">
          <cell r="A200" t="str">
            <v>Run7.38</v>
          </cell>
          <cell r="B200" t="str">
            <v>RT.38</v>
          </cell>
          <cell r="C200" t="str">
            <v>Run7.P7</v>
          </cell>
          <cell r="D200">
            <v>45103</v>
          </cell>
          <cell r="E200">
            <v>7</v>
          </cell>
          <cell r="F200" t="str">
            <v>AM</v>
          </cell>
          <cell r="G200" t="str">
            <v>JP+SA</v>
          </cell>
          <cell r="H200" t="str">
            <v>SouthwestChannel-Acer-TNC(N)</v>
          </cell>
          <cell r="I200">
            <v>5730</v>
          </cell>
          <cell r="J200" t="str">
            <v>blackparkinson</v>
          </cell>
          <cell r="K200">
            <v>0.40277777777777773</v>
          </cell>
          <cell r="L200" t="str">
            <v>B196</v>
          </cell>
          <cell r="M200">
            <v>196</v>
          </cell>
          <cell r="N200">
            <v>74</v>
          </cell>
          <cell r="O200">
            <v>38</v>
          </cell>
          <cell r="P200">
            <v>14</v>
          </cell>
        </row>
        <row r="201">
          <cell r="A201" t="str">
            <v>Run7.43</v>
          </cell>
          <cell r="B201" t="str">
            <v>RT.43</v>
          </cell>
          <cell r="C201" t="str">
            <v>Run7.P4</v>
          </cell>
          <cell r="D201">
            <v>45103</v>
          </cell>
          <cell r="E201">
            <v>7</v>
          </cell>
          <cell r="F201" t="str">
            <v>AM</v>
          </cell>
          <cell r="G201" t="str">
            <v>JP+SA</v>
          </cell>
          <cell r="H201" t="str">
            <v>SouthwestChannel-Acer-TNC(N)</v>
          </cell>
          <cell r="I201">
            <v>5730</v>
          </cell>
          <cell r="J201" t="str">
            <v>blackparkinson</v>
          </cell>
          <cell r="K201">
            <v>0.41319444444444442</v>
          </cell>
          <cell r="L201" t="str">
            <v>B198</v>
          </cell>
          <cell r="M201">
            <v>198</v>
          </cell>
          <cell r="N201">
            <v>75</v>
          </cell>
          <cell r="O201">
            <v>43</v>
          </cell>
          <cell r="P201">
            <v>14</v>
          </cell>
        </row>
        <row r="202">
          <cell r="A202" t="str">
            <v>Run7.50</v>
          </cell>
          <cell r="B202" t="str">
            <v>RT.50</v>
          </cell>
          <cell r="C202" t="str">
            <v>Run7.O3</v>
          </cell>
          <cell r="D202">
            <v>45103</v>
          </cell>
          <cell r="E202">
            <v>7</v>
          </cell>
          <cell r="F202" t="str">
            <v>AM</v>
          </cell>
          <cell r="G202" t="str">
            <v>JP+SA</v>
          </cell>
          <cell r="H202" t="str">
            <v>SouthwestChannel-Acer-TNC(N)</v>
          </cell>
          <cell r="I202">
            <v>5730</v>
          </cell>
          <cell r="J202" t="str">
            <v>blackparkinson</v>
          </cell>
          <cell r="K202">
            <v>0.41944444444444445</v>
          </cell>
          <cell r="L202" t="str">
            <v>B199</v>
          </cell>
          <cell r="M202">
            <v>199</v>
          </cell>
          <cell r="N202">
            <v>71</v>
          </cell>
          <cell r="O202">
            <v>50</v>
          </cell>
          <cell r="P202">
            <v>14</v>
          </cell>
        </row>
        <row r="203">
          <cell r="A203" t="str">
            <v>Run8.RRT.Apal-016</v>
          </cell>
          <cell r="C203" t="str">
            <v>Run8.P1</v>
          </cell>
          <cell r="D203">
            <v>45107</v>
          </cell>
          <cell r="E203">
            <v>8</v>
          </cell>
          <cell r="F203" t="str">
            <v>AM</v>
          </cell>
          <cell r="G203" t="str">
            <v>RK+FL</v>
          </cell>
          <cell r="H203" t="str">
            <v>RRT</v>
          </cell>
          <cell r="L203" t="str">
            <v>RRT.Apal-016</v>
          </cell>
          <cell r="M203" t="str">
            <v>Apal-016</v>
          </cell>
          <cell r="N203">
            <v>53</v>
          </cell>
          <cell r="O203" t="str">
            <v>RRT.Apal-016</v>
          </cell>
        </row>
        <row r="204">
          <cell r="A204" t="str">
            <v>Run8.RRT.Apal-026</v>
          </cell>
          <cell r="C204" t="str">
            <v>Run8.P1</v>
          </cell>
          <cell r="D204">
            <v>45107</v>
          </cell>
          <cell r="E204">
            <v>8</v>
          </cell>
          <cell r="F204" t="str">
            <v>AM</v>
          </cell>
          <cell r="G204" t="str">
            <v>RK+FL</v>
          </cell>
          <cell r="H204" t="str">
            <v>RRT</v>
          </cell>
          <cell r="L204" t="str">
            <v>RRT.Apal-026</v>
          </cell>
          <cell r="M204" t="str">
            <v>Apal-026</v>
          </cell>
          <cell r="N204">
            <v>13</v>
          </cell>
          <cell r="O204" t="str">
            <v>RRT.Apal-026</v>
          </cell>
        </row>
        <row r="205">
          <cell r="A205" t="str">
            <v>Run8.RRT.Apal-028</v>
          </cell>
          <cell r="C205" t="str">
            <v>Run8.P1</v>
          </cell>
          <cell r="D205">
            <v>45107</v>
          </cell>
          <cell r="E205">
            <v>8</v>
          </cell>
          <cell r="F205" t="str">
            <v>AM</v>
          </cell>
          <cell r="G205" t="str">
            <v>RK+FL</v>
          </cell>
          <cell r="H205" t="str">
            <v>RRT</v>
          </cell>
          <cell r="L205" t="str">
            <v>RRT.Apal-028</v>
          </cell>
          <cell r="M205" t="str">
            <v>Apal-028</v>
          </cell>
          <cell r="N205">
            <v>90</v>
          </cell>
          <cell r="O205" t="str">
            <v>RRT.Apal-028</v>
          </cell>
        </row>
        <row r="206">
          <cell r="A206" t="str">
            <v>Run8.RRT.Apal-150</v>
          </cell>
          <cell r="C206" t="str">
            <v>Run8.P1</v>
          </cell>
          <cell r="D206">
            <v>45107</v>
          </cell>
          <cell r="E206">
            <v>8</v>
          </cell>
          <cell r="F206" t="str">
            <v>AM</v>
          </cell>
          <cell r="G206" t="str">
            <v>RK+FL</v>
          </cell>
          <cell r="H206" t="str">
            <v>RRT</v>
          </cell>
          <cell r="L206" t="str">
            <v>RRT.Apal-150</v>
          </cell>
          <cell r="M206" t="str">
            <v>Apal-150</v>
          </cell>
          <cell r="N206">
            <v>70</v>
          </cell>
          <cell r="O206" t="str">
            <v>RRT.Apal-150</v>
          </cell>
        </row>
        <row r="207">
          <cell r="A207" t="str">
            <v>Run8.RRT.Apal-153</v>
          </cell>
          <cell r="C207" t="str">
            <v>Run8.P1</v>
          </cell>
          <cell r="D207">
            <v>45107</v>
          </cell>
          <cell r="E207">
            <v>8</v>
          </cell>
          <cell r="F207" t="str">
            <v>AM</v>
          </cell>
          <cell r="G207" t="str">
            <v>RK+FL</v>
          </cell>
          <cell r="H207" t="str">
            <v>RRT</v>
          </cell>
          <cell r="L207" t="str">
            <v>RRT.Apal-153</v>
          </cell>
          <cell r="M207" t="str">
            <v>Apal-153</v>
          </cell>
          <cell r="N207">
            <v>39</v>
          </cell>
          <cell r="O207" t="str">
            <v>RRT.Apal-153</v>
          </cell>
        </row>
        <row r="208">
          <cell r="C208" t="e">
            <v>#N/A</v>
          </cell>
          <cell r="D208">
            <v>45107</v>
          </cell>
          <cell r="G208" t="str">
            <v>RK+FL</v>
          </cell>
          <cell r="H208" t="str">
            <v>RRT</v>
          </cell>
          <cell r="L208" t="str">
            <v>RRT.Apal-157</v>
          </cell>
          <cell r="M208" t="str">
            <v>Apal-157</v>
          </cell>
          <cell r="O208" t="str">
            <v>RRT.Apal-157</v>
          </cell>
        </row>
        <row r="209">
          <cell r="A209" t="str">
            <v>Run8.RRT.Apal-162</v>
          </cell>
          <cell r="C209" t="str">
            <v>Run8.P1</v>
          </cell>
          <cell r="D209">
            <v>45107</v>
          </cell>
          <cell r="E209">
            <v>8</v>
          </cell>
          <cell r="F209" t="str">
            <v>AM</v>
          </cell>
          <cell r="G209" t="str">
            <v>RK+FL</v>
          </cell>
          <cell r="H209" t="str">
            <v>RRT</v>
          </cell>
          <cell r="L209" t="str">
            <v>RRT.Apal-162</v>
          </cell>
          <cell r="M209" t="str">
            <v>Apal-162</v>
          </cell>
          <cell r="N209">
            <v>51</v>
          </cell>
          <cell r="O209" t="str">
            <v>RRT.Apal-162</v>
          </cell>
        </row>
        <row r="210">
          <cell r="A210" t="str">
            <v>Run8.RRT.Apal-163</v>
          </cell>
          <cell r="C210" t="str">
            <v>Run8.P1</v>
          </cell>
          <cell r="D210">
            <v>45107</v>
          </cell>
          <cell r="E210">
            <v>8</v>
          </cell>
          <cell r="F210" t="str">
            <v>AM</v>
          </cell>
          <cell r="G210" t="str">
            <v>RK+FL</v>
          </cell>
          <cell r="H210" t="str">
            <v>RRT</v>
          </cell>
          <cell r="L210" t="str">
            <v>RRT.Apal-163</v>
          </cell>
          <cell r="M210" t="str">
            <v>Apal-163</v>
          </cell>
          <cell r="N210">
            <v>2</v>
          </cell>
          <cell r="O210" t="str">
            <v>RRT.Apal-163</v>
          </cell>
        </row>
        <row r="211">
          <cell r="A211" t="str">
            <v>Run8.RRT.Apal-165</v>
          </cell>
          <cell r="C211" t="str">
            <v>Run8.P1</v>
          </cell>
          <cell r="D211">
            <v>45107</v>
          </cell>
          <cell r="E211">
            <v>8</v>
          </cell>
          <cell r="F211" t="str">
            <v>AM</v>
          </cell>
          <cell r="G211" t="str">
            <v>RK+FL</v>
          </cell>
          <cell r="H211" t="str">
            <v>RRT</v>
          </cell>
          <cell r="L211" t="str">
            <v>RRT.Apal-165</v>
          </cell>
          <cell r="M211" t="str">
            <v>Apal-165</v>
          </cell>
          <cell r="N211">
            <v>24</v>
          </cell>
          <cell r="O211" t="str">
            <v>RRT.Apal-165</v>
          </cell>
        </row>
        <row r="212">
          <cell r="A212" t="str">
            <v>Run8.RRT.Apal-175</v>
          </cell>
          <cell r="C212" t="str">
            <v>Run8.P1</v>
          </cell>
          <cell r="D212">
            <v>45107</v>
          </cell>
          <cell r="E212">
            <v>8</v>
          </cell>
          <cell r="F212" t="str">
            <v>AM</v>
          </cell>
          <cell r="G212" t="str">
            <v>RK+FL</v>
          </cell>
          <cell r="H212" t="str">
            <v>RRT</v>
          </cell>
          <cell r="L212" t="str">
            <v>RRT.Apal-175</v>
          </cell>
          <cell r="M212" t="str">
            <v>Apal-175</v>
          </cell>
          <cell r="N212">
            <v>60</v>
          </cell>
          <cell r="O212" t="str">
            <v>RRT.Apal-175</v>
          </cell>
        </row>
        <row r="213">
          <cell r="A213" t="str">
            <v>Run8.RRT.Apal-ML2</v>
          </cell>
          <cell r="C213" t="str">
            <v>Run8.P1</v>
          </cell>
          <cell r="D213">
            <v>45107</v>
          </cell>
          <cell r="E213">
            <v>8</v>
          </cell>
          <cell r="F213" t="str">
            <v>AM</v>
          </cell>
          <cell r="G213" t="str">
            <v>RK+FL</v>
          </cell>
          <cell r="H213" t="str">
            <v>RRT</v>
          </cell>
          <cell r="L213" t="str">
            <v>RRT.Apal-ML2</v>
          </cell>
          <cell r="M213" t="str">
            <v>Apal-ML2</v>
          </cell>
          <cell r="N213">
            <v>64</v>
          </cell>
          <cell r="O213" t="str">
            <v>RRT.Apal-ML2</v>
          </cell>
        </row>
        <row r="214">
          <cell r="A214" t="str">
            <v>Run8.RRT.Apal-176</v>
          </cell>
          <cell r="C214" t="str">
            <v>Run8.P1</v>
          </cell>
          <cell r="D214">
            <v>45107</v>
          </cell>
          <cell r="E214">
            <v>8</v>
          </cell>
          <cell r="F214" t="str">
            <v>AM</v>
          </cell>
          <cell r="G214" t="str">
            <v>RK+FL</v>
          </cell>
          <cell r="H214" t="str">
            <v>RRT</v>
          </cell>
          <cell r="L214" t="str">
            <v>RRT.Apal-176</v>
          </cell>
          <cell r="M214" t="str">
            <v>Apal-176</v>
          </cell>
          <cell r="N214">
            <v>5</v>
          </cell>
          <cell r="O214" t="str">
            <v>RRT.Apal-176</v>
          </cell>
        </row>
        <row r="215">
          <cell r="A215" t="str">
            <v>Run8.RRT.Apal-155</v>
          </cell>
          <cell r="C215" t="str">
            <v>Run8.P1</v>
          </cell>
          <cell r="D215">
            <v>45107</v>
          </cell>
          <cell r="E215">
            <v>8</v>
          </cell>
          <cell r="F215" t="str">
            <v>AM</v>
          </cell>
          <cell r="G215" t="str">
            <v>RK+FL</v>
          </cell>
          <cell r="H215" t="str">
            <v>RRT</v>
          </cell>
          <cell r="L215" t="str">
            <v>RRT.Apal-155</v>
          </cell>
          <cell r="M215" t="str">
            <v>Apal-155</v>
          </cell>
          <cell r="N215">
            <v>36</v>
          </cell>
          <cell r="O215" t="str">
            <v>RRT.Apal-155</v>
          </cell>
        </row>
        <row r="216">
          <cell r="A216" t="str">
            <v>Run8.RRT.Apal-171</v>
          </cell>
          <cell r="C216" t="str">
            <v>Run8.P1</v>
          </cell>
          <cell r="D216">
            <v>45107</v>
          </cell>
          <cell r="E216">
            <v>8</v>
          </cell>
          <cell r="F216" t="str">
            <v>AM</v>
          </cell>
          <cell r="G216" t="str">
            <v>RK+FL</v>
          </cell>
          <cell r="H216" t="str">
            <v>RRT</v>
          </cell>
          <cell r="L216" t="str">
            <v>RRT.Apal-171</v>
          </cell>
          <cell r="M216" t="str">
            <v>Apal-171</v>
          </cell>
          <cell r="N216">
            <v>4</v>
          </cell>
          <cell r="O216" t="str">
            <v>RRT.Apal-171</v>
          </cell>
        </row>
        <row r="217">
          <cell r="A217" t="str">
            <v>Run8.RRT.Apal-174</v>
          </cell>
          <cell r="C217" t="str">
            <v>Run8.P1</v>
          </cell>
          <cell r="D217">
            <v>45107</v>
          </cell>
          <cell r="E217">
            <v>8</v>
          </cell>
          <cell r="F217" t="str">
            <v>AM</v>
          </cell>
          <cell r="G217" t="str">
            <v>RK+FL</v>
          </cell>
          <cell r="H217" t="str">
            <v>RRT</v>
          </cell>
          <cell r="L217" t="str">
            <v>RRT.Apal-174</v>
          </cell>
          <cell r="M217" t="str">
            <v>Apal-174</v>
          </cell>
          <cell r="N217">
            <v>14</v>
          </cell>
          <cell r="O217" t="str">
            <v>RRT.Apal-174</v>
          </cell>
        </row>
        <row r="218">
          <cell r="C218" t="e">
            <v>#N/A</v>
          </cell>
          <cell r="D218">
            <v>45107</v>
          </cell>
          <cell r="G218" t="str">
            <v>RK+FL</v>
          </cell>
          <cell r="H218" t="str">
            <v>RRT</v>
          </cell>
          <cell r="L218" t="str">
            <v>RRT.Apal-168</v>
          </cell>
          <cell r="M218" t="str">
            <v>Apal-168</v>
          </cell>
          <cell r="O218" t="str">
            <v>RRT.Apal-168</v>
          </cell>
        </row>
        <row r="219">
          <cell r="A219" t="str">
            <v>Run8.RRT.Apal-CN2</v>
          </cell>
          <cell r="C219" t="str">
            <v>Run8.P1</v>
          </cell>
          <cell r="D219">
            <v>45107</v>
          </cell>
          <cell r="E219">
            <v>8</v>
          </cell>
          <cell r="F219" t="str">
            <v>AM</v>
          </cell>
          <cell r="G219" t="str">
            <v>AW+SA</v>
          </cell>
          <cell r="H219" t="str">
            <v>RRT</v>
          </cell>
          <cell r="L219" t="str">
            <v>RRT.Apal-CN2</v>
          </cell>
          <cell r="M219" t="str">
            <v>Apal-CN2</v>
          </cell>
          <cell r="N219">
            <v>3</v>
          </cell>
          <cell r="O219" t="str">
            <v>RRT.Apal-CN2</v>
          </cell>
        </row>
        <row r="220">
          <cell r="A220" t="str">
            <v>Run8.RRT.Apal-177</v>
          </cell>
          <cell r="C220" t="str">
            <v>Run8.P1</v>
          </cell>
          <cell r="D220">
            <v>45107</v>
          </cell>
          <cell r="E220">
            <v>8</v>
          </cell>
          <cell r="F220" t="str">
            <v>AM</v>
          </cell>
          <cell r="G220" t="str">
            <v>AW+SA</v>
          </cell>
          <cell r="H220" t="str">
            <v>RRT</v>
          </cell>
          <cell r="L220" t="str">
            <v>RRT.Apal-177</v>
          </cell>
          <cell r="M220" t="str">
            <v>Apal-177</v>
          </cell>
          <cell r="N220">
            <v>52</v>
          </cell>
          <cell r="O220" t="str">
            <v>RRT.Apal-177</v>
          </cell>
        </row>
        <row r="221">
          <cell r="A221" t="str">
            <v>Run8.RRT.Apal-185</v>
          </cell>
          <cell r="C221" t="str">
            <v>Run8.P1</v>
          </cell>
          <cell r="D221">
            <v>45107</v>
          </cell>
          <cell r="E221">
            <v>8</v>
          </cell>
          <cell r="F221" t="str">
            <v>AM</v>
          </cell>
          <cell r="G221" t="str">
            <v>AW+SA</v>
          </cell>
          <cell r="H221" t="str">
            <v>RRT</v>
          </cell>
          <cell r="L221" t="str">
            <v>RRT.Apal-185</v>
          </cell>
          <cell r="M221" t="str">
            <v>Apal-185</v>
          </cell>
          <cell r="N221">
            <v>11</v>
          </cell>
          <cell r="O221" t="str">
            <v>RRT.Apal-185</v>
          </cell>
        </row>
        <row r="222">
          <cell r="A222" t="str">
            <v>Run8.RRT.Apal-187</v>
          </cell>
          <cell r="C222" t="str">
            <v>Run8.P1</v>
          </cell>
          <cell r="D222">
            <v>45107</v>
          </cell>
          <cell r="E222">
            <v>8</v>
          </cell>
          <cell r="F222" t="str">
            <v>AM</v>
          </cell>
          <cell r="G222" t="str">
            <v>AW+SA</v>
          </cell>
          <cell r="H222" t="str">
            <v>RRT</v>
          </cell>
          <cell r="L222" t="str">
            <v>RRT.Apal-187</v>
          </cell>
          <cell r="M222" t="str">
            <v>Apal-187</v>
          </cell>
          <cell r="N222">
            <v>35</v>
          </cell>
          <cell r="O222" t="str">
            <v>RRT.Apal-187</v>
          </cell>
        </row>
        <row r="223">
          <cell r="A223" t="str">
            <v>Run8.RRT.Apal-188</v>
          </cell>
          <cell r="C223" t="str">
            <v>Run8.P1</v>
          </cell>
          <cell r="D223">
            <v>45107</v>
          </cell>
          <cell r="E223">
            <v>8</v>
          </cell>
          <cell r="F223" t="str">
            <v>AM</v>
          </cell>
          <cell r="G223" t="str">
            <v>AW+SA</v>
          </cell>
          <cell r="H223" t="str">
            <v>RRT</v>
          </cell>
          <cell r="L223" t="str">
            <v>RRT.Apal-188</v>
          </cell>
          <cell r="M223" t="str">
            <v>Apal-188</v>
          </cell>
          <cell r="N223">
            <v>89</v>
          </cell>
          <cell r="O223" t="str">
            <v>RRT.Apal-188</v>
          </cell>
        </row>
        <row r="224">
          <cell r="A224" t="str">
            <v>Run8.RRT.Apal-206</v>
          </cell>
          <cell r="C224" t="str">
            <v>Run8.P1</v>
          </cell>
          <cell r="D224">
            <v>45107</v>
          </cell>
          <cell r="E224">
            <v>8</v>
          </cell>
          <cell r="F224" t="str">
            <v>AM</v>
          </cell>
          <cell r="G224" t="str">
            <v>AW+SA</v>
          </cell>
          <cell r="H224" t="str">
            <v>RRT</v>
          </cell>
          <cell r="L224" t="str">
            <v>RRT.Apal-206</v>
          </cell>
          <cell r="M224" t="str">
            <v>Apal-206</v>
          </cell>
          <cell r="N224">
            <v>31</v>
          </cell>
          <cell r="O224" t="str">
            <v>RRT.Apal-206</v>
          </cell>
        </row>
        <row r="225">
          <cell r="A225" t="str">
            <v>Run8.RRT.Apal-208</v>
          </cell>
          <cell r="C225" t="str">
            <v>Run8.P1</v>
          </cell>
          <cell r="D225">
            <v>45107</v>
          </cell>
          <cell r="E225">
            <v>8</v>
          </cell>
          <cell r="F225" t="str">
            <v>AM</v>
          </cell>
          <cell r="G225" t="str">
            <v>AW+SA</v>
          </cell>
          <cell r="H225" t="str">
            <v>RRT</v>
          </cell>
          <cell r="L225" t="str">
            <v>RRT.Apal-208</v>
          </cell>
          <cell r="M225" t="str">
            <v>Apal-208</v>
          </cell>
          <cell r="N225">
            <v>82</v>
          </cell>
          <cell r="O225" t="str">
            <v>RRT.Apal-208</v>
          </cell>
        </row>
        <row r="226">
          <cell r="A226" t="str">
            <v>Run8.RRT.Apal-196</v>
          </cell>
          <cell r="C226" t="str">
            <v>Run8.P1</v>
          </cell>
          <cell r="D226">
            <v>45107</v>
          </cell>
          <cell r="E226">
            <v>8</v>
          </cell>
          <cell r="F226" t="str">
            <v>AM</v>
          </cell>
          <cell r="G226" t="str">
            <v>AW+SA</v>
          </cell>
          <cell r="H226" t="str">
            <v>RRT</v>
          </cell>
          <cell r="L226" t="str">
            <v>RRT.Apal-196</v>
          </cell>
          <cell r="M226" t="str">
            <v>Apal-196</v>
          </cell>
          <cell r="N226">
            <v>12</v>
          </cell>
          <cell r="O226" t="str">
            <v>RRT.Apal-196</v>
          </cell>
        </row>
      </sheetData>
      <sheetData sheetId="3">
        <row r="1">
          <cell r="A1" t="str">
            <v>uniqueHammock</v>
          </cell>
          <cell r="B1" t="str">
            <v>uniquePosition</v>
          </cell>
          <cell r="C1" t="str">
            <v>dateCBASS</v>
          </cell>
          <cell r="D1" t="str">
            <v>CBASSrun</v>
          </cell>
          <cell r="E1" t="str">
            <v>hammock</v>
          </cell>
          <cell r="F1" t="str">
            <v>CBASStemp</v>
          </cell>
          <cell r="G1" t="str">
            <v>microbiomeTube</v>
          </cell>
          <cell r="H1" t="str">
            <v>fieldTag</v>
          </cell>
        </row>
        <row r="2">
          <cell r="A2" t="str">
            <v>Run1.8</v>
          </cell>
          <cell r="B2" t="str">
            <v>Run1.P8</v>
          </cell>
          <cell r="C2">
            <v>45097</v>
          </cell>
          <cell r="D2">
            <v>1</v>
          </cell>
          <cell r="E2">
            <v>8</v>
          </cell>
          <cell r="G2">
            <v>1</v>
          </cell>
          <cell r="H2" t="str">
            <v>B9</v>
          </cell>
        </row>
        <row r="3">
          <cell r="A3" t="str">
            <v>Run1.6</v>
          </cell>
          <cell r="B3" t="str">
            <v>Run1.B5</v>
          </cell>
          <cell r="C3">
            <v>45097</v>
          </cell>
          <cell r="D3">
            <v>1</v>
          </cell>
          <cell r="E3">
            <v>6</v>
          </cell>
          <cell r="G3">
            <v>2</v>
          </cell>
          <cell r="H3" t="str">
            <v>B3</v>
          </cell>
        </row>
        <row r="4">
          <cell r="A4" t="str">
            <v>Run1.4</v>
          </cell>
          <cell r="B4" t="str">
            <v>Run1.B1</v>
          </cell>
          <cell r="C4">
            <v>45097</v>
          </cell>
          <cell r="D4">
            <v>1</v>
          </cell>
          <cell r="E4">
            <v>4</v>
          </cell>
          <cell r="G4">
            <v>3</v>
          </cell>
          <cell r="H4" t="str">
            <v>B1</v>
          </cell>
        </row>
        <row r="5">
          <cell r="A5" t="str">
            <v>Run1.14</v>
          </cell>
          <cell r="B5" t="str">
            <v>Run1.P5</v>
          </cell>
          <cell r="C5">
            <v>45097</v>
          </cell>
          <cell r="D5">
            <v>1</v>
          </cell>
          <cell r="E5">
            <v>14</v>
          </cell>
          <cell r="G5">
            <v>4</v>
          </cell>
          <cell r="H5" t="str">
            <v>B23</v>
          </cell>
        </row>
        <row r="6">
          <cell r="A6" t="str">
            <v>Run1.11</v>
          </cell>
          <cell r="B6" t="str">
            <v>Run1.B3</v>
          </cell>
          <cell r="C6">
            <v>45097</v>
          </cell>
          <cell r="D6">
            <v>1</v>
          </cell>
          <cell r="E6">
            <v>11</v>
          </cell>
          <cell r="G6">
            <v>5</v>
          </cell>
          <cell r="H6" t="str">
            <v>B24</v>
          </cell>
        </row>
        <row r="7">
          <cell r="A7" t="str">
            <v>Run1.13</v>
          </cell>
          <cell r="B7" t="str">
            <v>Run1.P3</v>
          </cell>
          <cell r="C7">
            <v>45097</v>
          </cell>
          <cell r="D7">
            <v>1</v>
          </cell>
          <cell r="E7">
            <v>13</v>
          </cell>
          <cell r="G7">
            <v>6</v>
          </cell>
          <cell r="H7" t="str">
            <v>B25</v>
          </cell>
        </row>
        <row r="8">
          <cell r="A8" t="str">
            <v>Run1.15</v>
          </cell>
          <cell r="B8" t="str">
            <v>Run1.O6</v>
          </cell>
          <cell r="C8">
            <v>45097</v>
          </cell>
          <cell r="D8">
            <v>1</v>
          </cell>
          <cell r="E8">
            <v>15</v>
          </cell>
          <cell r="G8">
            <v>7</v>
          </cell>
          <cell r="H8" t="str">
            <v>B6</v>
          </cell>
        </row>
        <row r="9">
          <cell r="A9" t="str">
            <v>Run1.18</v>
          </cell>
          <cell r="B9" t="str">
            <v>Run1.P1</v>
          </cell>
          <cell r="C9">
            <v>45097</v>
          </cell>
          <cell r="D9">
            <v>1</v>
          </cell>
          <cell r="E9">
            <v>18</v>
          </cell>
          <cell r="G9">
            <v>8</v>
          </cell>
          <cell r="H9" t="str">
            <v>B10</v>
          </cell>
        </row>
        <row r="10">
          <cell r="A10" t="str">
            <v>Run1.3</v>
          </cell>
          <cell r="B10" t="str">
            <v>Run1.B2</v>
          </cell>
          <cell r="C10">
            <v>45097</v>
          </cell>
          <cell r="D10">
            <v>1</v>
          </cell>
          <cell r="E10">
            <v>3</v>
          </cell>
          <cell r="G10">
            <v>9</v>
          </cell>
          <cell r="H10" t="str">
            <v>B2</v>
          </cell>
        </row>
        <row r="11">
          <cell r="A11" t="str">
            <v>Run1.2</v>
          </cell>
          <cell r="B11" t="str">
            <v>Run1.B4</v>
          </cell>
          <cell r="C11">
            <v>45097</v>
          </cell>
          <cell r="D11">
            <v>1</v>
          </cell>
          <cell r="E11">
            <v>2</v>
          </cell>
          <cell r="G11">
            <v>10</v>
          </cell>
          <cell r="H11" t="str">
            <v>B5</v>
          </cell>
        </row>
        <row r="12">
          <cell r="A12" t="str">
            <v>Run1.1</v>
          </cell>
          <cell r="B12" t="str">
            <v>Run1.B6</v>
          </cell>
          <cell r="C12">
            <v>45097</v>
          </cell>
          <cell r="D12">
            <v>1</v>
          </cell>
          <cell r="E12">
            <v>1</v>
          </cell>
          <cell r="G12">
            <v>11</v>
          </cell>
          <cell r="H12" t="str">
            <v>B7</v>
          </cell>
        </row>
        <row r="13">
          <cell r="A13" t="str">
            <v>Run1.9</v>
          </cell>
          <cell r="B13" t="str">
            <v>Run1.P4</v>
          </cell>
          <cell r="C13">
            <v>45097</v>
          </cell>
          <cell r="D13">
            <v>1</v>
          </cell>
          <cell r="E13">
            <v>9</v>
          </cell>
          <cell r="G13">
            <v>12</v>
          </cell>
          <cell r="H13" t="str">
            <v>B26</v>
          </cell>
        </row>
        <row r="14">
          <cell r="A14" t="str">
            <v>Run1.7</v>
          </cell>
          <cell r="B14" t="str">
            <v>Run1.P6</v>
          </cell>
          <cell r="C14">
            <v>45097</v>
          </cell>
          <cell r="D14">
            <v>1</v>
          </cell>
          <cell r="E14">
            <v>7</v>
          </cell>
          <cell r="G14">
            <v>13</v>
          </cell>
          <cell r="H14" t="str">
            <v>B8</v>
          </cell>
        </row>
        <row r="15">
          <cell r="A15" t="str">
            <v>Run1.5</v>
          </cell>
          <cell r="B15" t="str">
            <v>Run1.P7</v>
          </cell>
          <cell r="C15">
            <v>45097</v>
          </cell>
          <cell r="D15">
            <v>1</v>
          </cell>
          <cell r="E15">
            <v>5</v>
          </cell>
          <cell r="G15">
            <v>14</v>
          </cell>
          <cell r="H15" t="str">
            <v>B4</v>
          </cell>
        </row>
        <row r="16">
          <cell r="A16" t="str">
            <v>Run1.31</v>
          </cell>
          <cell r="B16" t="str">
            <v>Run1.O7</v>
          </cell>
          <cell r="C16">
            <v>45097</v>
          </cell>
          <cell r="D16">
            <v>1</v>
          </cell>
          <cell r="E16">
            <v>31</v>
          </cell>
          <cell r="G16">
            <v>15</v>
          </cell>
          <cell r="H16" t="str">
            <v>B12</v>
          </cell>
        </row>
        <row r="17">
          <cell r="A17" t="str">
            <v>Run1.12</v>
          </cell>
          <cell r="B17" t="str">
            <v>Run1.O8</v>
          </cell>
          <cell r="C17">
            <v>45097</v>
          </cell>
          <cell r="D17">
            <v>1</v>
          </cell>
          <cell r="E17">
            <v>12</v>
          </cell>
          <cell r="G17">
            <v>16</v>
          </cell>
          <cell r="H17" t="str">
            <v>B22</v>
          </cell>
        </row>
        <row r="18">
          <cell r="A18" t="str">
            <v>Run1.10</v>
          </cell>
          <cell r="B18" t="str">
            <v>Run1.P2</v>
          </cell>
          <cell r="C18">
            <v>45097</v>
          </cell>
          <cell r="D18">
            <v>1</v>
          </cell>
          <cell r="E18">
            <v>10</v>
          </cell>
          <cell r="G18">
            <v>17</v>
          </cell>
          <cell r="H18" t="str">
            <v>B21</v>
          </cell>
        </row>
        <row r="19">
          <cell r="A19" t="str">
            <v>Run1.17</v>
          </cell>
          <cell r="B19" t="str">
            <v>Run1.O3</v>
          </cell>
          <cell r="C19">
            <v>45097</v>
          </cell>
          <cell r="D19">
            <v>1</v>
          </cell>
          <cell r="E19">
            <v>17</v>
          </cell>
          <cell r="G19">
            <v>19</v>
          </cell>
          <cell r="H19" t="str">
            <v>B27</v>
          </cell>
        </row>
        <row r="20">
          <cell r="A20" t="str">
            <v>Run1.19</v>
          </cell>
          <cell r="B20" t="str">
            <v>Run1.O5</v>
          </cell>
          <cell r="C20">
            <v>45097</v>
          </cell>
          <cell r="D20">
            <v>1</v>
          </cell>
          <cell r="E20">
            <v>19</v>
          </cell>
          <cell r="G20">
            <v>21</v>
          </cell>
          <cell r="H20" t="str">
            <v>B11</v>
          </cell>
        </row>
        <row r="21">
          <cell r="A21" t="str">
            <v>Run1.16</v>
          </cell>
          <cell r="B21" t="str">
            <v>Run1.O4</v>
          </cell>
          <cell r="C21">
            <v>45097</v>
          </cell>
          <cell r="D21">
            <v>1</v>
          </cell>
          <cell r="E21">
            <v>16</v>
          </cell>
          <cell r="G21">
            <v>22</v>
          </cell>
          <cell r="H21" t="str">
            <v>B28</v>
          </cell>
        </row>
        <row r="22">
          <cell r="A22" t="str">
            <v>Run1.21</v>
          </cell>
          <cell r="B22" t="str">
            <v>Run1.O1</v>
          </cell>
          <cell r="C22">
            <v>45097</v>
          </cell>
          <cell r="D22">
            <v>1</v>
          </cell>
          <cell r="E22">
            <v>21</v>
          </cell>
          <cell r="G22">
            <v>23</v>
          </cell>
          <cell r="H22" t="str">
            <v>B29</v>
          </cell>
        </row>
        <row r="23">
          <cell r="A23" t="str">
            <v>Run1.20</v>
          </cell>
          <cell r="B23" t="str">
            <v>Run1.O2</v>
          </cell>
          <cell r="C23">
            <v>45097</v>
          </cell>
          <cell r="D23">
            <v>1</v>
          </cell>
          <cell r="E23">
            <v>20</v>
          </cell>
          <cell r="G23">
            <v>24</v>
          </cell>
          <cell r="H23" t="str">
            <v>B30</v>
          </cell>
        </row>
        <row r="24">
          <cell r="A24" t="str">
            <v>Run2.10</v>
          </cell>
          <cell r="B24" t="str">
            <v>Run2.O7</v>
          </cell>
          <cell r="C24">
            <v>45098</v>
          </cell>
          <cell r="D24">
            <v>2</v>
          </cell>
          <cell r="E24">
            <v>10</v>
          </cell>
          <cell r="G24">
            <v>25</v>
          </cell>
          <cell r="H24" t="str">
            <v>B45</v>
          </cell>
        </row>
        <row r="25">
          <cell r="A25" t="str">
            <v>Run2.29</v>
          </cell>
          <cell r="B25" t="str">
            <v>Run2.B1</v>
          </cell>
          <cell r="C25">
            <v>45098</v>
          </cell>
          <cell r="D25">
            <v>2</v>
          </cell>
          <cell r="E25">
            <v>29</v>
          </cell>
          <cell r="G25">
            <v>26</v>
          </cell>
          <cell r="H25" t="str">
            <v>B15</v>
          </cell>
        </row>
        <row r="26">
          <cell r="A26" t="str">
            <v>Run2.17</v>
          </cell>
          <cell r="B26" t="str">
            <v>Run2.O8</v>
          </cell>
          <cell r="C26">
            <v>45098</v>
          </cell>
          <cell r="D26">
            <v>2</v>
          </cell>
          <cell r="E26">
            <v>17</v>
          </cell>
          <cell r="G26">
            <v>27</v>
          </cell>
          <cell r="H26" t="str">
            <v>B49</v>
          </cell>
        </row>
        <row r="27">
          <cell r="A27" t="str">
            <v>Run2.16</v>
          </cell>
          <cell r="B27" t="str">
            <v>Run2.B2</v>
          </cell>
          <cell r="C27">
            <v>45098</v>
          </cell>
          <cell r="D27">
            <v>2</v>
          </cell>
          <cell r="E27">
            <v>16</v>
          </cell>
          <cell r="G27">
            <v>28</v>
          </cell>
          <cell r="H27" t="str">
            <v>B44</v>
          </cell>
        </row>
        <row r="28">
          <cell r="A28" t="str">
            <v>Run2.19</v>
          </cell>
          <cell r="B28" t="str">
            <v>Run2.O4</v>
          </cell>
          <cell r="C28">
            <v>45098</v>
          </cell>
          <cell r="D28">
            <v>2</v>
          </cell>
          <cell r="E28">
            <v>19</v>
          </cell>
          <cell r="G28">
            <v>29</v>
          </cell>
          <cell r="H28" t="str">
            <v>B13</v>
          </cell>
        </row>
        <row r="29">
          <cell r="A29" t="str">
            <v>Run2.27</v>
          </cell>
          <cell r="B29" t="str">
            <v>Run2.O5</v>
          </cell>
          <cell r="C29">
            <v>45098</v>
          </cell>
          <cell r="D29">
            <v>2</v>
          </cell>
          <cell r="E29">
            <v>27</v>
          </cell>
          <cell r="G29">
            <v>30</v>
          </cell>
          <cell r="H29" t="str">
            <v>B48</v>
          </cell>
        </row>
        <row r="30">
          <cell r="A30" t="str">
            <v>Run2.32</v>
          </cell>
          <cell r="B30" t="str">
            <v>Run2.B5</v>
          </cell>
          <cell r="C30">
            <v>45098</v>
          </cell>
          <cell r="D30">
            <v>2</v>
          </cell>
          <cell r="E30">
            <v>32</v>
          </cell>
          <cell r="G30">
            <v>31</v>
          </cell>
          <cell r="H30" t="str">
            <v>B31</v>
          </cell>
        </row>
        <row r="31">
          <cell r="A31" t="str">
            <v>Run2.4</v>
          </cell>
          <cell r="B31" t="str">
            <v>Run2.Y1</v>
          </cell>
          <cell r="C31">
            <v>45098</v>
          </cell>
          <cell r="D31">
            <v>2</v>
          </cell>
          <cell r="E31">
            <v>4</v>
          </cell>
          <cell r="G31">
            <v>32</v>
          </cell>
          <cell r="H31" t="str">
            <v>B33</v>
          </cell>
        </row>
        <row r="32">
          <cell r="A32" t="str">
            <v>Run2.20</v>
          </cell>
          <cell r="B32" t="str">
            <v>Run2.B3</v>
          </cell>
          <cell r="C32">
            <v>45098</v>
          </cell>
          <cell r="D32">
            <v>2</v>
          </cell>
          <cell r="E32">
            <v>20</v>
          </cell>
          <cell r="G32">
            <v>33</v>
          </cell>
          <cell r="H32" t="str">
            <v>B36</v>
          </cell>
        </row>
        <row r="33">
          <cell r="A33" t="str">
            <v>Run2.24</v>
          </cell>
          <cell r="B33" t="str">
            <v>Run2.O3</v>
          </cell>
          <cell r="C33">
            <v>45098</v>
          </cell>
          <cell r="D33">
            <v>2</v>
          </cell>
          <cell r="E33">
            <v>24</v>
          </cell>
          <cell r="G33">
            <v>34</v>
          </cell>
          <cell r="H33" t="str">
            <v>B46</v>
          </cell>
        </row>
        <row r="34">
          <cell r="A34" t="str">
            <v>Run2.28</v>
          </cell>
          <cell r="B34" t="str">
            <v>Run2.B4</v>
          </cell>
          <cell r="C34">
            <v>45098</v>
          </cell>
          <cell r="D34">
            <v>2</v>
          </cell>
          <cell r="E34">
            <v>28</v>
          </cell>
          <cell r="G34">
            <v>35</v>
          </cell>
          <cell r="H34" t="str">
            <v>B47</v>
          </cell>
        </row>
        <row r="35">
          <cell r="A35" t="str">
            <v>Run2.30</v>
          </cell>
          <cell r="B35" t="str">
            <v>Run2.O6</v>
          </cell>
          <cell r="C35">
            <v>45098</v>
          </cell>
          <cell r="D35">
            <v>2</v>
          </cell>
          <cell r="E35">
            <v>30</v>
          </cell>
          <cell r="G35">
            <v>36</v>
          </cell>
          <cell r="H35" t="str">
            <v>B14</v>
          </cell>
        </row>
        <row r="36">
          <cell r="A36" t="str">
            <v>Run2.3</v>
          </cell>
          <cell r="B36" t="str">
            <v>Run2.O2</v>
          </cell>
          <cell r="C36">
            <v>45098</v>
          </cell>
          <cell r="D36">
            <v>2</v>
          </cell>
          <cell r="E36">
            <v>3</v>
          </cell>
          <cell r="G36">
            <v>37</v>
          </cell>
          <cell r="H36" t="str">
            <v>B39</v>
          </cell>
        </row>
        <row r="37">
          <cell r="A37" t="str">
            <v>Run2.23</v>
          </cell>
          <cell r="B37" t="str">
            <v>Run2.Y2</v>
          </cell>
          <cell r="C37">
            <v>45098</v>
          </cell>
          <cell r="D37">
            <v>2</v>
          </cell>
          <cell r="E37">
            <v>23</v>
          </cell>
          <cell r="G37">
            <v>38</v>
          </cell>
          <cell r="H37" t="str">
            <v>B40</v>
          </cell>
        </row>
        <row r="38">
          <cell r="A38" t="str">
            <v>Run2.26</v>
          </cell>
          <cell r="B38" t="str">
            <v>Run2.O1</v>
          </cell>
          <cell r="C38">
            <v>45098</v>
          </cell>
          <cell r="D38">
            <v>2</v>
          </cell>
          <cell r="E38">
            <v>26</v>
          </cell>
          <cell r="G38">
            <v>39</v>
          </cell>
          <cell r="H38" t="str">
            <v>B16</v>
          </cell>
        </row>
        <row r="39">
          <cell r="A39" t="str">
            <v>Run2.7</v>
          </cell>
          <cell r="B39" t="str">
            <v>Run2.Y5</v>
          </cell>
          <cell r="C39">
            <v>45098</v>
          </cell>
          <cell r="D39">
            <v>2</v>
          </cell>
          <cell r="E39">
            <v>7</v>
          </cell>
          <cell r="G39">
            <v>40</v>
          </cell>
          <cell r="H39" t="str">
            <v>B35</v>
          </cell>
        </row>
        <row r="40">
          <cell r="A40" t="str">
            <v>Run2.6</v>
          </cell>
          <cell r="B40" t="str">
            <v>Run2.Y4</v>
          </cell>
          <cell r="C40">
            <v>45098</v>
          </cell>
          <cell r="D40">
            <v>2</v>
          </cell>
          <cell r="E40">
            <v>6</v>
          </cell>
          <cell r="G40">
            <v>41</v>
          </cell>
          <cell r="H40" t="str">
            <v>B37</v>
          </cell>
        </row>
        <row r="41">
          <cell r="A41" t="str">
            <v>Run2.44</v>
          </cell>
          <cell r="B41" t="str">
            <v>Run2.Y3</v>
          </cell>
          <cell r="C41">
            <v>45098</v>
          </cell>
          <cell r="D41">
            <v>2</v>
          </cell>
          <cell r="E41">
            <v>44</v>
          </cell>
          <cell r="G41">
            <v>42</v>
          </cell>
          <cell r="H41" t="str">
            <v>B34</v>
          </cell>
        </row>
        <row r="42">
          <cell r="A42" t="str">
            <v>Run2.8</v>
          </cell>
          <cell r="B42" t="str">
            <v>Run2.Y6</v>
          </cell>
          <cell r="C42">
            <v>45098</v>
          </cell>
          <cell r="D42">
            <v>2</v>
          </cell>
          <cell r="E42">
            <v>8</v>
          </cell>
          <cell r="G42">
            <v>43</v>
          </cell>
          <cell r="H42" t="str">
            <v>B32</v>
          </cell>
        </row>
        <row r="43">
          <cell r="A43" t="str">
            <v>Run2.43</v>
          </cell>
          <cell r="B43" t="str">
            <v>Run2.F5</v>
          </cell>
          <cell r="C43">
            <v>45098</v>
          </cell>
          <cell r="D43">
            <v>2</v>
          </cell>
          <cell r="E43">
            <v>43</v>
          </cell>
          <cell r="G43">
            <v>44</v>
          </cell>
          <cell r="H43" t="str">
            <v>B80</v>
          </cell>
        </row>
        <row r="44">
          <cell r="A44" t="str">
            <v>Run2.15</v>
          </cell>
          <cell r="B44" t="str">
            <v>Run2.Y7</v>
          </cell>
          <cell r="C44">
            <v>45098</v>
          </cell>
          <cell r="D44">
            <v>2</v>
          </cell>
          <cell r="E44">
            <v>15</v>
          </cell>
          <cell r="G44">
            <v>45</v>
          </cell>
          <cell r="H44" t="str">
            <v>B69</v>
          </cell>
        </row>
        <row r="45">
          <cell r="A45" t="str">
            <v>Run2.42</v>
          </cell>
          <cell r="B45" t="str">
            <v>Run2.Y8</v>
          </cell>
          <cell r="C45">
            <v>45098</v>
          </cell>
          <cell r="D45">
            <v>2</v>
          </cell>
          <cell r="E45">
            <v>42</v>
          </cell>
          <cell r="G45">
            <v>46</v>
          </cell>
          <cell r="H45" t="str">
            <v>B79</v>
          </cell>
        </row>
        <row r="46">
          <cell r="A46" t="str">
            <v>Run2.25</v>
          </cell>
          <cell r="B46" t="str">
            <v>Run2.F4</v>
          </cell>
          <cell r="C46">
            <v>45098</v>
          </cell>
          <cell r="D46">
            <v>2</v>
          </cell>
          <cell r="E46">
            <v>25</v>
          </cell>
          <cell r="G46">
            <v>47</v>
          </cell>
          <cell r="H46" t="str">
            <v>B76</v>
          </cell>
        </row>
        <row r="47">
          <cell r="A47" t="str">
            <v>Run2.1</v>
          </cell>
          <cell r="B47" t="str">
            <v>Run2.F1</v>
          </cell>
          <cell r="C47">
            <v>45098</v>
          </cell>
          <cell r="D47">
            <v>2</v>
          </cell>
          <cell r="E47">
            <v>1</v>
          </cell>
          <cell r="G47">
            <v>48</v>
          </cell>
          <cell r="H47" t="str">
            <v>B66</v>
          </cell>
        </row>
        <row r="48">
          <cell r="A48" t="str">
            <v>Run2.59</v>
          </cell>
          <cell r="B48" t="str">
            <v>Run2.F3</v>
          </cell>
          <cell r="C48">
            <v>45098</v>
          </cell>
          <cell r="D48">
            <v>2</v>
          </cell>
          <cell r="E48">
            <v>59</v>
          </cell>
          <cell r="G48">
            <v>49</v>
          </cell>
          <cell r="H48" t="str">
            <v>B62</v>
          </cell>
        </row>
        <row r="49">
          <cell r="A49" t="str">
            <v>Run2.60</v>
          </cell>
          <cell r="B49" t="str">
            <v>Run2.F2</v>
          </cell>
          <cell r="C49">
            <v>45098</v>
          </cell>
          <cell r="D49">
            <v>2</v>
          </cell>
          <cell r="E49">
            <v>60</v>
          </cell>
          <cell r="G49">
            <v>50</v>
          </cell>
          <cell r="H49" t="str">
            <v>B64</v>
          </cell>
        </row>
        <row r="50">
          <cell r="A50" t="str">
            <v>Run2.41</v>
          </cell>
          <cell r="B50" t="str">
            <v>Run2.F6</v>
          </cell>
          <cell r="C50">
            <v>45098</v>
          </cell>
          <cell r="D50">
            <v>2</v>
          </cell>
          <cell r="E50">
            <v>41</v>
          </cell>
          <cell r="G50">
            <v>51</v>
          </cell>
          <cell r="H50" t="str">
            <v>B75</v>
          </cell>
        </row>
        <row r="51">
          <cell r="A51" t="str">
            <v>Run2.54</v>
          </cell>
          <cell r="B51" t="str">
            <v>Run2.F7</v>
          </cell>
          <cell r="C51">
            <v>45098</v>
          </cell>
          <cell r="D51">
            <v>2</v>
          </cell>
          <cell r="E51">
            <v>54</v>
          </cell>
          <cell r="G51">
            <v>52</v>
          </cell>
          <cell r="H51" t="str">
            <v>B73</v>
          </cell>
        </row>
        <row r="52">
          <cell r="A52" t="str">
            <v>Run2.61</v>
          </cell>
          <cell r="B52" t="str">
            <v>Run2.B6</v>
          </cell>
          <cell r="C52">
            <v>45098</v>
          </cell>
          <cell r="D52">
            <v>2</v>
          </cell>
          <cell r="E52">
            <v>61</v>
          </cell>
          <cell r="G52">
            <v>53</v>
          </cell>
          <cell r="H52" t="str">
            <v>B74</v>
          </cell>
        </row>
        <row r="53">
          <cell r="A53" t="str">
            <v>Run2.52</v>
          </cell>
          <cell r="B53" t="str">
            <v>Run2.B7</v>
          </cell>
          <cell r="C53">
            <v>45098</v>
          </cell>
          <cell r="D53">
            <v>2</v>
          </cell>
          <cell r="E53">
            <v>52</v>
          </cell>
          <cell r="G53">
            <v>54</v>
          </cell>
          <cell r="H53" t="str">
            <v>B72</v>
          </cell>
        </row>
        <row r="54">
          <cell r="A54" t="str">
            <v>Run3.39</v>
          </cell>
          <cell r="B54" t="str">
            <v>Run3.P7</v>
          </cell>
          <cell r="C54">
            <v>45099</v>
          </cell>
          <cell r="D54">
            <v>3</v>
          </cell>
          <cell r="E54">
            <v>39</v>
          </cell>
          <cell r="G54">
            <v>55</v>
          </cell>
          <cell r="H54" t="str">
            <v>B101</v>
          </cell>
        </row>
        <row r="55">
          <cell r="A55" t="str">
            <v>Run3.38</v>
          </cell>
          <cell r="B55" t="str">
            <v>Run3.P8</v>
          </cell>
          <cell r="C55">
            <v>45099</v>
          </cell>
          <cell r="D55">
            <v>3</v>
          </cell>
          <cell r="E55">
            <v>38</v>
          </cell>
          <cell r="G55">
            <v>56</v>
          </cell>
          <cell r="H55" t="str">
            <v>B105</v>
          </cell>
        </row>
        <row r="56">
          <cell r="A56" t="str">
            <v>Run3.40</v>
          </cell>
          <cell r="B56" t="str">
            <v>Run3.Y6</v>
          </cell>
          <cell r="C56">
            <v>45099</v>
          </cell>
          <cell r="D56">
            <v>3</v>
          </cell>
          <cell r="E56">
            <v>40</v>
          </cell>
          <cell r="G56">
            <v>57</v>
          </cell>
          <cell r="H56" t="str">
            <v>B102</v>
          </cell>
        </row>
        <row r="57">
          <cell r="A57" t="str">
            <v>Run3.33</v>
          </cell>
          <cell r="B57" t="str">
            <v>Run3.Y1</v>
          </cell>
          <cell r="C57">
            <v>45099</v>
          </cell>
          <cell r="D57">
            <v>3</v>
          </cell>
          <cell r="E57">
            <v>33</v>
          </cell>
          <cell r="G57">
            <v>58</v>
          </cell>
          <cell r="H57" t="str">
            <v>B103</v>
          </cell>
        </row>
        <row r="58">
          <cell r="A58" t="str">
            <v>Run3.47</v>
          </cell>
          <cell r="B58" t="str">
            <v>Run3.O7</v>
          </cell>
          <cell r="C58">
            <v>45099</v>
          </cell>
          <cell r="D58">
            <v>3</v>
          </cell>
          <cell r="E58">
            <v>47</v>
          </cell>
          <cell r="G58">
            <v>59</v>
          </cell>
          <cell r="H58" t="str">
            <v>B104</v>
          </cell>
        </row>
        <row r="59">
          <cell r="A59" t="str">
            <v>Run3.17</v>
          </cell>
          <cell r="B59" t="str">
            <v>Run3.P5</v>
          </cell>
          <cell r="C59">
            <v>45099</v>
          </cell>
          <cell r="D59">
            <v>3</v>
          </cell>
          <cell r="E59">
            <v>17</v>
          </cell>
          <cell r="G59">
            <v>60</v>
          </cell>
          <cell r="H59" t="str">
            <v>B53</v>
          </cell>
        </row>
        <row r="60">
          <cell r="A60" t="str">
            <v>Run3.22</v>
          </cell>
          <cell r="B60" t="str">
            <v>Run3.P6</v>
          </cell>
          <cell r="C60">
            <v>45099</v>
          </cell>
          <cell r="D60">
            <v>3</v>
          </cell>
          <cell r="E60">
            <v>22</v>
          </cell>
          <cell r="G60">
            <v>61</v>
          </cell>
          <cell r="H60" t="str">
            <v>B52</v>
          </cell>
        </row>
        <row r="61">
          <cell r="A61" t="str">
            <v>Run3.27</v>
          </cell>
          <cell r="B61" t="str">
            <v>Run3.B7</v>
          </cell>
          <cell r="C61">
            <v>45099</v>
          </cell>
          <cell r="D61">
            <v>3</v>
          </cell>
          <cell r="E61">
            <v>27</v>
          </cell>
          <cell r="G61">
            <v>62</v>
          </cell>
          <cell r="H61" t="str">
            <v>B55</v>
          </cell>
        </row>
        <row r="62">
          <cell r="A62" t="str">
            <v>Run3.46</v>
          </cell>
          <cell r="B62" t="str">
            <v>Run3.Y8</v>
          </cell>
          <cell r="C62">
            <v>45099</v>
          </cell>
          <cell r="D62">
            <v>3</v>
          </cell>
          <cell r="E62">
            <v>46</v>
          </cell>
          <cell r="G62">
            <v>63</v>
          </cell>
          <cell r="H62" t="str">
            <v>B78</v>
          </cell>
        </row>
        <row r="63">
          <cell r="A63" t="str">
            <v>Run3.37</v>
          </cell>
          <cell r="B63" t="str">
            <v>Run3.P1</v>
          </cell>
          <cell r="C63">
            <v>45099</v>
          </cell>
          <cell r="D63">
            <v>3</v>
          </cell>
          <cell r="E63">
            <v>37</v>
          </cell>
          <cell r="G63">
            <v>64</v>
          </cell>
          <cell r="H63" t="str">
            <v>B54</v>
          </cell>
        </row>
        <row r="64">
          <cell r="A64" t="str">
            <v>Run3.34</v>
          </cell>
          <cell r="B64" t="str">
            <v>Run3.O1</v>
          </cell>
          <cell r="C64">
            <v>45099</v>
          </cell>
          <cell r="D64">
            <v>3</v>
          </cell>
          <cell r="E64">
            <v>34</v>
          </cell>
          <cell r="G64">
            <v>65</v>
          </cell>
          <cell r="H64" t="str">
            <v>B38</v>
          </cell>
        </row>
        <row r="65">
          <cell r="A65" t="str">
            <v>Run3.45</v>
          </cell>
          <cell r="B65" t="str">
            <v>Run3.B8</v>
          </cell>
          <cell r="C65">
            <v>45099</v>
          </cell>
          <cell r="D65">
            <v>3</v>
          </cell>
          <cell r="E65">
            <v>45</v>
          </cell>
          <cell r="G65">
            <v>66</v>
          </cell>
          <cell r="H65" t="str">
            <v>B57</v>
          </cell>
        </row>
        <row r="66">
          <cell r="A66" t="str">
            <v>Run3.36</v>
          </cell>
          <cell r="B66" t="str">
            <v>Run3.O8</v>
          </cell>
          <cell r="C66">
            <v>45099</v>
          </cell>
          <cell r="D66">
            <v>3</v>
          </cell>
          <cell r="E66">
            <v>36</v>
          </cell>
          <cell r="G66">
            <v>67</v>
          </cell>
          <cell r="H66" t="str">
            <v>B56</v>
          </cell>
        </row>
        <row r="67">
          <cell r="A67" t="str">
            <v>Run3.48</v>
          </cell>
          <cell r="B67" t="str">
            <v>Run3.F1</v>
          </cell>
          <cell r="C67">
            <v>45099</v>
          </cell>
          <cell r="D67">
            <v>3</v>
          </cell>
          <cell r="E67">
            <v>48</v>
          </cell>
          <cell r="G67">
            <v>68</v>
          </cell>
          <cell r="H67" t="str">
            <v>B77</v>
          </cell>
        </row>
        <row r="68">
          <cell r="A68" t="str">
            <v>Run3.24</v>
          </cell>
          <cell r="B68" t="str">
            <v>Run3.P2</v>
          </cell>
          <cell r="C68">
            <v>45099</v>
          </cell>
          <cell r="D68">
            <v>3</v>
          </cell>
          <cell r="E68">
            <v>24</v>
          </cell>
          <cell r="G68">
            <v>69</v>
          </cell>
          <cell r="H68" t="str">
            <v>B71</v>
          </cell>
        </row>
        <row r="69">
          <cell r="A69" t="str">
            <v>Run3.4</v>
          </cell>
          <cell r="B69" t="str">
            <v>Run3.Y7</v>
          </cell>
          <cell r="C69">
            <v>45099</v>
          </cell>
          <cell r="D69">
            <v>3</v>
          </cell>
          <cell r="E69">
            <v>4</v>
          </cell>
          <cell r="G69">
            <v>70</v>
          </cell>
          <cell r="H69" t="str">
            <v>B51</v>
          </cell>
        </row>
        <row r="70">
          <cell r="A70" t="str">
            <v>Run3.3</v>
          </cell>
          <cell r="B70" t="str">
            <v>Run3.Y5</v>
          </cell>
          <cell r="C70">
            <v>45099</v>
          </cell>
          <cell r="D70">
            <v>3</v>
          </cell>
          <cell r="E70">
            <v>3</v>
          </cell>
          <cell r="G70">
            <v>71</v>
          </cell>
          <cell r="H70" t="str">
            <v>B143</v>
          </cell>
        </row>
        <row r="71">
          <cell r="A71" t="str">
            <v>Run3.30</v>
          </cell>
          <cell r="B71" t="str">
            <v>Run3.Y4</v>
          </cell>
          <cell r="C71">
            <v>45099</v>
          </cell>
          <cell r="D71">
            <v>3</v>
          </cell>
          <cell r="E71">
            <v>30</v>
          </cell>
          <cell r="G71">
            <v>72</v>
          </cell>
          <cell r="H71" t="str">
            <v>B147</v>
          </cell>
        </row>
        <row r="72">
          <cell r="A72" t="str">
            <v>Run3.10</v>
          </cell>
          <cell r="B72" t="str">
            <v>Run3.Y3</v>
          </cell>
          <cell r="C72">
            <v>45099</v>
          </cell>
          <cell r="D72">
            <v>3</v>
          </cell>
          <cell r="E72">
            <v>10</v>
          </cell>
          <cell r="G72">
            <v>73</v>
          </cell>
          <cell r="H72" t="str">
            <v>B148</v>
          </cell>
        </row>
        <row r="73">
          <cell r="A73" t="str">
            <v>Run3.16</v>
          </cell>
          <cell r="B73" t="str">
            <v>Run3.Y2</v>
          </cell>
          <cell r="C73">
            <v>45099</v>
          </cell>
          <cell r="D73">
            <v>3</v>
          </cell>
          <cell r="E73">
            <v>16</v>
          </cell>
          <cell r="G73">
            <v>74</v>
          </cell>
          <cell r="H73" t="str">
            <v>B92</v>
          </cell>
        </row>
        <row r="74">
          <cell r="A74" t="str">
            <v>Run3.14</v>
          </cell>
          <cell r="B74" t="str">
            <v>Run3.B1</v>
          </cell>
          <cell r="C74">
            <v>45099</v>
          </cell>
          <cell r="D74">
            <v>3</v>
          </cell>
          <cell r="E74">
            <v>14</v>
          </cell>
          <cell r="G74">
            <v>75</v>
          </cell>
          <cell r="H74" t="str">
            <v>B93</v>
          </cell>
        </row>
        <row r="75">
          <cell r="A75" t="str">
            <v>Run3.25</v>
          </cell>
          <cell r="B75" t="str">
            <v>Run3.B2</v>
          </cell>
          <cell r="C75">
            <v>45099</v>
          </cell>
          <cell r="D75">
            <v>3</v>
          </cell>
          <cell r="E75">
            <v>25</v>
          </cell>
          <cell r="G75">
            <v>76</v>
          </cell>
          <cell r="H75" t="str">
            <v>B149</v>
          </cell>
        </row>
        <row r="76">
          <cell r="A76" t="str">
            <v>Run3.13</v>
          </cell>
          <cell r="B76" t="str">
            <v>Run3.B3</v>
          </cell>
          <cell r="C76">
            <v>45099</v>
          </cell>
          <cell r="D76">
            <v>3</v>
          </cell>
          <cell r="E76">
            <v>13</v>
          </cell>
          <cell r="G76">
            <v>77</v>
          </cell>
          <cell r="H76" t="str">
            <v>B91</v>
          </cell>
        </row>
        <row r="77">
          <cell r="A77" t="str">
            <v>Run3.8</v>
          </cell>
          <cell r="B77" t="str">
            <v>Run3.B4</v>
          </cell>
          <cell r="C77">
            <v>45099</v>
          </cell>
          <cell r="D77">
            <v>3</v>
          </cell>
          <cell r="E77">
            <v>8</v>
          </cell>
          <cell r="G77">
            <v>78</v>
          </cell>
          <cell r="H77" t="str">
            <v>B145</v>
          </cell>
        </row>
        <row r="78">
          <cell r="A78" t="str">
            <v>Run3.23</v>
          </cell>
          <cell r="B78" t="str">
            <v>Run3.B5</v>
          </cell>
          <cell r="C78">
            <v>45099</v>
          </cell>
          <cell r="D78">
            <v>3</v>
          </cell>
          <cell r="E78">
            <v>23</v>
          </cell>
          <cell r="G78">
            <v>79</v>
          </cell>
          <cell r="H78" t="str">
            <v>B144</v>
          </cell>
        </row>
        <row r="79">
          <cell r="A79" t="str">
            <v>Run3.28</v>
          </cell>
          <cell r="B79" t="str">
            <v>Run3.B6</v>
          </cell>
          <cell r="C79">
            <v>45099</v>
          </cell>
          <cell r="D79">
            <v>3</v>
          </cell>
          <cell r="E79">
            <v>28</v>
          </cell>
          <cell r="G79">
            <v>80</v>
          </cell>
          <cell r="H79" t="str">
            <v>B142</v>
          </cell>
        </row>
        <row r="80">
          <cell r="A80" t="str">
            <v>Run3.6</v>
          </cell>
          <cell r="B80" t="str">
            <v>Run3.O6</v>
          </cell>
          <cell r="C80">
            <v>45099</v>
          </cell>
          <cell r="D80">
            <v>3</v>
          </cell>
          <cell r="E80">
            <v>6</v>
          </cell>
          <cell r="G80">
            <v>81</v>
          </cell>
          <cell r="H80" t="str">
            <v>B141</v>
          </cell>
        </row>
        <row r="81">
          <cell r="A81" t="str">
            <v>Run3.20</v>
          </cell>
          <cell r="B81" t="str">
            <v>Run3.O5</v>
          </cell>
          <cell r="C81">
            <v>45099</v>
          </cell>
          <cell r="D81">
            <v>3</v>
          </cell>
          <cell r="E81">
            <v>20</v>
          </cell>
          <cell r="G81">
            <v>82</v>
          </cell>
          <cell r="H81" t="str">
            <v>B146</v>
          </cell>
        </row>
        <row r="82">
          <cell r="A82" t="str">
            <v>Run3.21</v>
          </cell>
          <cell r="B82" t="str">
            <v>Run3.F6</v>
          </cell>
          <cell r="C82">
            <v>45099</v>
          </cell>
          <cell r="D82">
            <v>3</v>
          </cell>
          <cell r="E82">
            <v>21</v>
          </cell>
          <cell r="G82">
            <v>83</v>
          </cell>
          <cell r="H82" t="str">
            <v>B122</v>
          </cell>
        </row>
        <row r="83">
          <cell r="A83" t="str">
            <v>Run3.11</v>
          </cell>
          <cell r="B83" t="str">
            <v>Run3.F7</v>
          </cell>
          <cell r="C83">
            <v>45099</v>
          </cell>
          <cell r="D83">
            <v>3</v>
          </cell>
          <cell r="E83">
            <v>11</v>
          </cell>
          <cell r="G83">
            <v>84</v>
          </cell>
          <cell r="H83" t="str">
            <v>B59</v>
          </cell>
        </row>
        <row r="84">
          <cell r="A84" t="str">
            <v>Run3.1</v>
          </cell>
          <cell r="B84" t="str">
            <v>Run3.F8</v>
          </cell>
          <cell r="C84">
            <v>45099</v>
          </cell>
          <cell r="D84">
            <v>3</v>
          </cell>
          <cell r="E84">
            <v>1</v>
          </cell>
          <cell r="G84">
            <v>85</v>
          </cell>
          <cell r="H84" t="str">
            <v>B58</v>
          </cell>
        </row>
        <row r="85">
          <cell r="A85" t="str">
            <v>Run3.9</v>
          </cell>
          <cell r="B85" t="str">
            <v>Run3.F5</v>
          </cell>
          <cell r="C85">
            <v>45099</v>
          </cell>
          <cell r="D85">
            <v>3</v>
          </cell>
          <cell r="E85">
            <v>9</v>
          </cell>
          <cell r="G85">
            <v>86</v>
          </cell>
          <cell r="H85" t="str">
            <v>B126</v>
          </cell>
        </row>
        <row r="86">
          <cell r="A86" t="str">
            <v>Run3.12</v>
          </cell>
          <cell r="B86" t="str">
            <v>Run3.P4</v>
          </cell>
          <cell r="C86">
            <v>45099</v>
          </cell>
          <cell r="D86">
            <v>3</v>
          </cell>
          <cell r="E86">
            <v>12</v>
          </cell>
          <cell r="G86">
            <v>87</v>
          </cell>
          <cell r="H86" t="str">
            <v>B128</v>
          </cell>
        </row>
        <row r="87">
          <cell r="A87" t="str">
            <v>Run3.15</v>
          </cell>
          <cell r="B87" t="str">
            <v>Run3.P3</v>
          </cell>
          <cell r="C87">
            <v>45099</v>
          </cell>
          <cell r="D87">
            <v>3</v>
          </cell>
          <cell r="E87">
            <v>15</v>
          </cell>
          <cell r="G87">
            <v>88</v>
          </cell>
          <cell r="H87" t="str">
            <v>B124</v>
          </cell>
        </row>
        <row r="88">
          <cell r="A88" t="str">
            <v>Run3.2</v>
          </cell>
          <cell r="B88" t="str">
            <v>Run3.O3</v>
          </cell>
          <cell r="C88">
            <v>45099</v>
          </cell>
          <cell r="D88">
            <v>3</v>
          </cell>
          <cell r="E88">
            <v>2</v>
          </cell>
          <cell r="G88">
            <v>89</v>
          </cell>
          <cell r="H88" t="str">
            <v>B127</v>
          </cell>
        </row>
        <row r="89">
          <cell r="A89" t="str">
            <v>Run3.18</v>
          </cell>
          <cell r="B89" t="str">
            <v>Run3.O4</v>
          </cell>
          <cell r="C89">
            <v>45099</v>
          </cell>
          <cell r="D89">
            <v>3</v>
          </cell>
          <cell r="E89">
            <v>18</v>
          </cell>
          <cell r="G89">
            <v>90</v>
          </cell>
          <cell r="H89" t="str">
            <v>B125</v>
          </cell>
        </row>
        <row r="90">
          <cell r="A90" t="str">
            <v>Run3.7</v>
          </cell>
          <cell r="B90" t="str">
            <v>Run3.F2</v>
          </cell>
          <cell r="C90">
            <v>45099</v>
          </cell>
          <cell r="D90">
            <v>3</v>
          </cell>
          <cell r="E90">
            <v>7</v>
          </cell>
          <cell r="G90">
            <v>91</v>
          </cell>
          <cell r="H90" t="str">
            <v>B121</v>
          </cell>
        </row>
        <row r="91">
          <cell r="A91" t="str">
            <v>Run3.5</v>
          </cell>
          <cell r="B91" t="str">
            <v>Run3.F3</v>
          </cell>
          <cell r="C91">
            <v>45099</v>
          </cell>
          <cell r="D91">
            <v>3</v>
          </cell>
          <cell r="E91">
            <v>5</v>
          </cell>
          <cell r="G91">
            <v>92</v>
          </cell>
          <cell r="H91" t="str">
            <v>B130</v>
          </cell>
        </row>
        <row r="92">
          <cell r="A92" t="str">
            <v>Run3.52</v>
          </cell>
          <cell r="B92" t="str">
            <v>Run3.F4</v>
          </cell>
          <cell r="C92">
            <v>45099</v>
          </cell>
          <cell r="D92">
            <v>3</v>
          </cell>
          <cell r="E92">
            <v>52</v>
          </cell>
          <cell r="G92">
            <v>93</v>
          </cell>
          <cell r="H92" t="str">
            <v>B123</v>
          </cell>
        </row>
        <row r="93">
          <cell r="A93" t="str">
            <v>Run4.42</v>
          </cell>
          <cell r="B93" t="str">
            <v>Run4.O7</v>
          </cell>
          <cell r="C93">
            <v>45100</v>
          </cell>
          <cell r="D93">
            <v>4</v>
          </cell>
          <cell r="E93">
            <v>42</v>
          </cell>
          <cell r="G93">
            <v>94</v>
          </cell>
          <cell r="H93" t="str">
            <v>B96</v>
          </cell>
        </row>
        <row r="94">
          <cell r="A94" t="str">
            <v>Run4.49</v>
          </cell>
          <cell r="B94" t="str">
            <v>Run4.O8</v>
          </cell>
          <cell r="C94">
            <v>45100</v>
          </cell>
          <cell r="D94">
            <v>4</v>
          </cell>
          <cell r="E94">
            <v>49</v>
          </cell>
          <cell r="G94">
            <v>95</v>
          </cell>
          <cell r="H94" t="str">
            <v>B94</v>
          </cell>
        </row>
        <row r="95">
          <cell r="A95" t="str">
            <v>Run4.35</v>
          </cell>
          <cell r="B95" t="str">
            <v>Run4.P1</v>
          </cell>
          <cell r="C95">
            <v>45100</v>
          </cell>
          <cell r="D95">
            <v>4</v>
          </cell>
          <cell r="E95">
            <v>35</v>
          </cell>
          <cell r="G95">
            <v>96</v>
          </cell>
          <cell r="H95" t="str">
            <v>B95</v>
          </cell>
        </row>
        <row r="96">
          <cell r="A96" t="str">
            <v>Run4.41</v>
          </cell>
          <cell r="B96" t="str">
            <v>Run4.O6</v>
          </cell>
          <cell r="C96">
            <v>45100</v>
          </cell>
          <cell r="D96">
            <v>4</v>
          </cell>
          <cell r="E96">
            <v>41</v>
          </cell>
          <cell r="G96">
            <v>97</v>
          </cell>
          <cell r="H96" t="str">
            <v>B116</v>
          </cell>
        </row>
        <row r="97">
          <cell r="A97" t="str">
            <v>Run4.60</v>
          </cell>
          <cell r="B97" t="str">
            <v>Run4.O4</v>
          </cell>
          <cell r="C97">
            <v>45100</v>
          </cell>
          <cell r="D97">
            <v>4</v>
          </cell>
          <cell r="E97">
            <v>60</v>
          </cell>
          <cell r="G97">
            <v>98</v>
          </cell>
          <cell r="H97" t="str">
            <v>B115</v>
          </cell>
        </row>
        <row r="98">
          <cell r="A98" t="str">
            <v>Run4.43</v>
          </cell>
          <cell r="B98" t="str">
            <v>Run4.O5</v>
          </cell>
          <cell r="C98">
            <v>45100</v>
          </cell>
          <cell r="D98">
            <v>4</v>
          </cell>
          <cell r="E98">
            <v>43</v>
          </cell>
          <cell r="G98">
            <v>99</v>
          </cell>
          <cell r="H98" t="str">
            <v>B112</v>
          </cell>
        </row>
        <row r="99">
          <cell r="A99" t="str">
            <v>Run4.61</v>
          </cell>
          <cell r="B99" t="str">
            <v>Run4.O3</v>
          </cell>
          <cell r="C99">
            <v>45100</v>
          </cell>
          <cell r="D99">
            <v>4</v>
          </cell>
          <cell r="E99">
            <v>61</v>
          </cell>
          <cell r="G99">
            <v>100</v>
          </cell>
          <cell r="H99" t="str">
            <v>B114</v>
          </cell>
        </row>
        <row r="100">
          <cell r="A100" t="str">
            <v>Run4.44</v>
          </cell>
          <cell r="B100" t="str">
            <v>Run4.O1</v>
          </cell>
          <cell r="C100">
            <v>45100</v>
          </cell>
          <cell r="D100">
            <v>4</v>
          </cell>
          <cell r="E100">
            <v>44</v>
          </cell>
          <cell r="G100">
            <v>101</v>
          </cell>
          <cell r="H100" t="str">
            <v>B113</v>
          </cell>
        </row>
        <row r="101">
          <cell r="A101" t="str">
            <v>Run4.55</v>
          </cell>
          <cell r="B101" t="str">
            <v>Run4.O2</v>
          </cell>
          <cell r="C101">
            <v>45100</v>
          </cell>
          <cell r="D101">
            <v>4</v>
          </cell>
          <cell r="E101">
            <v>55</v>
          </cell>
          <cell r="G101">
            <v>102</v>
          </cell>
          <cell r="H101" t="str">
            <v>B111</v>
          </cell>
        </row>
        <row r="102">
          <cell r="A102" t="str">
            <v>Run4.12</v>
          </cell>
          <cell r="B102" t="str">
            <v>Run4.P7</v>
          </cell>
          <cell r="C102">
            <v>45100</v>
          </cell>
          <cell r="D102">
            <v>4</v>
          </cell>
          <cell r="E102">
            <v>12</v>
          </cell>
          <cell r="G102">
            <v>103</v>
          </cell>
          <cell r="H102" t="str">
            <v>B151</v>
          </cell>
        </row>
        <row r="103">
          <cell r="A103" t="str">
            <v>Run4.26</v>
          </cell>
          <cell r="B103" t="str">
            <v>Run4.P6</v>
          </cell>
          <cell r="C103">
            <v>45100</v>
          </cell>
          <cell r="D103">
            <v>4</v>
          </cell>
          <cell r="E103">
            <v>26</v>
          </cell>
          <cell r="G103">
            <v>104</v>
          </cell>
          <cell r="H103" t="str">
            <v>B154</v>
          </cell>
        </row>
        <row r="104">
          <cell r="A104" t="str">
            <v>Run4.30</v>
          </cell>
          <cell r="B104" t="str">
            <v>Run4.P5</v>
          </cell>
          <cell r="C104">
            <v>45100</v>
          </cell>
          <cell r="D104">
            <v>4</v>
          </cell>
          <cell r="E104">
            <v>30</v>
          </cell>
          <cell r="G104">
            <v>105</v>
          </cell>
          <cell r="H104" t="str">
            <v>B174</v>
          </cell>
        </row>
        <row r="105">
          <cell r="A105" t="str">
            <v>Run4.8</v>
          </cell>
          <cell r="B105" t="str">
            <v>Run4.P4</v>
          </cell>
          <cell r="C105">
            <v>45100</v>
          </cell>
          <cell r="D105">
            <v>4</v>
          </cell>
          <cell r="E105">
            <v>8</v>
          </cell>
          <cell r="G105">
            <v>106</v>
          </cell>
          <cell r="H105" t="str">
            <v>B152</v>
          </cell>
        </row>
        <row r="106">
          <cell r="A106" t="str">
            <v>Run4.23</v>
          </cell>
          <cell r="B106" t="str">
            <v>Run4.P3</v>
          </cell>
          <cell r="C106">
            <v>45100</v>
          </cell>
          <cell r="D106">
            <v>4</v>
          </cell>
          <cell r="E106">
            <v>23</v>
          </cell>
          <cell r="G106">
            <v>107</v>
          </cell>
          <cell r="H106" t="str">
            <v>B156</v>
          </cell>
        </row>
        <row r="107">
          <cell r="A107" t="str">
            <v>Run4.9</v>
          </cell>
          <cell r="B107" t="str">
            <v>Run4.P2</v>
          </cell>
          <cell r="C107">
            <v>45100</v>
          </cell>
          <cell r="D107">
            <v>4</v>
          </cell>
          <cell r="E107">
            <v>9</v>
          </cell>
          <cell r="G107">
            <v>108</v>
          </cell>
          <cell r="H107" t="str">
            <v>B153</v>
          </cell>
        </row>
        <row r="108">
          <cell r="A108" t="str">
            <v>Run4.1</v>
          </cell>
          <cell r="B108" t="str">
            <v>Run4.Y5</v>
          </cell>
          <cell r="C108">
            <v>45100</v>
          </cell>
          <cell r="D108">
            <v>4</v>
          </cell>
          <cell r="E108">
            <v>1</v>
          </cell>
          <cell r="G108">
            <v>109</v>
          </cell>
          <cell r="H108" t="str">
            <v>B172</v>
          </cell>
        </row>
        <row r="109">
          <cell r="A109" t="str">
            <v>Run4.20</v>
          </cell>
          <cell r="B109" t="str">
            <v>Run4.Y4</v>
          </cell>
          <cell r="C109">
            <v>45100</v>
          </cell>
          <cell r="D109">
            <v>4</v>
          </cell>
          <cell r="E109">
            <v>20</v>
          </cell>
          <cell r="G109">
            <v>110</v>
          </cell>
          <cell r="H109" t="str">
            <v>B155</v>
          </cell>
        </row>
        <row r="110">
          <cell r="A110" t="str">
            <v>Run4.4</v>
          </cell>
          <cell r="B110" t="str">
            <v>Run4.Y3</v>
          </cell>
          <cell r="C110">
            <v>45100</v>
          </cell>
          <cell r="D110">
            <v>4</v>
          </cell>
          <cell r="E110">
            <v>4</v>
          </cell>
          <cell r="G110">
            <v>111</v>
          </cell>
          <cell r="H110" t="str">
            <v>B180</v>
          </cell>
        </row>
        <row r="111">
          <cell r="A111" t="str">
            <v>Run4.3</v>
          </cell>
          <cell r="B111" t="str">
            <v>Run4.P8</v>
          </cell>
          <cell r="C111">
            <v>45100</v>
          </cell>
          <cell r="D111">
            <v>4</v>
          </cell>
          <cell r="E111">
            <v>3</v>
          </cell>
          <cell r="G111">
            <v>112</v>
          </cell>
          <cell r="H111" t="str">
            <v>B179</v>
          </cell>
        </row>
        <row r="112">
          <cell r="A112" t="str">
            <v>Run4.33</v>
          </cell>
          <cell r="B112" t="str">
            <v>Run4.Y1</v>
          </cell>
          <cell r="C112">
            <v>45100</v>
          </cell>
          <cell r="D112">
            <v>4</v>
          </cell>
          <cell r="E112">
            <v>33</v>
          </cell>
          <cell r="G112">
            <v>113</v>
          </cell>
          <cell r="H112" t="str">
            <v>B175</v>
          </cell>
        </row>
        <row r="113">
          <cell r="A113" t="str">
            <v>Run4.45</v>
          </cell>
          <cell r="B113" t="str">
            <v>Run4.Y2</v>
          </cell>
          <cell r="C113">
            <v>45100</v>
          </cell>
          <cell r="D113">
            <v>4</v>
          </cell>
          <cell r="E113">
            <v>45</v>
          </cell>
          <cell r="G113">
            <v>114</v>
          </cell>
          <cell r="H113" t="str">
            <v>B178</v>
          </cell>
        </row>
        <row r="114">
          <cell r="A114" t="str">
            <v>Run5.36</v>
          </cell>
          <cell r="B114" t="str">
            <v>Run5.Y3</v>
          </cell>
          <cell r="C114">
            <v>45101</v>
          </cell>
          <cell r="D114">
            <v>5</v>
          </cell>
          <cell r="E114">
            <v>36</v>
          </cell>
          <cell r="G114">
            <v>115</v>
          </cell>
          <cell r="H114" t="str">
            <v>B158</v>
          </cell>
        </row>
        <row r="115">
          <cell r="A115" t="str">
            <v>Run4.38</v>
          </cell>
          <cell r="B115" t="str">
            <v>Run4.Y8</v>
          </cell>
          <cell r="C115">
            <v>45100</v>
          </cell>
          <cell r="D115">
            <v>4</v>
          </cell>
          <cell r="E115">
            <v>38</v>
          </cell>
          <cell r="G115">
            <v>116</v>
          </cell>
          <cell r="H115" t="str">
            <v>B107</v>
          </cell>
        </row>
        <row r="116">
          <cell r="A116" t="str">
            <v>Run4.14</v>
          </cell>
          <cell r="B116" t="str">
            <v>Run4.Y7</v>
          </cell>
          <cell r="C116">
            <v>45100</v>
          </cell>
          <cell r="D116">
            <v>4</v>
          </cell>
          <cell r="E116">
            <v>14</v>
          </cell>
          <cell r="G116">
            <v>117</v>
          </cell>
          <cell r="H116" t="str">
            <v>B159</v>
          </cell>
        </row>
        <row r="117">
          <cell r="A117" t="str">
            <v>Run4.2</v>
          </cell>
          <cell r="B117" t="str">
            <v>Run4.Y6</v>
          </cell>
          <cell r="C117">
            <v>45100</v>
          </cell>
          <cell r="D117">
            <v>4</v>
          </cell>
          <cell r="E117">
            <v>2</v>
          </cell>
          <cell r="G117">
            <v>118</v>
          </cell>
          <cell r="H117" t="str">
            <v>B160</v>
          </cell>
        </row>
        <row r="118">
          <cell r="A118" t="str">
            <v>Run5.47</v>
          </cell>
          <cell r="B118" t="str">
            <v>Run5.O1</v>
          </cell>
          <cell r="C118">
            <v>45101</v>
          </cell>
          <cell r="D118">
            <v>5</v>
          </cell>
          <cell r="E118">
            <v>47</v>
          </cell>
          <cell r="G118">
            <v>119</v>
          </cell>
          <cell r="H118" t="str">
            <v>B19</v>
          </cell>
        </row>
        <row r="119">
          <cell r="A119" t="str">
            <v>Run5.15</v>
          </cell>
          <cell r="B119" t="str">
            <v>Run5.P8</v>
          </cell>
          <cell r="C119">
            <v>45101</v>
          </cell>
          <cell r="D119">
            <v>5</v>
          </cell>
          <cell r="E119">
            <v>15</v>
          </cell>
          <cell r="G119">
            <v>120</v>
          </cell>
          <cell r="H119" t="str">
            <v>B60</v>
          </cell>
        </row>
        <row r="120">
          <cell r="A120" t="str">
            <v>Run5.13</v>
          </cell>
          <cell r="B120" t="str">
            <v>Run5.P6</v>
          </cell>
          <cell r="C120">
            <v>45101</v>
          </cell>
          <cell r="D120">
            <v>5</v>
          </cell>
          <cell r="E120">
            <v>13</v>
          </cell>
          <cell r="G120">
            <v>121</v>
          </cell>
          <cell r="H120" t="str">
            <v>B109</v>
          </cell>
        </row>
        <row r="121">
          <cell r="A121" t="str">
            <v>Run5.11</v>
          </cell>
          <cell r="B121" t="str">
            <v>Run5.P7</v>
          </cell>
          <cell r="C121">
            <v>45101</v>
          </cell>
          <cell r="D121">
            <v>5</v>
          </cell>
          <cell r="E121">
            <v>11</v>
          </cell>
          <cell r="G121">
            <v>122</v>
          </cell>
          <cell r="H121" t="str">
            <v>B119</v>
          </cell>
        </row>
        <row r="122">
          <cell r="A122" t="str">
            <v>Run5.24</v>
          </cell>
          <cell r="B122" t="str">
            <v>Run5.O3</v>
          </cell>
          <cell r="C122">
            <v>45101</v>
          </cell>
          <cell r="D122">
            <v>5</v>
          </cell>
          <cell r="E122">
            <v>24</v>
          </cell>
          <cell r="G122">
            <v>123</v>
          </cell>
          <cell r="H122" t="str">
            <v>B99</v>
          </cell>
        </row>
        <row r="123">
          <cell r="A123" t="str">
            <v>Run5.20</v>
          </cell>
          <cell r="B123" t="str">
            <v>Run5.Y6</v>
          </cell>
          <cell r="C123">
            <v>45101</v>
          </cell>
          <cell r="D123">
            <v>5</v>
          </cell>
          <cell r="E123">
            <v>20</v>
          </cell>
          <cell r="G123">
            <v>124</v>
          </cell>
          <cell r="H123" t="str">
            <v>B117</v>
          </cell>
        </row>
        <row r="124">
          <cell r="A124" t="str">
            <v>Run5.46</v>
          </cell>
          <cell r="B124" t="str">
            <v>Run5.O6</v>
          </cell>
          <cell r="C124">
            <v>45101</v>
          </cell>
          <cell r="D124">
            <v>5</v>
          </cell>
          <cell r="E124">
            <v>46</v>
          </cell>
          <cell r="G124">
            <v>125</v>
          </cell>
          <cell r="H124" t="str">
            <v>B98</v>
          </cell>
        </row>
        <row r="125">
          <cell r="A125" t="str">
            <v>Run5.22</v>
          </cell>
          <cell r="B125" t="str">
            <v>Run5.Y1</v>
          </cell>
          <cell r="C125">
            <v>45101</v>
          </cell>
          <cell r="D125">
            <v>5</v>
          </cell>
          <cell r="E125">
            <v>22</v>
          </cell>
          <cell r="G125">
            <v>126</v>
          </cell>
          <cell r="H125" t="str">
            <v>B184</v>
          </cell>
        </row>
        <row r="126">
          <cell r="A126" t="str">
            <v>Run5.59</v>
          </cell>
          <cell r="B126" t="str">
            <v>Run5.O4</v>
          </cell>
          <cell r="C126">
            <v>45101</v>
          </cell>
          <cell r="D126">
            <v>5</v>
          </cell>
          <cell r="E126">
            <v>59</v>
          </cell>
          <cell r="G126">
            <v>127</v>
          </cell>
          <cell r="H126" t="str">
            <v>B185</v>
          </cell>
        </row>
        <row r="127">
          <cell r="A127" t="str">
            <v>Run5.48</v>
          </cell>
          <cell r="B127" t="str">
            <v>Run5.O5</v>
          </cell>
          <cell r="C127">
            <v>45101</v>
          </cell>
          <cell r="D127">
            <v>5</v>
          </cell>
          <cell r="E127">
            <v>48</v>
          </cell>
          <cell r="G127">
            <v>128</v>
          </cell>
          <cell r="H127" t="str">
            <v>B182</v>
          </cell>
        </row>
        <row r="128">
          <cell r="A128" t="str">
            <v>Run5.61</v>
          </cell>
          <cell r="B128" t="str">
            <v>Run5.O2</v>
          </cell>
          <cell r="C128">
            <v>45101</v>
          </cell>
          <cell r="D128">
            <v>5</v>
          </cell>
          <cell r="E128">
            <v>61</v>
          </cell>
          <cell r="G128">
            <v>129</v>
          </cell>
          <cell r="H128" t="str">
            <v>B181</v>
          </cell>
        </row>
        <row r="129">
          <cell r="A129" t="str">
            <v>Run5.21</v>
          </cell>
          <cell r="B129" t="str">
            <v>Run5.Y5</v>
          </cell>
          <cell r="C129">
            <v>45101</v>
          </cell>
          <cell r="D129">
            <v>5</v>
          </cell>
          <cell r="E129">
            <v>21</v>
          </cell>
          <cell r="G129">
            <v>130</v>
          </cell>
          <cell r="H129" t="str">
            <v>B100</v>
          </cell>
        </row>
        <row r="130">
          <cell r="A130" t="str">
            <v>Run5.16</v>
          </cell>
          <cell r="B130" t="str">
            <v>Run5.O7</v>
          </cell>
          <cell r="C130">
            <v>45101</v>
          </cell>
          <cell r="D130">
            <v>5</v>
          </cell>
          <cell r="E130">
            <v>16</v>
          </cell>
          <cell r="G130">
            <v>131</v>
          </cell>
          <cell r="H130" t="str">
            <v>B18</v>
          </cell>
        </row>
        <row r="131">
          <cell r="A131" t="str">
            <v>Run5.10</v>
          </cell>
          <cell r="B131" t="str">
            <v>Run5.O8</v>
          </cell>
          <cell r="C131">
            <v>45101</v>
          </cell>
          <cell r="D131">
            <v>5</v>
          </cell>
          <cell r="E131">
            <v>10</v>
          </cell>
          <cell r="G131">
            <v>132</v>
          </cell>
          <cell r="H131" t="str">
            <v>B97</v>
          </cell>
        </row>
        <row r="132">
          <cell r="A132" t="str">
            <v>Run5.7</v>
          </cell>
          <cell r="B132" t="str">
            <v>Run5.Y4</v>
          </cell>
          <cell r="C132">
            <v>45101</v>
          </cell>
          <cell r="D132">
            <v>5</v>
          </cell>
          <cell r="E132">
            <v>7</v>
          </cell>
          <cell r="G132">
            <v>133</v>
          </cell>
          <cell r="H132" t="str">
            <v>B186</v>
          </cell>
        </row>
        <row r="133">
          <cell r="A133" t="str">
            <v>Run5.25</v>
          </cell>
          <cell r="B133" t="str">
            <v>Run5.Y2</v>
          </cell>
          <cell r="C133">
            <v>45101</v>
          </cell>
          <cell r="D133">
            <v>5</v>
          </cell>
          <cell r="E133">
            <v>25</v>
          </cell>
          <cell r="G133">
            <v>134</v>
          </cell>
          <cell r="H133" t="str">
            <v>B187</v>
          </cell>
        </row>
        <row r="134">
          <cell r="A134" t="str">
            <v>Run5.27</v>
          </cell>
          <cell r="B134" t="str">
            <v>Run5.P1</v>
          </cell>
          <cell r="C134">
            <v>45101</v>
          </cell>
          <cell r="D134">
            <v>5</v>
          </cell>
          <cell r="E134">
            <v>27</v>
          </cell>
          <cell r="G134">
            <v>135</v>
          </cell>
          <cell r="H134" t="str">
            <v>B191</v>
          </cell>
        </row>
        <row r="135">
          <cell r="A135" t="str">
            <v>Run5.37</v>
          </cell>
          <cell r="B135" t="str">
            <v>Run5.P2</v>
          </cell>
          <cell r="C135">
            <v>45101</v>
          </cell>
          <cell r="D135">
            <v>5</v>
          </cell>
          <cell r="E135">
            <v>37</v>
          </cell>
          <cell r="G135">
            <v>136</v>
          </cell>
          <cell r="H135" t="str">
            <v>B193</v>
          </cell>
        </row>
        <row r="136">
          <cell r="A136" t="str">
            <v>Run5.55</v>
          </cell>
          <cell r="B136" t="str">
            <v>Run5.P3</v>
          </cell>
          <cell r="C136">
            <v>45101</v>
          </cell>
          <cell r="D136">
            <v>5</v>
          </cell>
          <cell r="E136">
            <v>55</v>
          </cell>
          <cell r="G136">
            <v>137</v>
          </cell>
          <cell r="H136" t="str">
            <v>B194</v>
          </cell>
        </row>
        <row r="137">
          <cell r="A137" t="str">
            <v>Run5.28</v>
          </cell>
          <cell r="B137" t="str">
            <v>Run5.P4</v>
          </cell>
          <cell r="C137">
            <v>45101</v>
          </cell>
          <cell r="D137">
            <v>5</v>
          </cell>
          <cell r="E137">
            <v>28</v>
          </cell>
          <cell r="G137">
            <v>138</v>
          </cell>
          <cell r="H137" t="str">
            <v>B195</v>
          </cell>
        </row>
        <row r="138">
          <cell r="A138" t="str">
            <v>Run5.34</v>
          </cell>
          <cell r="B138" t="str">
            <v>Run5.P5</v>
          </cell>
          <cell r="C138">
            <v>45101</v>
          </cell>
          <cell r="D138">
            <v>5</v>
          </cell>
          <cell r="E138">
            <v>34</v>
          </cell>
          <cell r="G138">
            <v>139</v>
          </cell>
          <cell r="H138" t="str">
            <v>B192</v>
          </cell>
        </row>
        <row r="139">
          <cell r="B139" t="str">
            <v>Run4.P1</v>
          </cell>
          <cell r="C139">
            <v>45100</v>
          </cell>
          <cell r="D139">
            <v>4</v>
          </cell>
          <cell r="F139">
            <v>35</v>
          </cell>
          <cell r="G139">
            <v>140</v>
          </cell>
          <cell r="H139" t="str">
            <v>B95</v>
          </cell>
        </row>
        <row r="140">
          <cell r="B140" t="str">
            <v>Run4.P2</v>
          </cell>
          <cell r="C140">
            <v>45100</v>
          </cell>
          <cell r="D140">
            <v>4</v>
          </cell>
          <cell r="F140">
            <v>35</v>
          </cell>
          <cell r="G140">
            <v>141</v>
          </cell>
          <cell r="H140" t="str">
            <v>B153</v>
          </cell>
        </row>
        <row r="141">
          <cell r="B141" t="str">
            <v>Run4.P3</v>
          </cell>
          <cell r="C141">
            <v>45100</v>
          </cell>
          <cell r="D141">
            <v>4</v>
          </cell>
          <cell r="F141">
            <v>35</v>
          </cell>
          <cell r="G141">
            <v>142</v>
          </cell>
          <cell r="H141" t="str">
            <v>B156</v>
          </cell>
        </row>
        <row r="142">
          <cell r="B142" t="str">
            <v>Run4.P4</v>
          </cell>
          <cell r="C142">
            <v>45100</v>
          </cell>
          <cell r="D142">
            <v>4</v>
          </cell>
          <cell r="F142">
            <v>35</v>
          </cell>
          <cell r="G142">
            <v>143</v>
          </cell>
          <cell r="H142" t="str">
            <v>B152</v>
          </cell>
        </row>
        <row r="143">
          <cell r="B143" t="str">
            <v>Run4.P5</v>
          </cell>
          <cell r="C143">
            <v>45100</v>
          </cell>
          <cell r="D143">
            <v>4</v>
          </cell>
          <cell r="F143">
            <v>35</v>
          </cell>
          <cell r="G143">
            <v>144</v>
          </cell>
          <cell r="H143" t="str">
            <v>B174</v>
          </cell>
        </row>
        <row r="144">
          <cell r="B144" t="str">
            <v>Run4.P6</v>
          </cell>
          <cell r="C144">
            <v>45100</v>
          </cell>
          <cell r="D144">
            <v>4</v>
          </cell>
          <cell r="F144">
            <v>35</v>
          </cell>
          <cell r="G144">
            <v>145</v>
          </cell>
          <cell r="H144" t="str">
            <v>B154</v>
          </cell>
        </row>
        <row r="145">
          <cell r="B145" t="str">
            <v>Run4.P7</v>
          </cell>
          <cell r="C145">
            <v>45100</v>
          </cell>
          <cell r="D145">
            <v>4</v>
          </cell>
          <cell r="F145">
            <v>35</v>
          </cell>
          <cell r="G145">
            <v>146</v>
          </cell>
          <cell r="H145" t="str">
            <v>B151</v>
          </cell>
        </row>
        <row r="146">
          <cell r="B146" t="str">
            <v>Run4.P8</v>
          </cell>
          <cell r="C146">
            <v>45100</v>
          </cell>
          <cell r="D146">
            <v>4</v>
          </cell>
          <cell r="F146">
            <v>35</v>
          </cell>
          <cell r="G146">
            <v>147</v>
          </cell>
          <cell r="H146" t="str">
            <v>B179</v>
          </cell>
        </row>
        <row r="147">
          <cell r="B147" t="str">
            <v>Run4.O1</v>
          </cell>
          <cell r="C147">
            <v>45100</v>
          </cell>
          <cell r="D147">
            <v>4</v>
          </cell>
          <cell r="F147">
            <v>35</v>
          </cell>
          <cell r="G147">
            <v>148</v>
          </cell>
          <cell r="H147" t="str">
            <v>B113</v>
          </cell>
        </row>
        <row r="148">
          <cell r="B148" t="str">
            <v>Run4.O2</v>
          </cell>
          <cell r="C148">
            <v>45100</v>
          </cell>
          <cell r="D148">
            <v>4</v>
          </cell>
          <cell r="F148">
            <v>35</v>
          </cell>
          <cell r="G148">
            <v>149</v>
          </cell>
          <cell r="H148" t="str">
            <v>B111</v>
          </cell>
        </row>
        <row r="149">
          <cell r="B149" t="str">
            <v>Run4.O3</v>
          </cell>
          <cell r="C149">
            <v>45100</v>
          </cell>
          <cell r="D149">
            <v>4</v>
          </cell>
          <cell r="F149">
            <v>35</v>
          </cell>
          <cell r="G149">
            <v>150</v>
          </cell>
          <cell r="H149" t="str">
            <v>B114</v>
          </cell>
        </row>
        <row r="150">
          <cell r="B150" t="str">
            <v>Run4.O4</v>
          </cell>
          <cell r="C150">
            <v>45100</v>
          </cell>
          <cell r="D150">
            <v>4</v>
          </cell>
          <cell r="F150">
            <v>35</v>
          </cell>
          <cell r="G150">
            <v>151</v>
          </cell>
          <cell r="H150" t="str">
            <v>B115</v>
          </cell>
        </row>
        <row r="151">
          <cell r="B151" t="str">
            <v>Run4.O5</v>
          </cell>
          <cell r="C151">
            <v>45100</v>
          </cell>
          <cell r="D151">
            <v>4</v>
          </cell>
          <cell r="F151">
            <v>35</v>
          </cell>
          <cell r="G151">
            <v>152</v>
          </cell>
          <cell r="H151" t="str">
            <v>B112</v>
          </cell>
        </row>
        <row r="152">
          <cell r="B152" t="str">
            <v>Run4.O6</v>
          </cell>
          <cell r="C152">
            <v>45100</v>
          </cell>
          <cell r="D152">
            <v>4</v>
          </cell>
          <cell r="F152">
            <v>35</v>
          </cell>
          <cell r="G152">
            <v>153</v>
          </cell>
          <cell r="H152" t="str">
            <v>B116</v>
          </cell>
        </row>
        <row r="153">
          <cell r="B153" t="str">
            <v>Run4.O7</v>
          </cell>
          <cell r="C153">
            <v>45100</v>
          </cell>
          <cell r="D153">
            <v>4</v>
          </cell>
          <cell r="F153">
            <v>35</v>
          </cell>
          <cell r="G153">
            <v>154</v>
          </cell>
          <cell r="H153" t="str">
            <v>B96</v>
          </cell>
        </row>
        <row r="154">
          <cell r="B154" t="str">
            <v>Run4.O8</v>
          </cell>
          <cell r="C154">
            <v>45100</v>
          </cell>
          <cell r="D154">
            <v>4</v>
          </cell>
          <cell r="F154">
            <v>35</v>
          </cell>
          <cell r="G154">
            <v>155</v>
          </cell>
          <cell r="H154" t="str">
            <v>B94</v>
          </cell>
        </row>
        <row r="155">
          <cell r="B155" t="str">
            <v>Run4.Y1</v>
          </cell>
          <cell r="C155">
            <v>45100</v>
          </cell>
          <cell r="D155">
            <v>4</v>
          </cell>
          <cell r="F155">
            <v>35</v>
          </cell>
          <cell r="G155">
            <v>156</v>
          </cell>
          <cell r="H155" t="str">
            <v>B175</v>
          </cell>
        </row>
        <row r="156">
          <cell r="B156" t="str">
            <v>Run4.Y2</v>
          </cell>
          <cell r="C156">
            <v>45100</v>
          </cell>
          <cell r="D156">
            <v>4</v>
          </cell>
          <cell r="F156">
            <v>35</v>
          </cell>
          <cell r="G156">
            <v>157</v>
          </cell>
          <cell r="H156" t="str">
            <v>B178</v>
          </cell>
        </row>
        <row r="157">
          <cell r="B157" t="str">
            <v>Run4.Y3</v>
          </cell>
          <cell r="C157">
            <v>45100</v>
          </cell>
          <cell r="D157">
            <v>4</v>
          </cell>
          <cell r="F157">
            <v>35</v>
          </cell>
          <cell r="G157">
            <v>158</v>
          </cell>
          <cell r="H157" t="str">
            <v>B180</v>
          </cell>
        </row>
        <row r="158">
          <cell r="B158" t="str">
            <v>Run4.Y4</v>
          </cell>
          <cell r="C158">
            <v>45100</v>
          </cell>
          <cell r="D158">
            <v>4</v>
          </cell>
          <cell r="F158">
            <v>35</v>
          </cell>
          <cell r="G158">
            <v>159</v>
          </cell>
          <cell r="H158" t="str">
            <v>B155</v>
          </cell>
        </row>
        <row r="159">
          <cell r="B159" t="str">
            <v>Run4.Y5</v>
          </cell>
          <cell r="C159">
            <v>45100</v>
          </cell>
          <cell r="D159">
            <v>4</v>
          </cell>
          <cell r="F159">
            <v>35</v>
          </cell>
          <cell r="G159">
            <v>160</v>
          </cell>
          <cell r="H159" t="str">
            <v>B172</v>
          </cell>
        </row>
        <row r="160">
          <cell r="B160" t="str">
            <v>Run4.Y6</v>
          </cell>
          <cell r="C160">
            <v>45100</v>
          </cell>
          <cell r="D160">
            <v>4</v>
          </cell>
          <cell r="F160">
            <v>35</v>
          </cell>
          <cell r="G160">
            <v>161</v>
          </cell>
          <cell r="H160" t="str">
            <v>B160</v>
          </cell>
        </row>
        <row r="161">
          <cell r="B161" t="str">
            <v>Run4.Y7</v>
          </cell>
          <cell r="C161">
            <v>45100</v>
          </cell>
          <cell r="D161">
            <v>4</v>
          </cell>
          <cell r="F161">
            <v>35</v>
          </cell>
          <cell r="G161">
            <v>162</v>
          </cell>
          <cell r="H161" t="str">
            <v>B159</v>
          </cell>
        </row>
        <row r="162">
          <cell r="B162" t="str">
            <v>Run4.Y8</v>
          </cell>
          <cell r="C162">
            <v>45100</v>
          </cell>
          <cell r="D162">
            <v>4</v>
          </cell>
          <cell r="F162">
            <v>35</v>
          </cell>
          <cell r="G162">
            <v>163</v>
          </cell>
          <cell r="H162" t="str">
            <v>B107</v>
          </cell>
        </row>
        <row r="163">
          <cell r="A163" t="str">
            <v>Run5.6</v>
          </cell>
          <cell r="C163">
            <v>45101</v>
          </cell>
          <cell r="D163">
            <v>5</v>
          </cell>
          <cell r="E163">
            <v>6</v>
          </cell>
          <cell r="G163">
            <v>164</v>
          </cell>
          <cell r="H163" t="str">
            <v>B110</v>
          </cell>
        </row>
        <row r="164">
          <cell r="A164" t="str">
            <v>Run5.25B</v>
          </cell>
          <cell r="C164">
            <v>45101</v>
          </cell>
          <cell r="D164">
            <v>5</v>
          </cell>
          <cell r="E164" t="str">
            <v>25B</v>
          </cell>
          <cell r="G164">
            <v>165</v>
          </cell>
          <cell r="H164" t="str">
            <v>B108</v>
          </cell>
        </row>
        <row r="165">
          <cell r="A165" t="str">
            <v>Run5.20B</v>
          </cell>
          <cell r="C165">
            <v>45101</v>
          </cell>
          <cell r="D165">
            <v>5</v>
          </cell>
          <cell r="E165" t="str">
            <v>20B</v>
          </cell>
          <cell r="G165">
            <v>166</v>
          </cell>
          <cell r="H165" t="str">
            <v>B118</v>
          </cell>
        </row>
        <row r="166">
          <cell r="A166" t="str">
            <v>Run5.61B</v>
          </cell>
          <cell r="C166">
            <v>45101</v>
          </cell>
          <cell r="D166">
            <v>5</v>
          </cell>
          <cell r="E166" t="str">
            <v>61B</v>
          </cell>
          <cell r="G166">
            <v>167</v>
          </cell>
          <cell r="H166" t="str">
            <v>B129</v>
          </cell>
        </row>
        <row r="167">
          <cell r="A167" t="str">
            <v>Run6.9</v>
          </cell>
          <cell r="C167">
            <v>45103</v>
          </cell>
          <cell r="D167">
            <v>6</v>
          </cell>
          <cell r="E167">
            <v>9</v>
          </cell>
          <cell r="G167">
            <v>168</v>
          </cell>
          <cell r="H167" t="str">
            <v>B136</v>
          </cell>
        </row>
        <row r="168">
          <cell r="A168" t="str">
            <v>Run6.11</v>
          </cell>
          <cell r="C168">
            <v>45103</v>
          </cell>
          <cell r="D168">
            <v>6</v>
          </cell>
          <cell r="E168">
            <v>11</v>
          </cell>
          <cell r="G168">
            <v>169</v>
          </cell>
          <cell r="H168" t="str">
            <v>B138</v>
          </cell>
        </row>
        <row r="169">
          <cell r="A169" t="str">
            <v>Run6.55</v>
          </cell>
          <cell r="C169">
            <v>45103</v>
          </cell>
          <cell r="D169">
            <v>6</v>
          </cell>
          <cell r="E169">
            <v>55</v>
          </cell>
          <cell r="G169">
            <v>170</v>
          </cell>
          <cell r="H169" t="str">
            <v>B168</v>
          </cell>
        </row>
        <row r="170">
          <cell r="A170" t="str">
            <v>Run7.33</v>
          </cell>
          <cell r="C170">
            <v>45104</v>
          </cell>
          <cell r="D170">
            <v>7</v>
          </cell>
          <cell r="E170">
            <v>33</v>
          </cell>
          <cell r="G170">
            <v>171</v>
          </cell>
          <cell r="H170" t="str">
            <v>B166</v>
          </cell>
        </row>
        <row r="171">
          <cell r="A171" t="str">
            <v>Run7.53</v>
          </cell>
          <cell r="C171">
            <v>45104</v>
          </cell>
          <cell r="D171">
            <v>7</v>
          </cell>
          <cell r="E171">
            <v>53</v>
          </cell>
          <cell r="G171">
            <v>172</v>
          </cell>
          <cell r="H171" t="str">
            <v>B169</v>
          </cell>
        </row>
        <row r="172">
          <cell r="A172" t="str">
            <v>Run6.8</v>
          </cell>
          <cell r="C172">
            <v>45103</v>
          </cell>
          <cell r="D172">
            <v>6</v>
          </cell>
          <cell r="E172">
            <v>8</v>
          </cell>
          <cell r="G172">
            <v>173</v>
          </cell>
          <cell r="H172" t="str">
            <v>B133</v>
          </cell>
        </row>
        <row r="173">
          <cell r="A173" t="str">
            <v>Run6.40</v>
          </cell>
          <cell r="C173">
            <v>45103</v>
          </cell>
          <cell r="D173">
            <v>6</v>
          </cell>
          <cell r="E173">
            <v>40</v>
          </cell>
          <cell r="G173">
            <v>174</v>
          </cell>
          <cell r="H173" t="str">
            <v>B164</v>
          </cell>
        </row>
        <row r="174">
          <cell r="A174" t="str">
            <v>Run7.2</v>
          </cell>
          <cell r="C174">
            <v>45104</v>
          </cell>
          <cell r="D174">
            <v>7</v>
          </cell>
          <cell r="E174">
            <v>2</v>
          </cell>
          <cell r="G174">
            <v>175</v>
          </cell>
          <cell r="H174" t="str">
            <v>B161</v>
          </cell>
        </row>
        <row r="175">
          <cell r="A175" t="str">
            <v>Run7.7</v>
          </cell>
          <cell r="C175">
            <v>45104</v>
          </cell>
          <cell r="D175">
            <v>7</v>
          </cell>
          <cell r="E175">
            <v>7</v>
          </cell>
          <cell r="G175">
            <v>176</v>
          </cell>
          <cell r="H175" t="str">
            <v>B190</v>
          </cell>
        </row>
        <row r="176">
          <cell r="A176" t="str">
            <v>Run7.1</v>
          </cell>
          <cell r="C176">
            <v>45104</v>
          </cell>
          <cell r="D176">
            <v>7</v>
          </cell>
          <cell r="E176">
            <v>1</v>
          </cell>
          <cell r="G176">
            <v>177</v>
          </cell>
          <cell r="H176" t="str">
            <v>B162</v>
          </cell>
        </row>
        <row r="177">
          <cell r="A177" t="str">
            <v>Run7.6</v>
          </cell>
          <cell r="C177">
            <v>45104</v>
          </cell>
          <cell r="D177">
            <v>7</v>
          </cell>
          <cell r="E177">
            <v>6</v>
          </cell>
          <cell r="G177">
            <v>178</v>
          </cell>
          <cell r="H177" t="str">
            <v>B189</v>
          </cell>
        </row>
        <row r="178">
          <cell r="A178" t="str">
            <v>Run6.4</v>
          </cell>
          <cell r="C178">
            <v>45103</v>
          </cell>
          <cell r="D178">
            <v>6</v>
          </cell>
          <cell r="E178">
            <v>4</v>
          </cell>
          <cell r="G178">
            <v>179</v>
          </cell>
          <cell r="H178" t="str">
            <v>B188</v>
          </cell>
        </row>
        <row r="179">
          <cell r="A179" t="str">
            <v>Run7.3</v>
          </cell>
          <cell r="C179">
            <v>45104</v>
          </cell>
          <cell r="D179">
            <v>7</v>
          </cell>
          <cell r="E179">
            <v>3</v>
          </cell>
          <cell r="G179">
            <v>180</v>
          </cell>
          <cell r="H179" t="str">
            <v>B150</v>
          </cell>
        </row>
        <row r="180">
          <cell r="A180" t="str">
            <v>Run7.12</v>
          </cell>
          <cell r="C180">
            <v>45104</v>
          </cell>
          <cell r="D180">
            <v>7</v>
          </cell>
          <cell r="E180">
            <v>12</v>
          </cell>
          <cell r="G180">
            <v>181</v>
          </cell>
          <cell r="H180" t="str">
            <v>B137</v>
          </cell>
        </row>
        <row r="181">
          <cell r="A181" t="str">
            <v>Run7.10</v>
          </cell>
          <cell r="C181">
            <v>45104</v>
          </cell>
          <cell r="D181">
            <v>7</v>
          </cell>
          <cell r="E181">
            <v>10</v>
          </cell>
          <cell r="G181">
            <v>182</v>
          </cell>
          <cell r="H181" t="str">
            <v>B139</v>
          </cell>
        </row>
        <row r="182">
          <cell r="A182" t="str">
            <v>Run6.52</v>
          </cell>
          <cell r="C182">
            <v>45103</v>
          </cell>
          <cell r="D182">
            <v>6</v>
          </cell>
          <cell r="E182">
            <v>52</v>
          </cell>
          <cell r="G182">
            <v>183</v>
          </cell>
          <cell r="H182" t="str">
            <v>B135</v>
          </cell>
        </row>
        <row r="183">
          <cell r="A183" t="str">
            <v>Run6.5</v>
          </cell>
          <cell r="C183">
            <v>45103</v>
          </cell>
          <cell r="D183">
            <v>6</v>
          </cell>
          <cell r="E183">
            <v>5</v>
          </cell>
          <cell r="G183">
            <v>184</v>
          </cell>
          <cell r="H183" t="str">
            <v>B131</v>
          </cell>
        </row>
        <row r="184">
          <cell r="A184" t="str">
            <v>Run6.32</v>
          </cell>
          <cell r="C184">
            <v>45103</v>
          </cell>
          <cell r="D184">
            <v>6</v>
          </cell>
          <cell r="E184">
            <v>32</v>
          </cell>
          <cell r="G184">
            <v>185</v>
          </cell>
          <cell r="H184" t="str">
            <v>B134</v>
          </cell>
        </row>
        <row r="185">
          <cell r="A185" t="str">
            <v>Run7.57</v>
          </cell>
          <cell r="C185">
            <v>45104</v>
          </cell>
          <cell r="D185">
            <v>7</v>
          </cell>
          <cell r="E185">
            <v>57</v>
          </cell>
          <cell r="G185">
            <v>186</v>
          </cell>
          <cell r="H185" t="str">
            <v>B86</v>
          </cell>
        </row>
        <row r="186">
          <cell r="A186" t="str">
            <v>Run6.47</v>
          </cell>
          <cell r="C186">
            <v>45103</v>
          </cell>
          <cell r="D186">
            <v>6</v>
          </cell>
          <cell r="E186">
            <v>47</v>
          </cell>
          <cell r="G186">
            <v>187</v>
          </cell>
          <cell r="H186" t="str">
            <v>B132</v>
          </cell>
        </row>
        <row r="187">
          <cell r="A187" t="str">
            <v>Run6.19</v>
          </cell>
          <cell r="C187">
            <v>45103</v>
          </cell>
          <cell r="D187">
            <v>6</v>
          </cell>
          <cell r="E187">
            <v>19</v>
          </cell>
          <cell r="G187">
            <v>188</v>
          </cell>
          <cell r="H187" t="str">
            <v>B81</v>
          </cell>
        </row>
        <row r="188">
          <cell r="A188" t="str">
            <v>Run7.20</v>
          </cell>
          <cell r="C188">
            <v>45104</v>
          </cell>
          <cell r="D188">
            <v>7</v>
          </cell>
          <cell r="E188">
            <v>20</v>
          </cell>
          <cell r="G188">
            <v>189</v>
          </cell>
          <cell r="H188" t="str">
            <v>B43</v>
          </cell>
        </row>
        <row r="189">
          <cell r="A189" t="str">
            <v>Run7.15</v>
          </cell>
          <cell r="C189">
            <v>45104</v>
          </cell>
          <cell r="D189">
            <v>7</v>
          </cell>
          <cell r="E189">
            <v>15</v>
          </cell>
          <cell r="G189">
            <v>190</v>
          </cell>
          <cell r="H189" t="str">
            <v>B89</v>
          </cell>
        </row>
        <row r="190">
          <cell r="A190" t="str">
            <v>Run7.61</v>
          </cell>
          <cell r="C190">
            <v>45104</v>
          </cell>
          <cell r="D190">
            <v>7</v>
          </cell>
          <cell r="E190">
            <v>61</v>
          </cell>
          <cell r="G190">
            <v>191</v>
          </cell>
          <cell r="H190" t="str">
            <v>B41</v>
          </cell>
        </row>
        <row r="191">
          <cell r="A191" t="str">
            <v>Run7.48</v>
          </cell>
          <cell r="C191">
            <v>45104</v>
          </cell>
          <cell r="D191">
            <v>7</v>
          </cell>
          <cell r="E191">
            <v>48</v>
          </cell>
          <cell r="G191">
            <v>192</v>
          </cell>
          <cell r="H191" t="str">
            <v>B120</v>
          </cell>
        </row>
        <row r="192">
          <cell r="A192" t="str">
            <v>Run6.35</v>
          </cell>
          <cell r="C192">
            <v>45103</v>
          </cell>
          <cell r="D192">
            <v>6</v>
          </cell>
          <cell r="E192">
            <v>35</v>
          </cell>
          <cell r="G192">
            <v>193</v>
          </cell>
          <cell r="H192" t="str">
            <v>B167</v>
          </cell>
        </row>
        <row r="193">
          <cell r="A193" t="str">
            <v>Run6.25</v>
          </cell>
          <cell r="C193">
            <v>45103</v>
          </cell>
          <cell r="D193">
            <v>6</v>
          </cell>
          <cell r="E193">
            <v>25</v>
          </cell>
          <cell r="G193">
            <v>194</v>
          </cell>
          <cell r="H193" t="str">
            <v>B88</v>
          </cell>
        </row>
        <row r="194">
          <cell r="A194" t="str">
            <v>Run6.60</v>
          </cell>
          <cell r="C194">
            <v>45103</v>
          </cell>
          <cell r="D194">
            <v>6</v>
          </cell>
          <cell r="E194">
            <v>60</v>
          </cell>
          <cell r="G194">
            <v>195</v>
          </cell>
          <cell r="H194" t="str">
            <v>B170</v>
          </cell>
        </row>
        <row r="195">
          <cell r="A195" t="str">
            <v>Run6.39</v>
          </cell>
          <cell r="C195">
            <v>45103</v>
          </cell>
          <cell r="D195">
            <v>6</v>
          </cell>
          <cell r="E195">
            <v>39</v>
          </cell>
          <cell r="G195">
            <v>196</v>
          </cell>
          <cell r="H195" t="str">
            <v>B165</v>
          </cell>
        </row>
        <row r="196">
          <cell r="A196" t="str">
            <v>Run6.17</v>
          </cell>
          <cell r="C196">
            <v>45103</v>
          </cell>
          <cell r="D196">
            <v>6</v>
          </cell>
          <cell r="E196">
            <v>17</v>
          </cell>
          <cell r="G196">
            <v>197</v>
          </cell>
          <cell r="H196" t="str">
            <v>B67</v>
          </cell>
        </row>
        <row r="197">
          <cell r="A197" t="str">
            <v>Run6.14</v>
          </cell>
          <cell r="C197">
            <v>45103</v>
          </cell>
          <cell r="D197">
            <v>6</v>
          </cell>
          <cell r="E197">
            <v>14</v>
          </cell>
          <cell r="G197">
            <v>198</v>
          </cell>
          <cell r="H197" t="str">
            <v>B83</v>
          </cell>
        </row>
        <row r="198">
          <cell r="A198" t="str">
            <v>Run6.27</v>
          </cell>
          <cell r="C198">
            <v>45103</v>
          </cell>
          <cell r="D198">
            <v>6</v>
          </cell>
          <cell r="E198">
            <v>27</v>
          </cell>
          <cell r="G198">
            <v>199</v>
          </cell>
          <cell r="H198" t="str">
            <v>B87</v>
          </cell>
        </row>
        <row r="199">
          <cell r="A199" t="str">
            <v>Run6.30</v>
          </cell>
          <cell r="C199">
            <v>45103</v>
          </cell>
          <cell r="D199">
            <v>6</v>
          </cell>
          <cell r="E199">
            <v>30</v>
          </cell>
          <cell r="G199">
            <v>200</v>
          </cell>
          <cell r="H199" t="str">
            <v>B17</v>
          </cell>
        </row>
        <row r="200">
          <cell r="A200" t="str">
            <v>Run7.58</v>
          </cell>
          <cell r="C200">
            <v>45104</v>
          </cell>
          <cell r="D200">
            <v>7</v>
          </cell>
          <cell r="E200">
            <v>58</v>
          </cell>
          <cell r="G200">
            <v>201</v>
          </cell>
          <cell r="H200" t="str">
            <v>B106</v>
          </cell>
        </row>
        <row r="201">
          <cell r="A201" t="str">
            <v>Run7.24</v>
          </cell>
          <cell r="C201">
            <v>45104</v>
          </cell>
          <cell r="D201">
            <v>7</v>
          </cell>
          <cell r="E201">
            <v>24</v>
          </cell>
          <cell r="G201">
            <v>202</v>
          </cell>
          <cell r="H201" t="str">
            <v>B50</v>
          </cell>
        </row>
        <row r="202">
          <cell r="A202" t="str">
            <v>Run7.44</v>
          </cell>
          <cell r="C202">
            <v>45104</v>
          </cell>
          <cell r="D202">
            <v>7</v>
          </cell>
          <cell r="E202">
            <v>44</v>
          </cell>
          <cell r="G202">
            <v>203</v>
          </cell>
          <cell r="H202" t="str">
            <v>B140</v>
          </cell>
        </row>
        <row r="203">
          <cell r="A203" t="str">
            <v>Run6.42</v>
          </cell>
          <cell r="C203">
            <v>45103</v>
          </cell>
          <cell r="D203">
            <v>6</v>
          </cell>
          <cell r="E203">
            <v>42</v>
          </cell>
          <cell r="G203">
            <v>204</v>
          </cell>
          <cell r="H203" t="str">
            <v>B85</v>
          </cell>
        </row>
        <row r="204">
          <cell r="A204" t="str">
            <v>Run7.18</v>
          </cell>
          <cell r="C204">
            <v>45104</v>
          </cell>
          <cell r="D204">
            <v>7</v>
          </cell>
          <cell r="E204">
            <v>18</v>
          </cell>
          <cell r="G204">
            <v>205</v>
          </cell>
          <cell r="H204" t="str">
            <v>B82</v>
          </cell>
        </row>
        <row r="205">
          <cell r="A205" t="str">
            <v>Run7.54</v>
          </cell>
          <cell r="C205">
            <v>45104</v>
          </cell>
          <cell r="D205">
            <v>7</v>
          </cell>
          <cell r="E205">
            <v>54</v>
          </cell>
          <cell r="G205">
            <v>206</v>
          </cell>
          <cell r="H205" t="str">
            <v>B163</v>
          </cell>
        </row>
        <row r="206">
          <cell r="A206" t="str">
            <v>Run7.29</v>
          </cell>
          <cell r="C206">
            <v>45104</v>
          </cell>
          <cell r="D206">
            <v>7</v>
          </cell>
          <cell r="E206">
            <v>29</v>
          </cell>
          <cell r="G206">
            <v>207</v>
          </cell>
          <cell r="H206" t="str">
            <v>B84</v>
          </cell>
        </row>
        <row r="207">
          <cell r="A207" t="str">
            <v>Run6.49</v>
          </cell>
          <cell r="C207">
            <v>45103</v>
          </cell>
          <cell r="D207">
            <v>6</v>
          </cell>
          <cell r="E207">
            <v>49</v>
          </cell>
          <cell r="G207">
            <v>208</v>
          </cell>
          <cell r="H207" t="str">
            <v>B176</v>
          </cell>
        </row>
        <row r="208">
          <cell r="A208" t="str">
            <v>Run6.59</v>
          </cell>
          <cell r="C208">
            <v>45103</v>
          </cell>
          <cell r="D208">
            <v>6</v>
          </cell>
          <cell r="E208">
            <v>59</v>
          </cell>
          <cell r="G208">
            <v>209</v>
          </cell>
          <cell r="H208" t="str">
            <v>B183</v>
          </cell>
        </row>
        <row r="209">
          <cell r="A209" t="str">
            <v>Run6.56</v>
          </cell>
          <cell r="C209">
            <v>45103</v>
          </cell>
          <cell r="D209">
            <v>6</v>
          </cell>
          <cell r="E209">
            <v>56</v>
          </cell>
          <cell r="G209">
            <v>210</v>
          </cell>
          <cell r="H209" t="str">
            <v>B177</v>
          </cell>
        </row>
        <row r="210">
          <cell r="A210" t="str">
            <v>Run6.22</v>
          </cell>
          <cell r="C210">
            <v>45103</v>
          </cell>
          <cell r="D210">
            <v>6</v>
          </cell>
          <cell r="E210">
            <v>22</v>
          </cell>
          <cell r="G210">
            <v>211</v>
          </cell>
          <cell r="H210" t="str">
            <v>B42</v>
          </cell>
        </row>
        <row r="211">
          <cell r="A211" t="str">
            <v>Run6.46</v>
          </cell>
          <cell r="C211">
            <v>45103</v>
          </cell>
          <cell r="D211">
            <v>6</v>
          </cell>
          <cell r="E211">
            <v>46</v>
          </cell>
          <cell r="G211">
            <v>212</v>
          </cell>
          <cell r="H211" t="str">
            <v>B090</v>
          </cell>
        </row>
        <row r="212">
          <cell r="A212" t="str">
            <v>Run6.34</v>
          </cell>
          <cell r="C212">
            <v>45103</v>
          </cell>
          <cell r="D212">
            <v>6</v>
          </cell>
          <cell r="E212">
            <v>34</v>
          </cell>
          <cell r="G212">
            <v>213</v>
          </cell>
          <cell r="H212" t="str">
            <v>Y87</v>
          </cell>
        </row>
        <row r="213">
          <cell r="A213" t="str">
            <v>Run6.28</v>
          </cell>
          <cell r="C213">
            <v>45103</v>
          </cell>
          <cell r="D213">
            <v>6</v>
          </cell>
          <cell r="E213">
            <v>28</v>
          </cell>
          <cell r="G213">
            <v>214</v>
          </cell>
          <cell r="H213" t="str">
            <v>B171</v>
          </cell>
        </row>
        <row r="214">
          <cell r="A214" t="str">
            <v>Run6.23</v>
          </cell>
          <cell r="C214">
            <v>45103</v>
          </cell>
          <cell r="D214">
            <v>6</v>
          </cell>
          <cell r="E214">
            <v>23</v>
          </cell>
          <cell r="G214">
            <v>215</v>
          </cell>
          <cell r="H214" t="str">
            <v>B173</v>
          </cell>
        </row>
        <row r="215">
          <cell r="A215" t="str">
            <v>Run6.41</v>
          </cell>
          <cell r="C215">
            <v>45103</v>
          </cell>
          <cell r="D215">
            <v>6</v>
          </cell>
          <cell r="E215">
            <v>41</v>
          </cell>
          <cell r="G215">
            <v>216</v>
          </cell>
          <cell r="H215" t="str">
            <v>B020</v>
          </cell>
        </row>
        <row r="216">
          <cell r="A216" t="str">
            <v>Run6.36</v>
          </cell>
          <cell r="C216">
            <v>45103</v>
          </cell>
          <cell r="D216">
            <v>6</v>
          </cell>
          <cell r="E216">
            <v>36</v>
          </cell>
          <cell r="G216">
            <v>217</v>
          </cell>
          <cell r="H216" t="str">
            <v>Y80</v>
          </cell>
        </row>
        <row r="217">
          <cell r="A217" t="str">
            <v>Run7.51</v>
          </cell>
          <cell r="C217">
            <v>45104</v>
          </cell>
          <cell r="D217">
            <v>7</v>
          </cell>
          <cell r="E217">
            <v>51</v>
          </cell>
          <cell r="G217">
            <v>218</v>
          </cell>
          <cell r="H217" t="str">
            <v>B65</v>
          </cell>
        </row>
        <row r="218">
          <cell r="A218" t="str">
            <v>Run7.13</v>
          </cell>
          <cell r="C218">
            <v>45104</v>
          </cell>
          <cell r="D218">
            <v>7</v>
          </cell>
          <cell r="E218">
            <v>13</v>
          </cell>
          <cell r="G218">
            <v>219</v>
          </cell>
          <cell r="H218" t="str">
            <v>B68</v>
          </cell>
        </row>
        <row r="219">
          <cell r="A219" t="str">
            <v>Run7.26</v>
          </cell>
          <cell r="C219">
            <v>45104</v>
          </cell>
          <cell r="D219">
            <v>7</v>
          </cell>
          <cell r="E219">
            <v>26</v>
          </cell>
          <cell r="G219">
            <v>220</v>
          </cell>
          <cell r="H219" t="str">
            <v>B197</v>
          </cell>
        </row>
        <row r="220">
          <cell r="A220" t="str">
            <v>Run7.50</v>
          </cell>
          <cell r="C220">
            <v>45104</v>
          </cell>
          <cell r="D220">
            <v>7</v>
          </cell>
          <cell r="E220">
            <v>50</v>
          </cell>
          <cell r="G220">
            <v>221</v>
          </cell>
          <cell r="H220" t="str">
            <v>B199</v>
          </cell>
        </row>
        <row r="221">
          <cell r="A221" t="str">
            <v>Run7.37</v>
          </cell>
          <cell r="C221">
            <v>45104</v>
          </cell>
          <cell r="D221">
            <v>7</v>
          </cell>
          <cell r="E221">
            <v>37</v>
          </cell>
          <cell r="G221">
            <v>222</v>
          </cell>
          <cell r="H221" t="str">
            <v>B61</v>
          </cell>
        </row>
        <row r="222">
          <cell r="A222" t="str">
            <v>Run7.45</v>
          </cell>
          <cell r="C222">
            <v>45104</v>
          </cell>
          <cell r="D222">
            <v>7</v>
          </cell>
          <cell r="E222">
            <v>45</v>
          </cell>
          <cell r="G222">
            <v>223</v>
          </cell>
          <cell r="H222" t="str">
            <v>B200</v>
          </cell>
        </row>
        <row r="223">
          <cell r="A223" t="str">
            <v>Run7.16</v>
          </cell>
          <cell r="C223">
            <v>45104</v>
          </cell>
          <cell r="D223">
            <v>7</v>
          </cell>
          <cell r="E223">
            <v>16</v>
          </cell>
          <cell r="G223">
            <v>224</v>
          </cell>
          <cell r="H223" t="str">
            <v>B70</v>
          </cell>
        </row>
        <row r="224">
          <cell r="A224" t="str">
            <v>Run7.21</v>
          </cell>
          <cell r="C224">
            <v>45104</v>
          </cell>
          <cell r="D224">
            <v>7</v>
          </cell>
          <cell r="E224">
            <v>21</v>
          </cell>
          <cell r="G224">
            <v>225</v>
          </cell>
          <cell r="H224" t="str">
            <v>B63</v>
          </cell>
        </row>
        <row r="225">
          <cell r="A225" t="str">
            <v>Run7.43</v>
          </cell>
          <cell r="C225">
            <v>45104</v>
          </cell>
          <cell r="D225">
            <v>7</v>
          </cell>
          <cell r="E225">
            <v>43</v>
          </cell>
          <cell r="G225">
            <v>226</v>
          </cell>
          <cell r="H225" t="str">
            <v>B198</v>
          </cell>
        </row>
        <row r="226">
          <cell r="A226" t="str">
            <v>Run7.38</v>
          </cell>
          <cell r="C226">
            <v>45104</v>
          </cell>
          <cell r="D226">
            <v>7</v>
          </cell>
          <cell r="E226">
            <v>38</v>
          </cell>
          <cell r="G226">
            <v>227</v>
          </cell>
          <cell r="H226" t="str">
            <v>B196</v>
          </cell>
        </row>
        <row r="227">
          <cell r="A227" t="str">
            <v>Run8.RRT.Apal-196</v>
          </cell>
          <cell r="C227">
            <v>45107</v>
          </cell>
          <cell r="D227">
            <v>8</v>
          </cell>
          <cell r="E227">
            <v>12</v>
          </cell>
          <cell r="G227">
            <v>228</v>
          </cell>
          <cell r="H227" t="str">
            <v>RRT.Apal-196</v>
          </cell>
        </row>
        <row r="228">
          <cell r="A228" t="str">
            <v>Run8.RRT.Apal-187</v>
          </cell>
          <cell r="C228">
            <v>45107</v>
          </cell>
          <cell r="D228">
            <v>8</v>
          </cell>
          <cell r="E228">
            <v>35</v>
          </cell>
          <cell r="G228">
            <v>229</v>
          </cell>
          <cell r="H228" t="str">
            <v>RRT.Apal-187</v>
          </cell>
        </row>
        <row r="229">
          <cell r="A229" t="str">
            <v>Run8.RRT.Apal-177</v>
          </cell>
          <cell r="C229">
            <v>45107</v>
          </cell>
          <cell r="D229">
            <v>8</v>
          </cell>
          <cell r="E229">
            <v>52</v>
          </cell>
          <cell r="G229">
            <v>230</v>
          </cell>
          <cell r="H229" t="str">
            <v>RRT.Apal-177</v>
          </cell>
        </row>
        <row r="230">
          <cell r="A230" t="str">
            <v>Run8.RRT.Apal-185</v>
          </cell>
          <cell r="C230">
            <v>45107</v>
          </cell>
          <cell r="D230">
            <v>8</v>
          </cell>
          <cell r="E230">
            <v>11</v>
          </cell>
          <cell r="G230">
            <v>231</v>
          </cell>
          <cell r="H230" t="str">
            <v>RRT.Apal-185</v>
          </cell>
        </row>
        <row r="231">
          <cell r="A231" t="str">
            <v>Run8.RRT.Apal-208</v>
          </cell>
          <cell r="C231">
            <v>45107</v>
          </cell>
          <cell r="D231">
            <v>8</v>
          </cell>
          <cell r="E231">
            <v>82</v>
          </cell>
          <cell r="G231">
            <v>232</v>
          </cell>
          <cell r="H231" t="str">
            <v>RRT.Apal-208</v>
          </cell>
        </row>
        <row r="232">
          <cell r="A232" t="str">
            <v>Run8.RRT.Apal-206</v>
          </cell>
          <cell r="C232">
            <v>45107</v>
          </cell>
          <cell r="D232">
            <v>8</v>
          </cell>
          <cell r="E232">
            <v>31</v>
          </cell>
          <cell r="G232">
            <v>233</v>
          </cell>
          <cell r="H232" t="str">
            <v>RRT.Apal-206</v>
          </cell>
        </row>
        <row r="233">
          <cell r="A233" t="str">
            <v>Run8.RRT.Apal-188</v>
          </cell>
          <cell r="C233">
            <v>45107</v>
          </cell>
          <cell r="D233">
            <v>8</v>
          </cell>
          <cell r="E233">
            <v>89</v>
          </cell>
          <cell r="G233">
            <v>234</v>
          </cell>
          <cell r="H233" t="str">
            <v>RRT.Apal-188</v>
          </cell>
        </row>
        <row r="234">
          <cell r="A234" t="str">
            <v>Run8.RRT.Apal-026</v>
          </cell>
          <cell r="C234">
            <v>45107</v>
          </cell>
          <cell r="D234">
            <v>8</v>
          </cell>
          <cell r="E234">
            <v>13</v>
          </cell>
          <cell r="G234">
            <v>235</v>
          </cell>
          <cell r="H234" t="str">
            <v>RRT.Apal-026</v>
          </cell>
        </row>
        <row r="235">
          <cell r="A235" t="str">
            <v>Run8.RRT.Apal-CN2</v>
          </cell>
          <cell r="C235">
            <v>45107</v>
          </cell>
          <cell r="D235">
            <v>8</v>
          </cell>
          <cell r="E235">
            <v>3</v>
          </cell>
          <cell r="G235">
            <v>236</v>
          </cell>
          <cell r="H235" t="str">
            <v>RRT.Apal-CN2</v>
          </cell>
        </row>
        <row r="236">
          <cell r="A236" t="str">
            <v>Run8.RRT.Apal-028</v>
          </cell>
          <cell r="C236">
            <v>45107</v>
          </cell>
          <cell r="D236">
            <v>8</v>
          </cell>
          <cell r="E236">
            <v>90</v>
          </cell>
          <cell r="G236">
            <v>237</v>
          </cell>
          <cell r="H236" t="str">
            <v>RRT.Apal-028</v>
          </cell>
        </row>
        <row r="237">
          <cell r="A237" t="str">
            <v>Run8.RRT.Apal-174</v>
          </cell>
          <cell r="C237">
            <v>45107</v>
          </cell>
          <cell r="D237">
            <v>8</v>
          </cell>
          <cell r="E237">
            <v>14</v>
          </cell>
          <cell r="G237">
            <v>238</v>
          </cell>
          <cell r="H237" t="str">
            <v>RRT.Apal-174</v>
          </cell>
        </row>
        <row r="238">
          <cell r="A238" t="str">
            <v>Run8.RRT.Apal-153</v>
          </cell>
          <cell r="C238">
            <v>45107</v>
          </cell>
          <cell r="D238">
            <v>8</v>
          </cell>
          <cell r="E238">
            <v>39</v>
          </cell>
          <cell r="G238">
            <v>239</v>
          </cell>
          <cell r="H238" t="str">
            <v>RRT.Apal-153</v>
          </cell>
        </row>
        <row r="239">
          <cell r="A239" t="str">
            <v>Run8.RRT.Apal-150</v>
          </cell>
          <cell r="C239">
            <v>45107</v>
          </cell>
          <cell r="D239">
            <v>8</v>
          </cell>
          <cell r="E239">
            <v>70</v>
          </cell>
          <cell r="G239">
            <v>240</v>
          </cell>
          <cell r="H239" t="str">
            <v>RRT.Apal-150</v>
          </cell>
        </row>
        <row r="240">
          <cell r="A240" t="str">
            <v>Run8.RRT.Apal-155</v>
          </cell>
          <cell r="C240">
            <v>45107</v>
          </cell>
          <cell r="D240">
            <v>8</v>
          </cell>
          <cell r="E240">
            <v>36</v>
          </cell>
          <cell r="G240">
            <v>241</v>
          </cell>
          <cell r="H240" t="str">
            <v>RRT.Apal-155</v>
          </cell>
        </row>
        <row r="241">
          <cell r="A241" t="str">
            <v>Run8.RRT.Apal-171</v>
          </cell>
          <cell r="C241">
            <v>45107</v>
          </cell>
          <cell r="D241">
            <v>8</v>
          </cell>
          <cell r="E241">
            <v>4</v>
          </cell>
          <cell r="G241">
            <v>242</v>
          </cell>
          <cell r="H241" t="str">
            <v>RRT.Apal-171</v>
          </cell>
        </row>
        <row r="242">
          <cell r="A242" t="str">
            <v>Run8.RRT.Apal-162</v>
          </cell>
          <cell r="C242">
            <v>45107</v>
          </cell>
          <cell r="D242">
            <v>8</v>
          </cell>
          <cell r="E242">
            <v>51</v>
          </cell>
          <cell r="G242">
            <v>243</v>
          </cell>
          <cell r="H242" t="str">
            <v>RRT.Apal-162</v>
          </cell>
        </row>
        <row r="243">
          <cell r="A243" t="str">
            <v>Run8.RRT.Apal-163</v>
          </cell>
          <cell r="C243">
            <v>45107</v>
          </cell>
          <cell r="D243">
            <v>8</v>
          </cell>
          <cell r="E243">
            <v>2</v>
          </cell>
          <cell r="G243">
            <v>244</v>
          </cell>
          <cell r="H243" t="str">
            <v>RRT.Apal-163</v>
          </cell>
        </row>
        <row r="244">
          <cell r="A244" t="str">
            <v>Run8.RRT.Apal-016</v>
          </cell>
          <cell r="C244">
            <v>45107</v>
          </cell>
          <cell r="D244">
            <v>8</v>
          </cell>
          <cell r="E244">
            <v>53</v>
          </cell>
          <cell r="G244">
            <v>245</v>
          </cell>
          <cell r="H244" t="str">
            <v>RRT.Apal-016</v>
          </cell>
        </row>
        <row r="245">
          <cell r="A245" t="str">
            <v>Run8.RRT.Apal-175</v>
          </cell>
          <cell r="C245">
            <v>45107</v>
          </cell>
          <cell r="D245">
            <v>8</v>
          </cell>
          <cell r="E245">
            <v>60</v>
          </cell>
          <cell r="G245">
            <v>246</v>
          </cell>
          <cell r="H245" t="str">
            <v>RRT.Apal-175</v>
          </cell>
        </row>
        <row r="246">
          <cell r="A246" t="str">
            <v>Run8.RRT.Apal-ML2</v>
          </cell>
          <cell r="C246">
            <v>45107</v>
          </cell>
          <cell r="D246">
            <v>8</v>
          </cell>
          <cell r="E246">
            <v>64</v>
          </cell>
          <cell r="G246">
            <v>247</v>
          </cell>
          <cell r="H246" t="str">
            <v>RRT.Apal-ML2</v>
          </cell>
        </row>
        <row r="247">
          <cell r="A247" t="str">
            <v>Run8.RRT.Apal-165</v>
          </cell>
          <cell r="C247">
            <v>45107</v>
          </cell>
          <cell r="D247">
            <v>8</v>
          </cell>
          <cell r="E247">
            <v>24</v>
          </cell>
          <cell r="G247">
            <v>248</v>
          </cell>
          <cell r="H247" t="str">
            <v>RRT.Apal-165</v>
          </cell>
        </row>
        <row r="248">
          <cell r="A248" t="str">
            <v>Run8.RRT.Apal-176</v>
          </cell>
          <cell r="C248">
            <v>45107</v>
          </cell>
          <cell r="D248">
            <v>8</v>
          </cell>
          <cell r="E248">
            <v>5</v>
          </cell>
          <cell r="G248">
            <v>249</v>
          </cell>
          <cell r="H248" t="str">
            <v>RRT.Apal-176</v>
          </cell>
        </row>
        <row r="249">
          <cell r="A249" t="str">
            <v>Run8.CRF.Apal-013</v>
          </cell>
          <cell r="C249">
            <v>45107</v>
          </cell>
          <cell r="D249">
            <v>8</v>
          </cell>
          <cell r="E249" t="str">
            <v>Apal-013</v>
          </cell>
          <cell r="G249">
            <v>250</v>
          </cell>
          <cell r="H249" t="str">
            <v>CRF.Apal-013</v>
          </cell>
        </row>
        <row r="250">
          <cell r="A250" t="str">
            <v>Run8.CRF.Apal-063</v>
          </cell>
          <cell r="C250">
            <v>45107</v>
          </cell>
          <cell r="D250">
            <v>8</v>
          </cell>
          <cell r="E250" t="str">
            <v>Apal-063</v>
          </cell>
          <cell r="G250">
            <v>251</v>
          </cell>
          <cell r="H250" t="str">
            <v>CRF.Apal-063</v>
          </cell>
        </row>
        <row r="251">
          <cell r="A251" t="str">
            <v>Run8.CRF.Apal-012</v>
          </cell>
          <cell r="C251">
            <v>45107</v>
          </cell>
          <cell r="D251">
            <v>8</v>
          </cell>
          <cell r="E251" t="str">
            <v>Apal-012</v>
          </cell>
          <cell r="G251">
            <v>252</v>
          </cell>
          <cell r="H251" t="str">
            <v>CRF.Apal-012</v>
          </cell>
        </row>
        <row r="252">
          <cell r="A252" t="str">
            <v>Run8.CRF.Apal-001</v>
          </cell>
          <cell r="C252">
            <v>45107</v>
          </cell>
          <cell r="D252">
            <v>8</v>
          </cell>
          <cell r="E252" t="str">
            <v>Apal-001</v>
          </cell>
          <cell r="G252">
            <v>253</v>
          </cell>
          <cell r="H252" t="str">
            <v>CRF.Apal-001</v>
          </cell>
        </row>
        <row r="253">
          <cell r="A253" t="str">
            <v>Run8.CRF.Apro-001</v>
          </cell>
          <cell r="C253">
            <v>45107</v>
          </cell>
          <cell r="D253">
            <v>8</v>
          </cell>
          <cell r="E253" t="str">
            <v>Apro-001</v>
          </cell>
          <cell r="G253">
            <v>254</v>
          </cell>
          <cell r="H253" t="str">
            <v>CRF.Apro-001</v>
          </cell>
        </row>
        <row r="254">
          <cell r="A254" t="str">
            <v>Run8.CRF.Apal-052</v>
          </cell>
          <cell r="C254">
            <v>45107</v>
          </cell>
          <cell r="D254">
            <v>8</v>
          </cell>
          <cell r="E254" t="str">
            <v>Apal-052</v>
          </cell>
          <cell r="G254">
            <v>255</v>
          </cell>
          <cell r="H254" t="str">
            <v>CRF.Apal-052</v>
          </cell>
        </row>
        <row r="255">
          <cell r="A255" t="str">
            <v>Run8.CRF.Apal-022</v>
          </cell>
          <cell r="C255">
            <v>45107</v>
          </cell>
          <cell r="D255">
            <v>8</v>
          </cell>
          <cell r="E255" t="str">
            <v>Apal-022</v>
          </cell>
          <cell r="G255">
            <v>256</v>
          </cell>
          <cell r="H255" t="str">
            <v>CRF.Apal-022</v>
          </cell>
        </row>
        <row r="256">
          <cell r="A256" t="str">
            <v>Run8.CRF.Apal-047</v>
          </cell>
          <cell r="C256">
            <v>45107</v>
          </cell>
          <cell r="D256">
            <v>8</v>
          </cell>
          <cell r="E256" t="str">
            <v>Apal-047</v>
          </cell>
          <cell r="G256">
            <v>257</v>
          </cell>
          <cell r="H256" t="str">
            <v>CRF.Apal-047</v>
          </cell>
        </row>
        <row r="257">
          <cell r="A257" t="str">
            <v>Run8.CRF.Apal-069</v>
          </cell>
          <cell r="C257">
            <v>45107</v>
          </cell>
          <cell r="D257">
            <v>8</v>
          </cell>
          <cell r="E257" t="str">
            <v>Apal-069</v>
          </cell>
          <cell r="G257">
            <v>258</v>
          </cell>
          <cell r="H257" t="str">
            <v>CRF.Apal-069</v>
          </cell>
        </row>
        <row r="258">
          <cell r="A258" t="str">
            <v>Run8.CRF.Apal-067</v>
          </cell>
          <cell r="C258">
            <v>45107</v>
          </cell>
          <cell r="D258">
            <v>8</v>
          </cell>
          <cell r="E258" t="str">
            <v>Apal-067</v>
          </cell>
          <cell r="G258">
            <v>259</v>
          </cell>
          <cell r="H258" t="str">
            <v>CRF.Apal-067</v>
          </cell>
        </row>
        <row r="259">
          <cell r="A259" t="str">
            <v>Run8.CRF.Apal-068</v>
          </cell>
          <cell r="C259">
            <v>45107</v>
          </cell>
          <cell r="D259">
            <v>8</v>
          </cell>
          <cell r="E259" t="str">
            <v>Apal-068</v>
          </cell>
          <cell r="G259">
            <v>260</v>
          </cell>
          <cell r="H259" t="str">
            <v>CRF.Apal-068</v>
          </cell>
        </row>
        <row r="260">
          <cell r="A260" t="str">
            <v>Run8.CRF.Apal-072</v>
          </cell>
          <cell r="C260">
            <v>45107</v>
          </cell>
          <cell r="D260">
            <v>8</v>
          </cell>
          <cell r="E260" t="str">
            <v>Apal-072</v>
          </cell>
          <cell r="G260">
            <v>261</v>
          </cell>
          <cell r="H260" t="str">
            <v>CRF.Apal-072</v>
          </cell>
        </row>
        <row r="261">
          <cell r="A261" t="str">
            <v>Run8.CRF.Apal-206</v>
          </cell>
          <cell r="C261">
            <v>45107</v>
          </cell>
          <cell r="D261">
            <v>8</v>
          </cell>
          <cell r="E261" t="str">
            <v>Apal-206</v>
          </cell>
          <cell r="G261">
            <v>262</v>
          </cell>
          <cell r="H261" t="str">
            <v>CRF.Apal-206</v>
          </cell>
        </row>
        <row r="262">
          <cell r="A262" t="str">
            <v>Run8.CRF.Acer-093</v>
          </cell>
          <cell r="C262">
            <v>45107</v>
          </cell>
          <cell r="D262">
            <v>8</v>
          </cell>
          <cell r="E262" t="str">
            <v>Acer-093</v>
          </cell>
          <cell r="G262">
            <v>263</v>
          </cell>
          <cell r="H262" t="str">
            <v>CRF.Acer-093</v>
          </cell>
        </row>
        <row r="263">
          <cell r="A263" t="str">
            <v>Run8.CRF.Acer-091</v>
          </cell>
          <cell r="C263">
            <v>45107</v>
          </cell>
          <cell r="D263">
            <v>8</v>
          </cell>
          <cell r="E263" t="str">
            <v>Acer-091</v>
          </cell>
          <cell r="G263">
            <v>264</v>
          </cell>
          <cell r="H263" t="str">
            <v>CRF.Acer-091</v>
          </cell>
        </row>
        <row r="264">
          <cell r="A264" t="str">
            <v>Run8.CRF.Acer-038</v>
          </cell>
          <cell r="C264">
            <v>45107</v>
          </cell>
          <cell r="D264">
            <v>8</v>
          </cell>
          <cell r="E264" t="str">
            <v>Acer-038</v>
          </cell>
          <cell r="G264">
            <v>265</v>
          </cell>
          <cell r="H264" t="str">
            <v>CRF.Acer-038</v>
          </cell>
        </row>
        <row r="265">
          <cell r="A265" t="str">
            <v>Run8.CRF.Acer-112</v>
          </cell>
          <cell r="C265">
            <v>45107</v>
          </cell>
          <cell r="D265">
            <v>8</v>
          </cell>
          <cell r="E265" t="str">
            <v>Acer-112</v>
          </cell>
          <cell r="G265">
            <v>266</v>
          </cell>
          <cell r="H265" t="str">
            <v>CRF.Acer-112</v>
          </cell>
        </row>
        <row r="266">
          <cell r="A266" t="str">
            <v>Run8.CRF.Acer-022</v>
          </cell>
          <cell r="C266">
            <v>45107</v>
          </cell>
          <cell r="D266">
            <v>8</v>
          </cell>
          <cell r="E266" t="str">
            <v>Acer-022</v>
          </cell>
          <cell r="G266">
            <v>267</v>
          </cell>
          <cell r="H266" t="str">
            <v>CRF.Acer-022</v>
          </cell>
        </row>
        <row r="267">
          <cell r="A267" t="str">
            <v>Run8.CRF.Acer-089</v>
          </cell>
          <cell r="C267">
            <v>45107</v>
          </cell>
          <cell r="D267">
            <v>8</v>
          </cell>
          <cell r="E267" t="str">
            <v>Acer-089</v>
          </cell>
          <cell r="G267">
            <v>268</v>
          </cell>
          <cell r="H267" t="str">
            <v>CRF.Acer-089</v>
          </cell>
        </row>
        <row r="268">
          <cell r="A268" t="str">
            <v>Run8.CRF.Acer-060</v>
          </cell>
          <cell r="C268">
            <v>45107</v>
          </cell>
          <cell r="D268">
            <v>8</v>
          </cell>
          <cell r="E268" t="str">
            <v>Acer-060</v>
          </cell>
          <cell r="G268">
            <v>269</v>
          </cell>
          <cell r="H268" t="str">
            <v>CRF.Acer-060</v>
          </cell>
        </row>
        <row r="269">
          <cell r="A269" t="str">
            <v>Run8.CRF.Acer-050</v>
          </cell>
          <cell r="C269">
            <v>45107</v>
          </cell>
          <cell r="D269">
            <v>8</v>
          </cell>
          <cell r="E269" t="str">
            <v>Acer-050</v>
          </cell>
          <cell r="G269">
            <v>270</v>
          </cell>
          <cell r="H269" t="str">
            <v>CRF.Acer-050</v>
          </cell>
        </row>
        <row r="270">
          <cell r="A270" t="str">
            <v>Run8.CRF.Acer-063</v>
          </cell>
          <cell r="C270">
            <v>45107</v>
          </cell>
          <cell r="D270">
            <v>8</v>
          </cell>
          <cell r="E270" t="str">
            <v>Acer-063</v>
          </cell>
          <cell r="G270">
            <v>271</v>
          </cell>
          <cell r="H270" t="str">
            <v>CRF.Acer-063</v>
          </cell>
        </row>
        <row r="271">
          <cell r="A271" t="str">
            <v>Run8.CRF.Acer-088</v>
          </cell>
          <cell r="C271">
            <v>45107</v>
          </cell>
          <cell r="D271">
            <v>8</v>
          </cell>
          <cell r="E271" t="str">
            <v>Acer-088</v>
          </cell>
          <cell r="G271">
            <v>272</v>
          </cell>
          <cell r="H271" t="str">
            <v>CRF.Acer-088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4E536-AA7C-9949-B038-6B0743088CD4}">
  <dimension ref="A1:B9"/>
  <sheetViews>
    <sheetView workbookViewId="0">
      <pane ySplit="1" topLeftCell="A2" activePane="bottomLeft" state="frozen"/>
      <selection pane="bottomLeft" activeCell="B10" sqref="B10"/>
    </sheetView>
  </sheetViews>
  <sheetFormatPr baseColWidth="10" defaultRowHeight="16" x14ac:dyDescent="0.2"/>
  <sheetData>
    <row r="1" spans="1:2" x14ac:dyDescent="0.2">
      <c r="A1" t="s">
        <v>4</v>
      </c>
      <c r="B1" t="s">
        <v>7</v>
      </c>
    </row>
    <row r="2" spans="1:2" x14ac:dyDescent="0.2">
      <c r="A2" s="2">
        <v>45097</v>
      </c>
      <c r="B2">
        <v>1</v>
      </c>
    </row>
    <row r="3" spans="1:2" x14ac:dyDescent="0.2">
      <c r="A3" s="2">
        <v>45098</v>
      </c>
      <c r="B3">
        <v>2</v>
      </c>
    </row>
    <row r="4" spans="1:2" x14ac:dyDescent="0.2">
      <c r="A4" s="2">
        <v>45099</v>
      </c>
      <c r="B4">
        <v>3</v>
      </c>
    </row>
    <row r="5" spans="1:2" x14ac:dyDescent="0.2">
      <c r="A5" s="2">
        <v>45100</v>
      </c>
      <c r="B5">
        <v>4</v>
      </c>
    </row>
    <row r="6" spans="1:2" x14ac:dyDescent="0.2">
      <c r="A6" s="2">
        <v>45101</v>
      </c>
      <c r="B6">
        <v>5</v>
      </c>
    </row>
    <row r="7" spans="1:2" x14ac:dyDescent="0.2">
      <c r="A7" s="2">
        <v>45103</v>
      </c>
      <c r="B7">
        <v>6</v>
      </c>
    </row>
    <row r="8" spans="1:2" x14ac:dyDescent="0.2">
      <c r="A8" s="2">
        <v>45104</v>
      </c>
      <c r="B8">
        <v>7</v>
      </c>
    </row>
    <row r="9" spans="1:2" x14ac:dyDescent="0.2">
      <c r="A9" s="2">
        <v>45107</v>
      </c>
      <c r="B9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AC05CC-72AB-6244-85CA-BCC6369981EE}">
  <dimension ref="A1:S250"/>
  <sheetViews>
    <sheetView tabSelected="1" workbookViewId="0">
      <pane ySplit="1" topLeftCell="A222" activePane="bottomLeft" state="frozen"/>
      <selection pane="bottomLeft" activeCell="D245" sqref="D245"/>
    </sheetView>
  </sheetViews>
  <sheetFormatPr baseColWidth="10" defaultRowHeight="16" x14ac:dyDescent="0.2"/>
  <cols>
    <col min="1" max="1" width="17.1640625" bestFit="1" customWidth="1"/>
    <col min="2" max="2" width="13.1640625" bestFit="1" customWidth="1"/>
    <col min="3" max="3" width="10.1640625" bestFit="1" customWidth="1"/>
    <col min="4" max="4" width="9.1640625" bestFit="1" customWidth="1"/>
    <col min="5" max="5" width="7.33203125" bestFit="1" customWidth="1"/>
    <col min="6" max="6" width="11.5" bestFit="1" customWidth="1"/>
    <col min="7" max="8" width="12.83203125" bestFit="1" customWidth="1"/>
    <col min="9" max="10" width="7.83203125" customWidth="1"/>
    <col min="11" max="11" width="7.83203125" bestFit="1" customWidth="1"/>
    <col min="12" max="12" width="7.83203125" customWidth="1"/>
    <col min="13" max="13" width="8.83203125" bestFit="1" customWidth="1"/>
    <col min="14" max="14" width="8.83203125" customWidth="1"/>
    <col min="15" max="15" width="15" bestFit="1" customWidth="1"/>
    <col min="16" max="16" width="9" bestFit="1" customWidth="1"/>
    <col min="17" max="17" width="10" bestFit="1" customWidth="1"/>
    <col min="18" max="18" width="65" style="4" customWidth="1"/>
  </cols>
  <sheetData>
    <row r="1" spans="1:19" ht="17" x14ac:dyDescent="0.2">
      <c r="A1" t="s">
        <v>8</v>
      </c>
      <c r="B1" t="s">
        <v>17</v>
      </c>
      <c r="C1" t="s">
        <v>4</v>
      </c>
      <c r="D1" t="s">
        <v>7</v>
      </c>
      <c r="E1" t="s">
        <v>11</v>
      </c>
      <c r="F1" t="s">
        <v>12</v>
      </c>
      <c r="G1" t="s">
        <v>3</v>
      </c>
      <c r="H1" t="str">
        <f>VLOOKUP(A1,[1]CollectionNotes!$A:$P,12,FALSE)</f>
        <v>fieldTag</v>
      </c>
      <c r="I1" t="str">
        <f>VLOOKUP(A1,[1]CollectionNotes!$A:$P,8,FALSE)</f>
        <v>site</v>
      </c>
      <c r="J1" t="str">
        <f>VLOOKUP(A1,[1]CollectionNotes!$A:$P,16,FALSE)</f>
        <v>depth_ft</v>
      </c>
      <c r="K1" t="s">
        <v>110</v>
      </c>
      <c r="L1" t="s">
        <v>111</v>
      </c>
      <c r="M1" t="s">
        <v>19</v>
      </c>
      <c r="N1" t="s">
        <v>112</v>
      </c>
      <c r="O1" t="str">
        <f>VLOOKUP(A1,[1]ShayleSamples!$A:$H,7,FALSE)</f>
        <v>microbiomeTube</v>
      </c>
      <c r="P1" t="s">
        <v>18</v>
      </c>
      <c r="Q1" t="s">
        <v>16</v>
      </c>
      <c r="R1" s="4" t="s">
        <v>15</v>
      </c>
      <c r="S1" t="s">
        <v>113</v>
      </c>
    </row>
    <row r="2" spans="1:19" x14ac:dyDescent="0.2">
      <c r="A2" t="str">
        <f t="shared" ref="A2:A33" si="0">_xlfn.CONCAT("Run"&amp;D2&amp;"."&amp;G2)</f>
        <v>Run1.21</v>
      </c>
      <c r="B2" t="str">
        <f>_xlfn.CONCAT("Run"&amp;D2,"."&amp;LEFT(E2,1),F2)</f>
        <v>Run1.O1</v>
      </c>
      <c r="C2" s="2">
        <v>45097</v>
      </c>
      <c r="D2">
        <v>1</v>
      </c>
      <c r="E2" t="s">
        <v>0</v>
      </c>
      <c r="F2">
        <v>1</v>
      </c>
      <c r="G2">
        <v>21</v>
      </c>
      <c r="H2" t="str">
        <f>VLOOKUP(A2,[1]CollectionNotes!$A:$P,12,FALSE)</f>
        <v>B29</v>
      </c>
      <c r="I2" t="str">
        <f>VLOOKUP(A2,[1]CollectionNotes!$A:$P,8,FALSE)</f>
        <v>V2526</v>
      </c>
      <c r="J2">
        <f>VLOOKUP(A2,[1]CollectionNotes!$A:$P,16,FALSE)</f>
        <v>14</v>
      </c>
      <c r="K2">
        <v>15</v>
      </c>
      <c r="M2">
        <v>15</v>
      </c>
      <c r="O2">
        <f>VLOOKUP(A2,[1]ShayleSamples!$A:$H,7,FALSE)</f>
        <v>23</v>
      </c>
      <c r="P2">
        <v>30</v>
      </c>
      <c r="Q2">
        <v>32</v>
      </c>
    </row>
    <row r="3" spans="1:19" x14ac:dyDescent="0.2">
      <c r="A3" t="str">
        <f t="shared" si="0"/>
        <v>Run1.20</v>
      </c>
      <c r="B3" t="str">
        <f t="shared" ref="B3:B53" si="1">_xlfn.CONCAT("Run"&amp;D3,"."&amp;LEFT(E3,1),F3)</f>
        <v>Run1.O2</v>
      </c>
      <c r="C3" s="2">
        <v>45097</v>
      </c>
      <c r="D3">
        <v>1</v>
      </c>
      <c r="E3" t="s">
        <v>0</v>
      </c>
      <c r="F3">
        <v>2</v>
      </c>
      <c r="G3">
        <v>20</v>
      </c>
      <c r="H3" t="str">
        <f>VLOOKUP(A3,[1]CollectionNotes!$A:$P,12,FALSE)</f>
        <v>B30</v>
      </c>
      <c r="I3" t="str">
        <f>VLOOKUP(A3,[1]CollectionNotes!$A:$P,8,FALSE)</f>
        <v>V2526</v>
      </c>
      <c r="J3">
        <f>VLOOKUP(A3,[1]CollectionNotes!$A:$P,16,FALSE)</f>
        <v>14</v>
      </c>
      <c r="K3">
        <v>16</v>
      </c>
      <c r="M3">
        <v>16</v>
      </c>
      <c r="O3">
        <f>VLOOKUP(A3,[1]ShayleSamples!$A:$H,7,FALSE)</f>
        <v>24</v>
      </c>
      <c r="P3">
        <v>30</v>
      </c>
      <c r="Q3">
        <v>32</v>
      </c>
    </row>
    <row r="4" spans="1:19" x14ac:dyDescent="0.2">
      <c r="A4" t="str">
        <f t="shared" si="0"/>
        <v>Run1.17</v>
      </c>
      <c r="B4" t="str">
        <f t="shared" si="1"/>
        <v>Run1.O3</v>
      </c>
      <c r="C4" s="2">
        <v>45097</v>
      </c>
      <c r="D4">
        <v>1</v>
      </c>
      <c r="E4" t="s">
        <v>0</v>
      </c>
      <c r="F4">
        <v>3</v>
      </c>
      <c r="G4">
        <v>17</v>
      </c>
      <c r="H4" t="str">
        <f>VLOOKUP(A4,[1]CollectionNotes!$A:$P,12,FALSE)</f>
        <v>B27</v>
      </c>
      <c r="I4" t="str">
        <f>VLOOKUP(A4,[1]CollectionNotes!$A:$P,8,FALSE)</f>
        <v>V2526</v>
      </c>
      <c r="J4">
        <f>VLOOKUP(A4,[1]CollectionNotes!$A:$P,16,FALSE)</f>
        <v>14</v>
      </c>
      <c r="K4">
        <v>17</v>
      </c>
      <c r="M4">
        <v>17</v>
      </c>
      <c r="O4">
        <f>VLOOKUP(A4,[1]ShayleSamples!$A:$H,7,FALSE)</f>
        <v>19</v>
      </c>
      <c r="P4">
        <v>30</v>
      </c>
      <c r="Q4">
        <v>32</v>
      </c>
    </row>
    <row r="5" spans="1:19" x14ac:dyDescent="0.2">
      <c r="A5" t="str">
        <f t="shared" si="0"/>
        <v>Run1.16</v>
      </c>
      <c r="B5" t="str">
        <f t="shared" si="1"/>
        <v>Run1.O4</v>
      </c>
      <c r="C5" s="2">
        <v>45097</v>
      </c>
      <c r="D5">
        <v>1</v>
      </c>
      <c r="E5" t="s">
        <v>0</v>
      </c>
      <c r="F5">
        <v>4</v>
      </c>
      <c r="G5">
        <v>16</v>
      </c>
      <c r="H5" t="str">
        <f>VLOOKUP(A5,[1]CollectionNotes!$A:$P,12,FALSE)</f>
        <v>B28</v>
      </c>
      <c r="I5" t="str">
        <f>VLOOKUP(A5,[1]CollectionNotes!$A:$P,8,FALSE)</f>
        <v>V2526</v>
      </c>
      <c r="J5">
        <f>VLOOKUP(A5,[1]CollectionNotes!$A:$P,16,FALSE)</f>
        <v>14</v>
      </c>
      <c r="K5">
        <v>19</v>
      </c>
      <c r="M5">
        <v>19</v>
      </c>
      <c r="O5">
        <f>VLOOKUP(A5,[1]ShayleSamples!$A:$H,7,FALSE)</f>
        <v>22</v>
      </c>
      <c r="P5">
        <v>30</v>
      </c>
      <c r="Q5">
        <v>32</v>
      </c>
    </row>
    <row r="6" spans="1:19" x14ac:dyDescent="0.2">
      <c r="A6" t="str">
        <f t="shared" si="0"/>
        <v>Run1.19</v>
      </c>
      <c r="B6" t="str">
        <f t="shared" si="1"/>
        <v>Run1.O5</v>
      </c>
      <c r="C6" s="2">
        <v>45097</v>
      </c>
      <c r="D6">
        <v>1</v>
      </c>
      <c r="E6" t="s">
        <v>0</v>
      </c>
      <c r="F6">
        <v>5</v>
      </c>
      <c r="G6">
        <v>19</v>
      </c>
      <c r="H6" t="str">
        <f>VLOOKUP(A6,[1]CollectionNotes!$A:$P,12,FALSE)</f>
        <v>B11</v>
      </c>
      <c r="I6" t="str">
        <f>VLOOKUP(A6,[1]CollectionNotes!$A:$P,8,FALSE)</f>
        <v>C1450</v>
      </c>
      <c r="J6">
        <f>VLOOKUP(A6,[1]CollectionNotes!$A:$P,16,FALSE)</f>
        <v>18</v>
      </c>
      <c r="K6">
        <v>18</v>
      </c>
      <c r="M6">
        <v>18</v>
      </c>
      <c r="O6">
        <f>VLOOKUP(A6,[1]ShayleSamples!$A:$H,7,FALSE)</f>
        <v>21</v>
      </c>
      <c r="P6">
        <v>30</v>
      </c>
      <c r="Q6">
        <v>32</v>
      </c>
    </row>
    <row r="7" spans="1:19" x14ac:dyDescent="0.2">
      <c r="A7" t="str">
        <f t="shared" si="0"/>
        <v>Run1.15</v>
      </c>
      <c r="B7" t="str">
        <f t="shared" si="1"/>
        <v>Run1.O6</v>
      </c>
      <c r="C7" s="2">
        <v>45097</v>
      </c>
      <c r="D7">
        <v>1</v>
      </c>
      <c r="E7" t="s">
        <v>0</v>
      </c>
      <c r="F7">
        <v>6</v>
      </c>
      <c r="G7">
        <v>15</v>
      </c>
      <c r="H7" t="str">
        <f>VLOOKUP(A7,[1]CollectionNotes!$A:$P,12,FALSE)</f>
        <v>B6</v>
      </c>
      <c r="I7" t="str">
        <f>VLOOKUP(A7,[1]CollectionNotes!$A:$P,8,FALSE)</f>
        <v>C1450</v>
      </c>
      <c r="J7">
        <f>VLOOKUP(A7,[1]CollectionNotes!$A:$P,16,FALSE)</f>
        <v>13</v>
      </c>
      <c r="K7">
        <v>20</v>
      </c>
      <c r="M7">
        <v>20</v>
      </c>
      <c r="O7">
        <f>VLOOKUP(A7,[1]ShayleSamples!$A:$H,7,FALSE)</f>
        <v>7</v>
      </c>
      <c r="P7">
        <v>30</v>
      </c>
      <c r="Q7">
        <v>32</v>
      </c>
    </row>
    <row r="8" spans="1:19" x14ac:dyDescent="0.2">
      <c r="A8" t="str">
        <f t="shared" si="0"/>
        <v>Run1.31</v>
      </c>
      <c r="B8" t="str">
        <f t="shared" si="1"/>
        <v>Run1.O7</v>
      </c>
      <c r="C8" s="2">
        <v>45097</v>
      </c>
      <c r="D8">
        <v>1</v>
      </c>
      <c r="E8" t="s">
        <v>0</v>
      </c>
      <c r="F8">
        <v>7</v>
      </c>
      <c r="G8">
        <v>31</v>
      </c>
      <c r="H8" t="str">
        <f>VLOOKUP(A8,[1]CollectionNotes!$A:$P,12,FALSE)</f>
        <v>B12</v>
      </c>
      <c r="I8" t="str">
        <f>VLOOKUP(A8,[1]CollectionNotes!$A:$P,8,FALSE)</f>
        <v>C1450</v>
      </c>
      <c r="J8">
        <f>VLOOKUP(A8,[1]CollectionNotes!$A:$P,16,FALSE)</f>
        <v>13</v>
      </c>
      <c r="K8">
        <v>21</v>
      </c>
      <c r="M8">
        <v>21</v>
      </c>
      <c r="O8">
        <f>VLOOKUP(A8,[1]ShayleSamples!$A:$H,7,FALSE)</f>
        <v>15</v>
      </c>
      <c r="P8">
        <v>30</v>
      </c>
      <c r="Q8">
        <v>32</v>
      </c>
    </row>
    <row r="9" spans="1:19" x14ac:dyDescent="0.2">
      <c r="A9" t="str">
        <f t="shared" si="0"/>
        <v>Run1.12</v>
      </c>
      <c r="B9" t="str">
        <f t="shared" si="1"/>
        <v>Run1.O8</v>
      </c>
      <c r="C9" s="2">
        <v>45097</v>
      </c>
      <c r="D9">
        <v>1</v>
      </c>
      <c r="E9" t="s">
        <v>0</v>
      </c>
      <c r="F9">
        <v>8</v>
      </c>
      <c r="G9">
        <v>12</v>
      </c>
      <c r="H9" t="str">
        <f>VLOOKUP(A9,[1]CollectionNotes!$A:$P,12,FALSE)</f>
        <v>B22</v>
      </c>
      <c r="I9" t="str">
        <f>VLOOKUP(A9,[1]CollectionNotes!$A:$P,8,FALSE)</f>
        <v>C1443</v>
      </c>
      <c r="J9">
        <f>VLOOKUP(A9,[1]CollectionNotes!$A:$P,16,FALSE)</f>
        <v>15</v>
      </c>
      <c r="K9">
        <v>22</v>
      </c>
      <c r="M9">
        <v>22</v>
      </c>
      <c r="O9">
        <f>VLOOKUP(A9,[1]ShayleSamples!$A:$H,7,FALSE)</f>
        <v>16</v>
      </c>
      <c r="P9">
        <v>30</v>
      </c>
      <c r="Q9">
        <v>32</v>
      </c>
    </row>
    <row r="10" spans="1:19" x14ac:dyDescent="0.2">
      <c r="A10" t="str">
        <f t="shared" si="0"/>
        <v>Run1.18</v>
      </c>
      <c r="B10" t="str">
        <f t="shared" si="1"/>
        <v>Run1.P1</v>
      </c>
      <c r="C10" s="2">
        <v>45097</v>
      </c>
      <c r="D10">
        <v>1</v>
      </c>
      <c r="E10" t="s">
        <v>2</v>
      </c>
      <c r="F10">
        <v>1</v>
      </c>
      <c r="G10">
        <v>18</v>
      </c>
      <c r="H10" t="str">
        <f>VLOOKUP(A10,[1]CollectionNotes!$A:$P,12,FALSE)</f>
        <v>B10</v>
      </c>
      <c r="I10" t="str">
        <f>VLOOKUP(A10,[1]CollectionNotes!$A:$P,8,FALSE)</f>
        <v>C1450</v>
      </c>
      <c r="J10">
        <f>VLOOKUP(A10,[1]CollectionNotes!$A:$P,16,FALSE)</f>
        <v>14</v>
      </c>
      <c r="K10">
        <v>1</v>
      </c>
      <c r="M10">
        <v>1</v>
      </c>
      <c r="O10">
        <f>VLOOKUP(A10,[1]ShayleSamples!$A:$H,7,FALSE)</f>
        <v>8</v>
      </c>
      <c r="P10">
        <v>30</v>
      </c>
      <c r="Q10">
        <v>32</v>
      </c>
    </row>
    <row r="11" spans="1:19" x14ac:dyDescent="0.2">
      <c r="A11" t="str">
        <f t="shared" si="0"/>
        <v>Run1.10</v>
      </c>
      <c r="B11" t="str">
        <f t="shared" si="1"/>
        <v>Run1.P2</v>
      </c>
      <c r="C11" s="2">
        <v>45097</v>
      </c>
      <c r="D11">
        <v>1</v>
      </c>
      <c r="E11" t="s">
        <v>2</v>
      </c>
      <c r="F11">
        <v>2</v>
      </c>
      <c r="G11">
        <v>10</v>
      </c>
      <c r="H11" t="str">
        <f>VLOOKUP(A11,[1]CollectionNotes!$A:$P,12,FALSE)</f>
        <v>B21</v>
      </c>
      <c r="I11" t="str">
        <f>VLOOKUP(A11,[1]CollectionNotes!$A:$P,8,FALSE)</f>
        <v>C1443</v>
      </c>
      <c r="J11">
        <f>VLOOKUP(A11,[1]CollectionNotes!$A:$P,16,FALSE)</f>
        <v>14</v>
      </c>
      <c r="K11">
        <v>2</v>
      </c>
      <c r="M11">
        <v>2</v>
      </c>
      <c r="O11">
        <f>VLOOKUP(A11,[1]ShayleSamples!$A:$H,7,FALSE)</f>
        <v>17</v>
      </c>
      <c r="P11">
        <v>30</v>
      </c>
      <c r="Q11">
        <v>32</v>
      </c>
    </row>
    <row r="12" spans="1:19" x14ac:dyDescent="0.2">
      <c r="A12" t="str">
        <f t="shared" si="0"/>
        <v>Run1.13</v>
      </c>
      <c r="B12" t="str">
        <f t="shared" si="1"/>
        <v>Run1.P3</v>
      </c>
      <c r="C12" s="2">
        <v>45097</v>
      </c>
      <c r="D12">
        <v>1</v>
      </c>
      <c r="E12" t="s">
        <v>2</v>
      </c>
      <c r="F12">
        <v>3</v>
      </c>
      <c r="G12">
        <v>13</v>
      </c>
      <c r="H12" t="str">
        <f>VLOOKUP(A12,[1]CollectionNotes!$A:$P,12,FALSE)</f>
        <v>B25</v>
      </c>
      <c r="I12" t="str">
        <f>VLOOKUP(A12,[1]CollectionNotes!$A:$P,8,FALSE)</f>
        <v>C1443</v>
      </c>
      <c r="J12">
        <f>VLOOKUP(A12,[1]CollectionNotes!$A:$P,16,FALSE)</f>
        <v>13</v>
      </c>
      <c r="K12">
        <v>3</v>
      </c>
      <c r="M12">
        <v>3</v>
      </c>
      <c r="O12">
        <f>VLOOKUP(A12,[1]ShayleSamples!$A:$H,7,FALSE)</f>
        <v>6</v>
      </c>
      <c r="P12">
        <v>30</v>
      </c>
      <c r="Q12">
        <v>32</v>
      </c>
    </row>
    <row r="13" spans="1:19" x14ac:dyDescent="0.2">
      <c r="A13" t="str">
        <f t="shared" si="0"/>
        <v>Run1.9</v>
      </c>
      <c r="B13" t="str">
        <f t="shared" si="1"/>
        <v>Run1.P4</v>
      </c>
      <c r="C13" s="2">
        <v>45097</v>
      </c>
      <c r="D13">
        <v>1</v>
      </c>
      <c r="E13" t="s">
        <v>2</v>
      </c>
      <c r="F13">
        <v>4</v>
      </c>
      <c r="G13">
        <v>9</v>
      </c>
      <c r="H13" t="str">
        <f>VLOOKUP(A13,[1]CollectionNotes!$A:$P,12,FALSE)</f>
        <v>B26</v>
      </c>
      <c r="I13" t="str">
        <f>VLOOKUP(A13,[1]CollectionNotes!$A:$P,8,FALSE)</f>
        <v>C1443</v>
      </c>
      <c r="J13">
        <f>VLOOKUP(A13,[1]CollectionNotes!$A:$P,16,FALSE)</f>
        <v>13</v>
      </c>
      <c r="K13">
        <v>4</v>
      </c>
      <c r="M13">
        <v>4</v>
      </c>
      <c r="O13">
        <f>VLOOKUP(A13,[1]ShayleSamples!$A:$H,7,FALSE)</f>
        <v>12</v>
      </c>
      <c r="P13">
        <v>30</v>
      </c>
      <c r="Q13">
        <v>32</v>
      </c>
    </row>
    <row r="14" spans="1:19" x14ac:dyDescent="0.2">
      <c r="A14" t="str">
        <f t="shared" si="0"/>
        <v>Run1.14</v>
      </c>
      <c r="B14" t="str">
        <f t="shared" si="1"/>
        <v>Run1.P5</v>
      </c>
      <c r="C14" s="2">
        <v>45097</v>
      </c>
      <c r="D14">
        <v>1</v>
      </c>
      <c r="E14" t="s">
        <v>2</v>
      </c>
      <c r="F14">
        <v>5</v>
      </c>
      <c r="G14">
        <v>14</v>
      </c>
      <c r="H14" t="str">
        <f>VLOOKUP(A14,[1]CollectionNotes!$A:$P,12,FALSE)</f>
        <v>B23</v>
      </c>
      <c r="I14" t="str">
        <f>VLOOKUP(A14,[1]CollectionNotes!$A:$P,8,FALSE)</f>
        <v>C1443</v>
      </c>
      <c r="J14">
        <f>VLOOKUP(A14,[1]CollectionNotes!$A:$P,16,FALSE)</f>
        <v>17</v>
      </c>
      <c r="K14">
        <v>5</v>
      </c>
      <c r="M14">
        <v>5</v>
      </c>
      <c r="O14">
        <f>VLOOKUP(A14,[1]ShayleSamples!$A:$H,7,FALSE)</f>
        <v>4</v>
      </c>
      <c r="P14">
        <v>30</v>
      </c>
      <c r="Q14">
        <v>32</v>
      </c>
    </row>
    <row r="15" spans="1:19" x14ac:dyDescent="0.2">
      <c r="A15" t="str">
        <f t="shared" si="0"/>
        <v>Run1.7</v>
      </c>
      <c r="B15" t="str">
        <f t="shared" si="1"/>
        <v>Run1.P6</v>
      </c>
      <c r="C15" s="2">
        <v>45097</v>
      </c>
      <c r="D15">
        <v>1</v>
      </c>
      <c r="E15" t="s">
        <v>2</v>
      </c>
      <c r="F15">
        <v>6</v>
      </c>
      <c r="G15">
        <v>7</v>
      </c>
      <c r="H15" t="str">
        <f>VLOOKUP(A15,[1]CollectionNotes!$A:$P,12,FALSE)</f>
        <v>B8</v>
      </c>
      <c r="I15" t="str">
        <f>VLOOKUP(A15,[1]CollectionNotes!$A:$P,8,FALSE)</f>
        <v>C1441</v>
      </c>
      <c r="J15">
        <f>VLOOKUP(A15,[1]CollectionNotes!$A:$P,16,FALSE)</f>
        <v>12</v>
      </c>
      <c r="K15">
        <v>6</v>
      </c>
      <c r="M15">
        <v>6</v>
      </c>
      <c r="O15">
        <f>VLOOKUP(A15,[1]ShayleSamples!$A:$H,7,FALSE)</f>
        <v>13</v>
      </c>
      <c r="P15">
        <v>30</v>
      </c>
      <c r="Q15">
        <v>32</v>
      </c>
    </row>
    <row r="16" spans="1:19" x14ac:dyDescent="0.2">
      <c r="A16" t="str">
        <f t="shared" si="0"/>
        <v>Run1.5</v>
      </c>
      <c r="B16" t="str">
        <f t="shared" si="1"/>
        <v>Run1.P7</v>
      </c>
      <c r="C16" s="2">
        <v>45097</v>
      </c>
      <c r="D16">
        <v>1</v>
      </c>
      <c r="E16" t="s">
        <v>2</v>
      </c>
      <c r="F16">
        <v>7</v>
      </c>
      <c r="G16">
        <v>5</v>
      </c>
      <c r="H16" t="str">
        <f>VLOOKUP(A16,[1]CollectionNotes!$A:$P,12,FALSE)</f>
        <v>B4</v>
      </c>
      <c r="I16" t="str">
        <f>VLOOKUP(A16,[1]CollectionNotes!$A:$P,8,FALSE)</f>
        <v>M1227</v>
      </c>
      <c r="J16">
        <f>VLOOKUP(A16,[1]CollectionNotes!$A:$P,16,FALSE)</f>
        <v>11</v>
      </c>
      <c r="K16">
        <v>7</v>
      </c>
      <c r="M16">
        <v>7</v>
      </c>
      <c r="O16">
        <f>VLOOKUP(A16,[1]ShayleSamples!$A:$H,7,FALSE)</f>
        <v>14</v>
      </c>
      <c r="P16">
        <v>30</v>
      </c>
      <c r="Q16">
        <v>32</v>
      </c>
    </row>
    <row r="17" spans="1:17" x14ac:dyDescent="0.2">
      <c r="A17" t="str">
        <f t="shared" si="0"/>
        <v>Run1.8</v>
      </c>
      <c r="B17" t="str">
        <f t="shared" si="1"/>
        <v>Run1.P8</v>
      </c>
      <c r="C17" s="2">
        <v>45097</v>
      </c>
      <c r="D17">
        <v>1</v>
      </c>
      <c r="E17" t="s">
        <v>2</v>
      </c>
      <c r="F17">
        <v>8</v>
      </c>
      <c r="G17">
        <v>8</v>
      </c>
      <c r="H17" t="str">
        <f>VLOOKUP(A17,[1]CollectionNotes!$A:$P,12,FALSE)</f>
        <v>B9</v>
      </c>
      <c r="I17" t="str">
        <f>VLOOKUP(A17,[1]CollectionNotes!$A:$P,8,FALSE)</f>
        <v>C1441</v>
      </c>
      <c r="J17">
        <f>VLOOKUP(A17,[1]CollectionNotes!$A:$P,16,FALSE)</f>
        <v>13</v>
      </c>
      <c r="K17">
        <v>8</v>
      </c>
      <c r="M17">
        <v>8</v>
      </c>
      <c r="O17">
        <f>VLOOKUP(A17,[1]ShayleSamples!$A:$H,7,FALSE)</f>
        <v>1</v>
      </c>
      <c r="P17">
        <v>30</v>
      </c>
      <c r="Q17">
        <v>32</v>
      </c>
    </row>
    <row r="18" spans="1:17" x14ac:dyDescent="0.2">
      <c r="A18" t="str">
        <f t="shared" si="0"/>
        <v>Run1.4</v>
      </c>
      <c r="B18" t="str">
        <f t="shared" si="1"/>
        <v>Run1.B1</v>
      </c>
      <c r="C18" s="2">
        <v>45097</v>
      </c>
      <c r="D18">
        <v>1</v>
      </c>
      <c r="E18" t="s">
        <v>1</v>
      </c>
      <c r="F18" s="1">
        <v>1</v>
      </c>
      <c r="G18">
        <v>4</v>
      </c>
      <c r="H18" t="str">
        <f>VLOOKUP(A18,[1]CollectionNotes!$A:$P,12,FALSE)</f>
        <v>B1</v>
      </c>
      <c r="I18" t="str">
        <f>VLOOKUP(A18,[1]CollectionNotes!$A:$P,8,FALSE)</f>
        <v>M1227</v>
      </c>
      <c r="J18">
        <f>VLOOKUP(A18,[1]CollectionNotes!$A:$P,16,FALSE)</f>
        <v>11</v>
      </c>
      <c r="K18">
        <v>9</v>
      </c>
      <c r="M18">
        <v>9</v>
      </c>
      <c r="O18">
        <f>VLOOKUP(A18,[1]ShayleSamples!$A:$H,7,FALSE)</f>
        <v>3</v>
      </c>
      <c r="P18">
        <v>30</v>
      </c>
      <c r="Q18">
        <v>32</v>
      </c>
    </row>
    <row r="19" spans="1:17" x14ac:dyDescent="0.2">
      <c r="A19" t="str">
        <f t="shared" si="0"/>
        <v>Run1.3</v>
      </c>
      <c r="B19" t="str">
        <f t="shared" si="1"/>
        <v>Run1.B2</v>
      </c>
      <c r="C19" s="2">
        <v>45097</v>
      </c>
      <c r="D19">
        <v>1</v>
      </c>
      <c r="E19" t="s">
        <v>1</v>
      </c>
      <c r="F19" s="1">
        <v>2</v>
      </c>
      <c r="G19">
        <v>3</v>
      </c>
      <c r="H19" t="str">
        <f>VLOOKUP(A19,[1]CollectionNotes!$A:$P,12,FALSE)</f>
        <v>B2</v>
      </c>
      <c r="I19" t="str">
        <f>VLOOKUP(A19,[1]CollectionNotes!$A:$P,8,FALSE)</f>
        <v>M1227</v>
      </c>
      <c r="J19">
        <f>VLOOKUP(A19,[1]CollectionNotes!$A:$P,16,FALSE)</f>
        <v>11</v>
      </c>
      <c r="K19">
        <v>10</v>
      </c>
      <c r="M19">
        <v>10</v>
      </c>
      <c r="O19">
        <f>VLOOKUP(A19,[1]ShayleSamples!$A:$H,7,FALSE)</f>
        <v>9</v>
      </c>
      <c r="P19">
        <v>30</v>
      </c>
      <c r="Q19">
        <v>32</v>
      </c>
    </row>
    <row r="20" spans="1:17" x14ac:dyDescent="0.2">
      <c r="A20" t="str">
        <f t="shared" si="0"/>
        <v>Run1.11</v>
      </c>
      <c r="B20" t="str">
        <f t="shared" si="1"/>
        <v>Run1.B3</v>
      </c>
      <c r="C20" s="2">
        <v>45097</v>
      </c>
      <c r="D20">
        <v>1</v>
      </c>
      <c r="E20" t="s">
        <v>1</v>
      </c>
      <c r="F20" s="1">
        <v>3</v>
      </c>
      <c r="G20">
        <v>11</v>
      </c>
      <c r="H20" t="str">
        <f>VLOOKUP(A20,[1]CollectionNotes!$A:$P,12,FALSE)</f>
        <v>B24</v>
      </c>
      <c r="I20" t="str">
        <f>VLOOKUP(A20,[1]CollectionNotes!$A:$P,8,FALSE)</f>
        <v>C1443</v>
      </c>
      <c r="J20">
        <f>VLOOKUP(A20,[1]CollectionNotes!$A:$P,16,FALSE)</f>
        <v>14</v>
      </c>
      <c r="K20">
        <v>11</v>
      </c>
      <c r="M20">
        <v>11</v>
      </c>
      <c r="O20">
        <f>VLOOKUP(A20,[1]ShayleSamples!$A:$H,7,FALSE)</f>
        <v>5</v>
      </c>
      <c r="P20">
        <v>30</v>
      </c>
      <c r="Q20">
        <v>32</v>
      </c>
    </row>
    <row r="21" spans="1:17" x14ac:dyDescent="0.2">
      <c r="A21" t="str">
        <f t="shared" si="0"/>
        <v>Run1.2</v>
      </c>
      <c r="B21" t="str">
        <f t="shared" si="1"/>
        <v>Run1.B4</v>
      </c>
      <c r="C21" s="2">
        <v>45097</v>
      </c>
      <c r="D21">
        <v>1</v>
      </c>
      <c r="E21" t="s">
        <v>1</v>
      </c>
      <c r="F21" s="1">
        <v>4</v>
      </c>
      <c r="G21">
        <v>2</v>
      </c>
      <c r="H21" t="str">
        <f>VLOOKUP(A21,[1]CollectionNotes!$A:$P,12,FALSE)</f>
        <v>B5</v>
      </c>
      <c r="I21" t="str">
        <f>VLOOKUP(A21,[1]CollectionNotes!$A:$P,8,FALSE)</f>
        <v>M1227</v>
      </c>
      <c r="J21">
        <f>VLOOKUP(A21,[1]CollectionNotes!$A:$P,16,FALSE)</f>
        <v>10</v>
      </c>
      <c r="K21">
        <v>12</v>
      </c>
      <c r="M21">
        <v>12</v>
      </c>
      <c r="O21">
        <f>VLOOKUP(A21,[1]ShayleSamples!$A:$H,7,FALSE)</f>
        <v>10</v>
      </c>
      <c r="P21">
        <v>30</v>
      </c>
      <c r="Q21">
        <v>32</v>
      </c>
    </row>
    <row r="22" spans="1:17" x14ac:dyDescent="0.2">
      <c r="A22" t="str">
        <f t="shared" si="0"/>
        <v>Run1.6</v>
      </c>
      <c r="B22" t="str">
        <f t="shared" si="1"/>
        <v>Run1.B5</v>
      </c>
      <c r="C22" s="2">
        <v>45097</v>
      </c>
      <c r="D22">
        <v>1</v>
      </c>
      <c r="E22" t="s">
        <v>1</v>
      </c>
      <c r="F22" s="1">
        <v>5</v>
      </c>
      <c r="G22">
        <v>6</v>
      </c>
      <c r="H22" t="str">
        <f>VLOOKUP(A22,[1]CollectionNotes!$A:$P,12,FALSE)</f>
        <v>B3</v>
      </c>
      <c r="I22" t="str">
        <f>VLOOKUP(A22,[1]CollectionNotes!$A:$P,8,FALSE)</f>
        <v>C1441</v>
      </c>
      <c r="J22">
        <f>VLOOKUP(A22,[1]CollectionNotes!$A:$P,16,FALSE)</f>
        <v>13</v>
      </c>
      <c r="K22">
        <v>13</v>
      </c>
      <c r="M22">
        <v>13</v>
      </c>
      <c r="O22">
        <f>VLOOKUP(A22,[1]ShayleSamples!$A:$H,7,FALSE)</f>
        <v>2</v>
      </c>
      <c r="P22">
        <v>30</v>
      </c>
      <c r="Q22">
        <v>32</v>
      </c>
    </row>
    <row r="23" spans="1:17" x14ac:dyDescent="0.2">
      <c r="A23" t="str">
        <f t="shared" si="0"/>
        <v>Run1.1</v>
      </c>
      <c r="B23" t="str">
        <f t="shared" si="1"/>
        <v>Run1.B6</v>
      </c>
      <c r="C23" s="2">
        <v>45097</v>
      </c>
      <c r="D23">
        <v>1</v>
      </c>
      <c r="E23" t="s">
        <v>1</v>
      </c>
      <c r="F23" s="1">
        <v>6</v>
      </c>
      <c r="G23">
        <v>1</v>
      </c>
      <c r="H23" t="str">
        <f>VLOOKUP(A23,[1]CollectionNotes!$A:$P,12,FALSE)</f>
        <v>B7</v>
      </c>
      <c r="I23" t="str">
        <f>VLOOKUP(A23,[1]CollectionNotes!$A:$P,8,FALSE)</f>
        <v>C1441</v>
      </c>
      <c r="J23">
        <f>VLOOKUP(A23,[1]CollectionNotes!$A:$P,16,FALSE)</f>
        <v>12</v>
      </c>
      <c r="K23">
        <v>14</v>
      </c>
      <c r="M23">
        <v>14</v>
      </c>
      <c r="O23">
        <f>VLOOKUP(A23,[1]ShayleSamples!$A:$H,7,FALSE)</f>
        <v>11</v>
      </c>
      <c r="P23">
        <v>30</v>
      </c>
      <c r="Q23">
        <v>32</v>
      </c>
    </row>
    <row r="24" spans="1:17" x14ac:dyDescent="0.2">
      <c r="A24" t="str">
        <f t="shared" si="0"/>
        <v>Run2.26</v>
      </c>
      <c r="B24" t="str">
        <f t="shared" si="1"/>
        <v>Run2.O1</v>
      </c>
      <c r="C24" s="2">
        <v>45098</v>
      </c>
      <c r="D24">
        <v>2</v>
      </c>
      <c r="E24" t="s">
        <v>0</v>
      </c>
      <c r="F24" s="1">
        <v>1</v>
      </c>
      <c r="G24">
        <v>26</v>
      </c>
      <c r="H24" t="str">
        <f>VLOOKUP(A24,[1]CollectionNotes!$A:$P,12,FALSE)</f>
        <v>B16</v>
      </c>
      <c r="I24" t="str">
        <f>VLOOKUP(A24,[1]CollectionNotes!$A:$P,8,FALSE)</f>
        <v>K1033</v>
      </c>
      <c r="J24">
        <f>VLOOKUP(A24,[1]CollectionNotes!$A:$P,16,FALSE)</f>
        <v>29</v>
      </c>
      <c r="K24">
        <v>23</v>
      </c>
      <c r="M24">
        <v>23</v>
      </c>
      <c r="O24">
        <f>VLOOKUP(A24,[1]ShayleSamples!$A:$H,7,FALSE)</f>
        <v>39</v>
      </c>
      <c r="P24">
        <v>30</v>
      </c>
      <c r="Q24">
        <v>32</v>
      </c>
    </row>
    <row r="25" spans="1:17" x14ac:dyDescent="0.2">
      <c r="A25" t="str">
        <f t="shared" si="0"/>
        <v>Run2.3</v>
      </c>
      <c r="B25" t="str">
        <f t="shared" si="1"/>
        <v>Run2.O2</v>
      </c>
      <c r="C25" s="2">
        <v>45098</v>
      </c>
      <c r="D25">
        <v>2</v>
      </c>
      <c r="E25" t="s">
        <v>0</v>
      </c>
      <c r="F25" s="1">
        <v>2</v>
      </c>
      <c r="G25">
        <v>3</v>
      </c>
      <c r="H25" t="str">
        <f>VLOOKUP(A25,[1]CollectionNotes!$A:$P,12,FALSE)</f>
        <v>B39</v>
      </c>
      <c r="I25" t="str">
        <f>VLOOKUP(A25,[1]CollectionNotes!$A:$P,8,FALSE)</f>
        <v>U3026-2</v>
      </c>
      <c r="J25">
        <f>VLOOKUP(A25,[1]CollectionNotes!$A:$P,16,FALSE)</f>
        <v>10</v>
      </c>
      <c r="K25">
        <v>24</v>
      </c>
      <c r="M25">
        <v>24</v>
      </c>
      <c r="O25">
        <f>VLOOKUP(A25,[1]ShayleSamples!$A:$H,7,FALSE)</f>
        <v>37</v>
      </c>
      <c r="P25">
        <v>30</v>
      </c>
      <c r="Q25">
        <v>32</v>
      </c>
    </row>
    <row r="26" spans="1:17" x14ac:dyDescent="0.2">
      <c r="A26" t="str">
        <f t="shared" si="0"/>
        <v>Run2.24</v>
      </c>
      <c r="B26" t="str">
        <f t="shared" si="1"/>
        <v>Run2.O3</v>
      </c>
      <c r="C26" s="2">
        <v>45098</v>
      </c>
      <c r="D26">
        <v>2</v>
      </c>
      <c r="E26" t="s">
        <v>0</v>
      </c>
      <c r="F26" s="1">
        <v>3</v>
      </c>
      <c r="G26">
        <v>24</v>
      </c>
      <c r="H26" t="str">
        <f>VLOOKUP(A26,[1]CollectionNotes!$A:$P,12,FALSE)</f>
        <v>B46</v>
      </c>
      <c r="I26" t="str">
        <f>VLOOKUP(A26,[1]CollectionNotes!$A:$P,8,FALSE)</f>
        <v>O2263</v>
      </c>
      <c r="J26">
        <f>VLOOKUP(A26,[1]CollectionNotes!$A:$P,16,FALSE)</f>
        <v>12</v>
      </c>
      <c r="K26">
        <v>25</v>
      </c>
      <c r="M26">
        <v>25</v>
      </c>
      <c r="O26">
        <f>VLOOKUP(A26,[1]ShayleSamples!$A:$H,7,FALSE)</f>
        <v>34</v>
      </c>
      <c r="P26">
        <v>30</v>
      </c>
      <c r="Q26">
        <v>32</v>
      </c>
    </row>
    <row r="27" spans="1:17" x14ac:dyDescent="0.2">
      <c r="A27" t="str">
        <f t="shared" si="0"/>
        <v>Run2.19</v>
      </c>
      <c r="B27" t="str">
        <f t="shared" si="1"/>
        <v>Run2.O4</v>
      </c>
      <c r="C27" s="2">
        <v>45098</v>
      </c>
      <c r="D27">
        <v>2</v>
      </c>
      <c r="E27" t="s">
        <v>0</v>
      </c>
      <c r="F27" s="1">
        <v>4</v>
      </c>
      <c r="G27">
        <v>19</v>
      </c>
      <c r="H27" t="str">
        <f>VLOOKUP(A27,[1]CollectionNotes!$A:$P,12,FALSE)</f>
        <v>B13</v>
      </c>
      <c r="I27" t="str">
        <f>VLOOKUP(A27,[1]CollectionNotes!$A:$P,8,FALSE)</f>
        <v>K1033</v>
      </c>
      <c r="J27">
        <f>VLOOKUP(A27,[1]CollectionNotes!$A:$P,16,FALSE)</f>
        <v>32</v>
      </c>
      <c r="K27">
        <v>26</v>
      </c>
      <c r="M27">
        <v>26</v>
      </c>
      <c r="O27">
        <f>VLOOKUP(A27,[1]ShayleSamples!$A:$H,7,FALSE)</f>
        <v>29</v>
      </c>
      <c r="P27">
        <v>30</v>
      </c>
      <c r="Q27">
        <v>32</v>
      </c>
    </row>
    <row r="28" spans="1:17" x14ac:dyDescent="0.2">
      <c r="A28" t="str">
        <f t="shared" si="0"/>
        <v>Run2.27</v>
      </c>
      <c r="B28" t="str">
        <f t="shared" si="1"/>
        <v>Run2.O5</v>
      </c>
      <c r="C28" s="2">
        <v>45098</v>
      </c>
      <c r="D28">
        <v>2</v>
      </c>
      <c r="E28" t="s">
        <v>0</v>
      </c>
      <c r="F28" s="1">
        <v>5</v>
      </c>
      <c r="G28">
        <v>27</v>
      </c>
      <c r="H28" t="str">
        <f>VLOOKUP(A28,[1]CollectionNotes!$A:$P,12,FALSE)</f>
        <v>B48</v>
      </c>
      <c r="I28" t="str">
        <f>VLOOKUP(A28,[1]CollectionNotes!$A:$P,8,FALSE)</f>
        <v>O2263</v>
      </c>
      <c r="J28">
        <f>VLOOKUP(A28,[1]CollectionNotes!$A:$P,16,FALSE)</f>
        <v>11</v>
      </c>
      <c r="K28">
        <v>27</v>
      </c>
      <c r="M28">
        <v>27</v>
      </c>
      <c r="O28">
        <f>VLOOKUP(A28,[1]ShayleSamples!$A:$H,7,FALSE)</f>
        <v>30</v>
      </c>
      <c r="P28">
        <v>30</v>
      </c>
      <c r="Q28">
        <v>32</v>
      </c>
    </row>
    <row r="29" spans="1:17" x14ac:dyDescent="0.2">
      <c r="A29" t="str">
        <f t="shared" si="0"/>
        <v>Run2.30</v>
      </c>
      <c r="B29" t="str">
        <f t="shared" si="1"/>
        <v>Run2.O6</v>
      </c>
      <c r="C29" s="2">
        <v>45098</v>
      </c>
      <c r="D29">
        <v>2</v>
      </c>
      <c r="E29" t="s">
        <v>0</v>
      </c>
      <c r="F29" s="1">
        <v>6</v>
      </c>
      <c r="G29">
        <v>30</v>
      </c>
      <c r="H29" t="str">
        <f>VLOOKUP(A29,[1]CollectionNotes!$A:$P,12,FALSE)</f>
        <v>B14</v>
      </c>
      <c r="I29" t="str">
        <f>VLOOKUP(A29,[1]CollectionNotes!$A:$P,8,FALSE)</f>
        <v>K1033</v>
      </c>
      <c r="J29">
        <f>VLOOKUP(A29,[1]CollectionNotes!$A:$P,16,FALSE)</f>
        <v>31</v>
      </c>
      <c r="K29">
        <v>28</v>
      </c>
      <c r="M29">
        <v>28</v>
      </c>
      <c r="O29">
        <f>VLOOKUP(A29,[1]ShayleSamples!$A:$H,7,FALSE)</f>
        <v>36</v>
      </c>
      <c r="P29">
        <v>30</v>
      </c>
      <c r="Q29">
        <v>32</v>
      </c>
    </row>
    <row r="30" spans="1:17" x14ac:dyDescent="0.2">
      <c r="A30" t="str">
        <f t="shared" si="0"/>
        <v>Run2.10</v>
      </c>
      <c r="B30" t="str">
        <f t="shared" si="1"/>
        <v>Run2.O7</v>
      </c>
      <c r="C30" s="2">
        <v>45098</v>
      </c>
      <c r="D30">
        <v>2</v>
      </c>
      <c r="E30" t="s">
        <v>0</v>
      </c>
      <c r="F30" s="1">
        <v>7</v>
      </c>
      <c r="G30">
        <v>10</v>
      </c>
      <c r="H30" t="str">
        <f>VLOOKUP(A30,[1]CollectionNotes!$A:$P,12,FALSE)</f>
        <v>B45</v>
      </c>
      <c r="I30" t="str">
        <f>VLOOKUP(A30,[1]CollectionNotes!$A:$P,8,FALSE)</f>
        <v>O2263</v>
      </c>
      <c r="J30">
        <f>VLOOKUP(A30,[1]CollectionNotes!$A:$P,16,FALSE)</f>
        <v>12</v>
      </c>
      <c r="K30">
        <v>29</v>
      </c>
      <c r="M30">
        <v>29</v>
      </c>
      <c r="O30">
        <f>VLOOKUP(A30,[1]ShayleSamples!$A:$H,7,FALSE)</f>
        <v>25</v>
      </c>
      <c r="P30">
        <v>30</v>
      </c>
      <c r="Q30">
        <v>32</v>
      </c>
    </row>
    <row r="31" spans="1:17" x14ac:dyDescent="0.2">
      <c r="A31" t="str">
        <f t="shared" si="0"/>
        <v>Run2.17</v>
      </c>
      <c r="B31" t="str">
        <f t="shared" si="1"/>
        <v>Run2.O8</v>
      </c>
      <c r="C31" s="2">
        <v>45098</v>
      </c>
      <c r="D31">
        <v>2</v>
      </c>
      <c r="E31" t="s">
        <v>0</v>
      </c>
      <c r="F31" s="1">
        <v>8</v>
      </c>
      <c r="G31">
        <v>17</v>
      </c>
      <c r="H31" t="str">
        <f>VLOOKUP(A31,[1]CollectionNotes!$A:$P,12,FALSE)</f>
        <v>B49</v>
      </c>
      <c r="I31" t="str">
        <f>VLOOKUP(A31,[1]CollectionNotes!$A:$P,8,FALSE)</f>
        <v>O2263</v>
      </c>
      <c r="J31">
        <f>VLOOKUP(A31,[1]CollectionNotes!$A:$P,16,FALSE)</f>
        <v>11</v>
      </c>
      <c r="K31">
        <v>30</v>
      </c>
      <c r="M31">
        <v>30</v>
      </c>
      <c r="O31">
        <f>VLOOKUP(A31,[1]ShayleSamples!$A:$H,7,FALSE)</f>
        <v>27</v>
      </c>
      <c r="P31">
        <v>30</v>
      </c>
      <c r="Q31">
        <v>32</v>
      </c>
    </row>
    <row r="32" spans="1:17" x14ac:dyDescent="0.2">
      <c r="A32" t="str">
        <f t="shared" si="0"/>
        <v>Run2.4</v>
      </c>
      <c r="B32" t="str">
        <f t="shared" si="1"/>
        <v>Run2.Y1</v>
      </c>
      <c r="C32" s="2">
        <v>45098</v>
      </c>
      <c r="D32">
        <v>2</v>
      </c>
      <c r="E32" t="s">
        <v>5</v>
      </c>
      <c r="F32" s="1">
        <v>1</v>
      </c>
      <c r="G32">
        <v>4</v>
      </c>
      <c r="H32" t="str">
        <f>VLOOKUP(A32,[1]CollectionNotes!$A:$P,12,FALSE)</f>
        <v>B33</v>
      </c>
      <c r="I32" t="str">
        <f>VLOOKUP(A32,[1]CollectionNotes!$A:$P,8,FALSE)</f>
        <v>U3026-2</v>
      </c>
      <c r="J32">
        <f>VLOOKUP(A32,[1]CollectionNotes!$A:$P,16,FALSE)</f>
        <v>11</v>
      </c>
      <c r="K32">
        <v>31</v>
      </c>
      <c r="M32">
        <v>31</v>
      </c>
      <c r="O32">
        <f>VLOOKUP(A32,[1]ShayleSamples!$A:$H,7,FALSE)</f>
        <v>32</v>
      </c>
      <c r="P32">
        <v>30</v>
      </c>
      <c r="Q32">
        <v>32</v>
      </c>
    </row>
    <row r="33" spans="1:17" x14ac:dyDescent="0.2">
      <c r="A33" t="str">
        <f t="shared" si="0"/>
        <v>Run2.23</v>
      </c>
      <c r="B33" t="str">
        <f t="shared" si="1"/>
        <v>Run2.Y2</v>
      </c>
      <c r="C33" s="2">
        <v>45098</v>
      </c>
      <c r="D33">
        <v>2</v>
      </c>
      <c r="E33" t="s">
        <v>5</v>
      </c>
      <c r="F33" s="1">
        <v>2</v>
      </c>
      <c r="G33">
        <v>23</v>
      </c>
      <c r="H33" t="str">
        <f>VLOOKUP(A33,[1]CollectionNotes!$A:$P,12,FALSE)</f>
        <v>B40</v>
      </c>
      <c r="I33" t="str">
        <f>VLOOKUP(A33,[1]CollectionNotes!$A:$P,8,FALSE)</f>
        <v>U3026-2</v>
      </c>
      <c r="J33">
        <f>VLOOKUP(A33,[1]CollectionNotes!$A:$P,16,FALSE)</f>
        <v>10</v>
      </c>
      <c r="K33">
        <v>32</v>
      </c>
      <c r="M33">
        <v>32</v>
      </c>
      <c r="O33">
        <f>VLOOKUP(A33,[1]ShayleSamples!$A:$H,7,FALSE)</f>
        <v>38</v>
      </c>
      <c r="P33">
        <v>30</v>
      </c>
      <c r="Q33">
        <v>32</v>
      </c>
    </row>
    <row r="34" spans="1:17" x14ac:dyDescent="0.2">
      <c r="A34" t="str">
        <f t="shared" ref="A34:A53" si="2">_xlfn.CONCAT("Run"&amp;D34&amp;"."&amp;G34)</f>
        <v>Run2.44</v>
      </c>
      <c r="B34" t="str">
        <f t="shared" si="1"/>
        <v>Run2.Y3</v>
      </c>
      <c r="C34" s="2">
        <v>45098</v>
      </c>
      <c r="D34">
        <v>2</v>
      </c>
      <c r="E34" t="s">
        <v>5</v>
      </c>
      <c r="F34" s="1">
        <v>3</v>
      </c>
      <c r="G34">
        <v>44</v>
      </c>
      <c r="H34" t="str">
        <f>VLOOKUP(A34,[1]CollectionNotes!$A:$P,12,FALSE)</f>
        <v>B34</v>
      </c>
      <c r="I34" t="str">
        <f>VLOOKUP(A34,[1]CollectionNotes!$A:$P,8,FALSE)</f>
        <v>U1029-2</v>
      </c>
      <c r="J34">
        <f>VLOOKUP(A34,[1]CollectionNotes!$A:$P,16,FALSE)</f>
        <v>35</v>
      </c>
      <c r="K34">
        <v>33</v>
      </c>
      <c r="M34">
        <v>33</v>
      </c>
      <c r="O34">
        <f>VLOOKUP(A34,[1]ShayleSamples!$A:$H,7,FALSE)</f>
        <v>42</v>
      </c>
      <c r="P34">
        <v>30</v>
      </c>
      <c r="Q34">
        <v>32</v>
      </c>
    </row>
    <row r="35" spans="1:17" x14ac:dyDescent="0.2">
      <c r="A35" t="str">
        <f t="shared" si="2"/>
        <v>Run2.6</v>
      </c>
      <c r="B35" t="str">
        <f t="shared" si="1"/>
        <v>Run2.Y4</v>
      </c>
      <c r="C35" s="2">
        <v>45098</v>
      </c>
      <c r="D35">
        <v>2</v>
      </c>
      <c r="E35" t="s">
        <v>5</v>
      </c>
      <c r="F35" s="1">
        <v>4</v>
      </c>
      <c r="G35">
        <v>6</v>
      </c>
      <c r="H35" t="str">
        <f>VLOOKUP(A35,[1]CollectionNotes!$A:$P,12,FALSE)</f>
        <v>B37</v>
      </c>
      <c r="I35" t="str">
        <f>VLOOKUP(A35,[1]CollectionNotes!$A:$P,8,FALSE)</f>
        <v>U1029-2</v>
      </c>
      <c r="J35">
        <f>VLOOKUP(A35,[1]CollectionNotes!$A:$P,16,FALSE)</f>
        <v>37</v>
      </c>
      <c r="K35">
        <v>34</v>
      </c>
      <c r="M35">
        <v>34</v>
      </c>
      <c r="O35">
        <f>VLOOKUP(A35,[1]ShayleSamples!$A:$H,7,FALSE)</f>
        <v>41</v>
      </c>
      <c r="P35">
        <v>30</v>
      </c>
      <c r="Q35">
        <v>32</v>
      </c>
    </row>
    <row r="36" spans="1:17" x14ac:dyDescent="0.2">
      <c r="A36" t="str">
        <f t="shared" si="2"/>
        <v>Run2.7</v>
      </c>
      <c r="B36" t="str">
        <f t="shared" si="1"/>
        <v>Run2.Y5</v>
      </c>
      <c r="C36" s="2">
        <v>45098</v>
      </c>
      <c r="D36">
        <v>2</v>
      </c>
      <c r="E36" t="s">
        <v>5</v>
      </c>
      <c r="F36" s="1">
        <v>5</v>
      </c>
      <c r="G36">
        <v>7</v>
      </c>
      <c r="H36" t="str">
        <f>VLOOKUP(A36,[1]CollectionNotes!$A:$P,12,FALSE)</f>
        <v>B35</v>
      </c>
      <c r="I36" t="str">
        <f>VLOOKUP(A36,[1]CollectionNotes!$A:$P,8,FALSE)</f>
        <v>S1208</v>
      </c>
      <c r="J36">
        <f>VLOOKUP(A36,[1]CollectionNotes!$A:$P,16,FALSE)</f>
        <v>17</v>
      </c>
      <c r="K36">
        <v>35</v>
      </c>
      <c r="M36">
        <v>35</v>
      </c>
      <c r="O36">
        <f>VLOOKUP(A36,[1]ShayleSamples!$A:$H,7,FALSE)</f>
        <v>40</v>
      </c>
      <c r="P36">
        <v>30</v>
      </c>
      <c r="Q36">
        <v>32</v>
      </c>
    </row>
    <row r="37" spans="1:17" x14ac:dyDescent="0.2">
      <c r="A37" t="str">
        <f t="shared" si="2"/>
        <v>Run2.8</v>
      </c>
      <c r="B37" t="str">
        <f t="shared" si="1"/>
        <v>Run2.Y6</v>
      </c>
      <c r="C37" s="2">
        <v>45098</v>
      </c>
      <c r="D37">
        <v>2</v>
      </c>
      <c r="E37" t="s">
        <v>5</v>
      </c>
      <c r="F37" s="1">
        <v>6</v>
      </c>
      <c r="G37">
        <v>8</v>
      </c>
      <c r="H37" t="str">
        <f>VLOOKUP(A37,[1]CollectionNotes!$A:$P,12,FALSE)</f>
        <v>B32</v>
      </c>
      <c r="I37" t="str">
        <f>VLOOKUP(A37,[1]CollectionNotes!$A:$P,8,FALSE)</f>
        <v>S1208</v>
      </c>
      <c r="J37">
        <f>VLOOKUP(A37,[1]CollectionNotes!$A:$P,16,FALSE)</f>
        <v>16</v>
      </c>
      <c r="K37">
        <v>36</v>
      </c>
      <c r="M37">
        <v>36</v>
      </c>
      <c r="O37">
        <f>VLOOKUP(A37,[1]ShayleSamples!$A:$H,7,FALSE)</f>
        <v>43</v>
      </c>
      <c r="P37">
        <v>30</v>
      </c>
      <c r="Q37">
        <v>32</v>
      </c>
    </row>
    <row r="38" spans="1:17" x14ac:dyDescent="0.2">
      <c r="A38" t="str">
        <f t="shared" si="2"/>
        <v>Run2.15</v>
      </c>
      <c r="B38" t="str">
        <f t="shared" si="1"/>
        <v>Run2.Y7</v>
      </c>
      <c r="C38" s="2">
        <v>45098</v>
      </c>
      <c r="D38">
        <v>2</v>
      </c>
      <c r="E38" t="s">
        <v>5</v>
      </c>
      <c r="F38" s="1">
        <v>7</v>
      </c>
      <c r="G38">
        <v>15</v>
      </c>
      <c r="H38" t="str">
        <f>VLOOKUP(A38,[1]CollectionNotes!$A:$P,12,FALSE)</f>
        <v>B69</v>
      </c>
      <c r="I38" t="str">
        <f>VLOOKUP(A38,[1]CollectionNotes!$A:$P,8,FALSE)</f>
        <v>M1218</v>
      </c>
      <c r="J38">
        <f>VLOOKUP(A38,[1]CollectionNotes!$A:$P,16,FALSE)</f>
        <v>16</v>
      </c>
      <c r="K38">
        <v>37</v>
      </c>
      <c r="M38">
        <v>37</v>
      </c>
      <c r="O38">
        <f>VLOOKUP(A38,[1]ShayleSamples!$A:$H,7,FALSE)</f>
        <v>45</v>
      </c>
      <c r="P38">
        <v>30</v>
      </c>
      <c r="Q38">
        <v>32</v>
      </c>
    </row>
    <row r="39" spans="1:17" x14ac:dyDescent="0.2">
      <c r="A39" t="str">
        <f t="shared" si="2"/>
        <v>Run2.42</v>
      </c>
      <c r="B39" t="str">
        <f t="shared" si="1"/>
        <v>Run2.Y8</v>
      </c>
      <c r="C39" s="2">
        <v>45098</v>
      </c>
      <c r="D39">
        <v>2</v>
      </c>
      <c r="E39" t="s">
        <v>5</v>
      </c>
      <c r="F39" s="1">
        <v>8</v>
      </c>
      <c r="G39">
        <v>42</v>
      </c>
      <c r="H39" t="str">
        <f>VLOOKUP(A39,[1]CollectionNotes!$A:$P,12,FALSE)</f>
        <v>B79</v>
      </c>
      <c r="I39" t="str">
        <f>VLOOKUP(A39,[1]CollectionNotes!$A:$P,8,FALSE)</f>
        <v>U1029-2</v>
      </c>
      <c r="J39">
        <f>VLOOKUP(A39,[1]CollectionNotes!$A:$P,16,FALSE)</f>
        <v>36</v>
      </c>
      <c r="K39">
        <v>38</v>
      </c>
      <c r="M39">
        <v>38</v>
      </c>
      <c r="O39">
        <f>VLOOKUP(A39,[1]ShayleSamples!$A:$H,7,FALSE)</f>
        <v>46</v>
      </c>
      <c r="P39">
        <v>30</v>
      </c>
      <c r="Q39">
        <v>32</v>
      </c>
    </row>
    <row r="40" spans="1:17" x14ac:dyDescent="0.2">
      <c r="A40" t="str">
        <f t="shared" si="2"/>
        <v>Run2.29</v>
      </c>
      <c r="B40" t="str">
        <f t="shared" si="1"/>
        <v>Run2.B1</v>
      </c>
      <c r="C40" s="2">
        <v>45098</v>
      </c>
      <c r="D40">
        <v>2</v>
      </c>
      <c r="E40" t="s">
        <v>1</v>
      </c>
      <c r="F40" s="1">
        <v>1</v>
      </c>
      <c r="G40">
        <v>29</v>
      </c>
      <c r="H40" t="str">
        <f>VLOOKUP(A40,[1]CollectionNotes!$A:$P,12,FALSE)</f>
        <v>B15</v>
      </c>
      <c r="I40" t="str">
        <f>VLOOKUP(A40,[1]CollectionNotes!$A:$P,8,FALSE)</f>
        <v>K1033</v>
      </c>
      <c r="J40">
        <f>VLOOKUP(A40,[1]CollectionNotes!$A:$P,16,FALSE)</f>
        <v>26</v>
      </c>
      <c r="K40">
        <v>39</v>
      </c>
      <c r="M40">
        <v>39</v>
      </c>
      <c r="O40">
        <f>VLOOKUP(A40,[1]ShayleSamples!$A:$H,7,FALSE)</f>
        <v>26</v>
      </c>
      <c r="P40">
        <v>30</v>
      </c>
      <c r="Q40">
        <v>32</v>
      </c>
    </row>
    <row r="41" spans="1:17" x14ac:dyDescent="0.2">
      <c r="A41" t="str">
        <f t="shared" si="2"/>
        <v>Run2.16</v>
      </c>
      <c r="B41" t="str">
        <f t="shared" si="1"/>
        <v>Run2.B2</v>
      </c>
      <c r="C41" s="2">
        <v>45098</v>
      </c>
      <c r="D41">
        <v>2</v>
      </c>
      <c r="E41" t="s">
        <v>1</v>
      </c>
      <c r="F41" s="1">
        <v>2</v>
      </c>
      <c r="G41">
        <v>16</v>
      </c>
      <c r="H41" t="str">
        <f>VLOOKUP(A41,[1]CollectionNotes!$A:$P,12,FALSE)</f>
        <v>B44</v>
      </c>
      <c r="I41" t="str">
        <f>VLOOKUP(A41,[1]CollectionNotes!$A:$P,8,FALSE)</f>
        <v>O2263</v>
      </c>
      <c r="J41">
        <f>VLOOKUP(A41,[1]CollectionNotes!$A:$P,16,FALSE)</f>
        <v>11</v>
      </c>
      <c r="K41">
        <v>40</v>
      </c>
      <c r="M41">
        <v>40</v>
      </c>
      <c r="O41">
        <f>VLOOKUP(A41,[1]ShayleSamples!$A:$H,7,FALSE)</f>
        <v>28</v>
      </c>
      <c r="P41">
        <v>30</v>
      </c>
      <c r="Q41">
        <v>32</v>
      </c>
    </row>
    <row r="42" spans="1:17" x14ac:dyDescent="0.2">
      <c r="A42" t="str">
        <f t="shared" si="2"/>
        <v>Run2.20</v>
      </c>
      <c r="B42" t="str">
        <f t="shared" si="1"/>
        <v>Run2.B3</v>
      </c>
      <c r="C42" s="2">
        <v>45098</v>
      </c>
      <c r="D42">
        <v>2</v>
      </c>
      <c r="E42" t="s">
        <v>1</v>
      </c>
      <c r="F42" s="1">
        <v>3</v>
      </c>
      <c r="G42">
        <v>20</v>
      </c>
      <c r="H42" t="str">
        <f>VLOOKUP(A42,[1]CollectionNotes!$A:$P,12,FALSE)</f>
        <v>B36</v>
      </c>
      <c r="I42" t="str">
        <f>VLOOKUP(A42,[1]CollectionNotes!$A:$P,8,FALSE)</f>
        <v>U3026-2</v>
      </c>
      <c r="J42">
        <f>VLOOKUP(A42,[1]CollectionNotes!$A:$P,16,FALSE)</f>
        <v>10</v>
      </c>
      <c r="K42">
        <v>41</v>
      </c>
      <c r="M42">
        <v>41</v>
      </c>
      <c r="O42">
        <f>VLOOKUP(A42,[1]ShayleSamples!$A:$H,7,FALSE)</f>
        <v>33</v>
      </c>
      <c r="P42">
        <v>30</v>
      </c>
      <c r="Q42">
        <v>32</v>
      </c>
    </row>
    <row r="43" spans="1:17" x14ac:dyDescent="0.2">
      <c r="A43" t="str">
        <f t="shared" si="2"/>
        <v>Run2.28</v>
      </c>
      <c r="B43" t="str">
        <f t="shared" si="1"/>
        <v>Run2.B4</v>
      </c>
      <c r="C43" s="2">
        <v>45098</v>
      </c>
      <c r="D43">
        <v>2</v>
      </c>
      <c r="E43" t="s">
        <v>1</v>
      </c>
      <c r="F43" s="1">
        <v>4</v>
      </c>
      <c r="G43">
        <v>28</v>
      </c>
      <c r="H43" t="str">
        <f>VLOOKUP(A43,[1]CollectionNotes!$A:$P,12,FALSE)</f>
        <v>B47</v>
      </c>
      <c r="I43" t="str">
        <f>VLOOKUP(A43,[1]CollectionNotes!$A:$P,8,FALSE)</f>
        <v>O2263</v>
      </c>
      <c r="J43">
        <f>VLOOKUP(A43,[1]CollectionNotes!$A:$P,16,FALSE)</f>
        <v>12</v>
      </c>
      <c r="K43">
        <v>42</v>
      </c>
      <c r="M43">
        <v>42</v>
      </c>
      <c r="O43">
        <f>VLOOKUP(A43,[1]ShayleSamples!$A:$H,7,FALSE)</f>
        <v>35</v>
      </c>
      <c r="P43">
        <v>30</v>
      </c>
      <c r="Q43">
        <v>32</v>
      </c>
    </row>
    <row r="44" spans="1:17" x14ac:dyDescent="0.2">
      <c r="A44" t="str">
        <f t="shared" si="2"/>
        <v>Run2.32</v>
      </c>
      <c r="B44" t="str">
        <f t="shared" si="1"/>
        <v>Run2.B5</v>
      </c>
      <c r="C44" s="2">
        <v>45098</v>
      </c>
      <c r="D44">
        <v>2</v>
      </c>
      <c r="E44" t="s">
        <v>1</v>
      </c>
      <c r="F44" s="1">
        <v>5</v>
      </c>
      <c r="G44">
        <v>32</v>
      </c>
      <c r="H44" t="str">
        <f>VLOOKUP(A44,[1]CollectionNotes!$A:$P,12,FALSE)</f>
        <v>B31</v>
      </c>
      <c r="I44" t="str">
        <f>VLOOKUP(A44,[1]CollectionNotes!$A:$P,8,FALSE)</f>
        <v>U3026-2</v>
      </c>
      <c r="J44">
        <f>VLOOKUP(A44,[1]CollectionNotes!$A:$P,16,FALSE)</f>
        <v>28</v>
      </c>
      <c r="K44">
        <v>43</v>
      </c>
      <c r="M44">
        <v>43</v>
      </c>
      <c r="O44">
        <f>VLOOKUP(A44,[1]ShayleSamples!$A:$H,7,FALSE)</f>
        <v>31</v>
      </c>
      <c r="P44">
        <v>30</v>
      </c>
      <c r="Q44">
        <v>32</v>
      </c>
    </row>
    <row r="45" spans="1:17" x14ac:dyDescent="0.2">
      <c r="A45" t="str">
        <f t="shared" si="2"/>
        <v>Run2.61</v>
      </c>
      <c r="B45" t="str">
        <f t="shared" si="1"/>
        <v>Run2.B6</v>
      </c>
      <c r="C45" s="2">
        <v>45098</v>
      </c>
      <c r="D45">
        <v>2</v>
      </c>
      <c r="E45" t="s">
        <v>1</v>
      </c>
      <c r="F45" s="1">
        <v>6</v>
      </c>
      <c r="G45">
        <v>61</v>
      </c>
      <c r="H45" t="str">
        <f>VLOOKUP(A45,[1]CollectionNotes!$A:$P,12,FALSE)</f>
        <v>B74</v>
      </c>
      <c r="I45" t="str">
        <f>VLOOKUP(A45,[1]CollectionNotes!$A:$P,8,FALSE)</f>
        <v>V1523</v>
      </c>
      <c r="J45">
        <f>VLOOKUP(A45,[1]CollectionNotes!$A:$P,16,FALSE)</f>
        <v>15</v>
      </c>
      <c r="K45">
        <v>44</v>
      </c>
      <c r="M45">
        <v>44</v>
      </c>
      <c r="O45">
        <f>VLOOKUP(A45,[1]ShayleSamples!$A:$H,7,FALSE)</f>
        <v>53</v>
      </c>
      <c r="P45">
        <v>30</v>
      </c>
      <c r="Q45">
        <v>32</v>
      </c>
    </row>
    <row r="46" spans="1:17" x14ac:dyDescent="0.2">
      <c r="A46" t="str">
        <f t="shared" si="2"/>
        <v>Run2.52</v>
      </c>
      <c r="B46" t="str">
        <f t="shared" si="1"/>
        <v>Run2.B7</v>
      </c>
      <c r="C46" s="2">
        <v>45098</v>
      </c>
      <c r="D46">
        <v>2</v>
      </c>
      <c r="E46" t="s">
        <v>1</v>
      </c>
      <c r="F46" s="1">
        <v>7</v>
      </c>
      <c r="G46">
        <v>52</v>
      </c>
      <c r="H46" t="str">
        <f>VLOOKUP(A46,[1]CollectionNotes!$A:$P,12,FALSE)</f>
        <v>B72</v>
      </c>
      <c r="I46" t="str">
        <f>VLOOKUP(A46,[1]CollectionNotes!$A:$P,8,FALSE)</f>
        <v>V1523</v>
      </c>
      <c r="J46">
        <f>VLOOKUP(A46,[1]CollectionNotes!$A:$P,16,FALSE)</f>
        <v>14</v>
      </c>
      <c r="K46">
        <v>45</v>
      </c>
      <c r="M46">
        <v>45</v>
      </c>
      <c r="O46">
        <f>VLOOKUP(A46,[1]ShayleSamples!$A:$H,7,FALSE)</f>
        <v>54</v>
      </c>
      <c r="P46">
        <v>30</v>
      </c>
      <c r="Q46">
        <v>32</v>
      </c>
    </row>
    <row r="47" spans="1:17" x14ac:dyDescent="0.2">
      <c r="A47" t="str">
        <f t="shared" si="2"/>
        <v>Run2.1</v>
      </c>
      <c r="B47" t="str">
        <f t="shared" si="1"/>
        <v>Run2.F1</v>
      </c>
      <c r="C47" s="2">
        <v>45098</v>
      </c>
      <c r="D47">
        <v>2</v>
      </c>
      <c r="E47" t="s">
        <v>6</v>
      </c>
      <c r="F47" s="1">
        <v>1</v>
      </c>
      <c r="G47">
        <v>1</v>
      </c>
      <c r="H47" t="str">
        <f>VLOOKUP(A47,[1]CollectionNotes!$A:$P,12,FALSE)</f>
        <v>B66</v>
      </c>
      <c r="I47" t="str">
        <f>VLOOKUP(A47,[1]CollectionNotes!$A:$P,8,FALSE)</f>
        <v>M1218</v>
      </c>
      <c r="J47">
        <f>VLOOKUP(A47,[1]CollectionNotes!$A:$P,16,FALSE)</f>
        <v>12</v>
      </c>
      <c r="K47">
        <v>46</v>
      </c>
      <c r="M47">
        <v>46</v>
      </c>
      <c r="O47">
        <f>VLOOKUP(A47,[1]ShayleSamples!$A:$H,7,FALSE)</f>
        <v>48</v>
      </c>
      <c r="P47">
        <v>30</v>
      </c>
      <c r="Q47">
        <v>32</v>
      </c>
    </row>
    <row r="48" spans="1:17" x14ac:dyDescent="0.2">
      <c r="A48" t="str">
        <f t="shared" si="2"/>
        <v>Run2.60</v>
      </c>
      <c r="B48" t="str">
        <f t="shared" si="1"/>
        <v>Run2.F2</v>
      </c>
      <c r="C48" s="2">
        <v>45098</v>
      </c>
      <c r="D48">
        <v>2</v>
      </c>
      <c r="E48" t="s">
        <v>6</v>
      </c>
      <c r="F48" s="1">
        <v>2</v>
      </c>
      <c r="G48">
        <v>60</v>
      </c>
      <c r="H48" t="str">
        <f>VLOOKUP(A48,[1]CollectionNotes!$A:$P,12,FALSE)</f>
        <v>B64</v>
      </c>
      <c r="I48" t="str">
        <f>VLOOKUP(A48,[1]CollectionNotes!$A:$P,8,FALSE)</f>
        <v>M1218</v>
      </c>
      <c r="J48">
        <f>VLOOKUP(A48,[1]CollectionNotes!$A:$P,16,FALSE)</f>
        <v>15</v>
      </c>
      <c r="K48">
        <v>47</v>
      </c>
      <c r="M48">
        <v>47</v>
      </c>
      <c r="O48">
        <f>VLOOKUP(A48,[1]ShayleSamples!$A:$H,7,FALSE)</f>
        <v>50</v>
      </c>
      <c r="P48">
        <v>30</v>
      </c>
      <c r="Q48">
        <v>32</v>
      </c>
    </row>
    <row r="49" spans="1:18" x14ac:dyDescent="0.2">
      <c r="A49" t="str">
        <f t="shared" si="2"/>
        <v>Run2.59</v>
      </c>
      <c r="B49" t="str">
        <f t="shared" si="1"/>
        <v>Run2.F3</v>
      </c>
      <c r="C49" s="2">
        <v>45098</v>
      </c>
      <c r="D49">
        <v>2</v>
      </c>
      <c r="E49" t="s">
        <v>6</v>
      </c>
      <c r="F49" s="1">
        <v>3</v>
      </c>
      <c r="G49">
        <v>59</v>
      </c>
      <c r="H49" t="str">
        <f>VLOOKUP(A49,[1]CollectionNotes!$A:$P,12,FALSE)</f>
        <v>B62</v>
      </c>
      <c r="I49" t="str">
        <f>VLOOKUP(A49,[1]CollectionNotes!$A:$P,8,FALSE)</f>
        <v>M1218</v>
      </c>
      <c r="J49">
        <f>VLOOKUP(A49,[1]CollectionNotes!$A:$P,16,FALSE)</f>
        <v>18</v>
      </c>
      <c r="K49">
        <v>48</v>
      </c>
      <c r="M49">
        <v>48</v>
      </c>
      <c r="O49">
        <f>VLOOKUP(A49,[1]ShayleSamples!$A:$H,7,FALSE)</f>
        <v>49</v>
      </c>
      <c r="P49">
        <v>30</v>
      </c>
      <c r="Q49">
        <v>32</v>
      </c>
    </row>
    <row r="50" spans="1:18" x14ac:dyDescent="0.2">
      <c r="A50" t="str">
        <f t="shared" si="2"/>
        <v>Run2.25</v>
      </c>
      <c r="B50" t="str">
        <f t="shared" si="1"/>
        <v>Run2.F4</v>
      </c>
      <c r="C50" s="2">
        <v>45098</v>
      </c>
      <c r="D50">
        <v>2</v>
      </c>
      <c r="E50" t="s">
        <v>6</v>
      </c>
      <c r="F50" s="1">
        <v>4</v>
      </c>
      <c r="G50">
        <v>25</v>
      </c>
      <c r="H50" t="str">
        <f>VLOOKUP(A50,[1]CollectionNotes!$A:$P,12,FALSE)</f>
        <v>B76</v>
      </c>
      <c r="I50" t="str">
        <f>VLOOKUP(A50,[1]CollectionNotes!$A:$P,8,FALSE)</f>
        <v>S1208</v>
      </c>
      <c r="J50">
        <f>VLOOKUP(A50,[1]CollectionNotes!$A:$P,16,FALSE)</f>
        <v>18</v>
      </c>
      <c r="K50">
        <v>49</v>
      </c>
      <c r="M50">
        <v>49</v>
      </c>
      <c r="O50">
        <f>VLOOKUP(A50,[1]ShayleSamples!$A:$H,7,FALSE)</f>
        <v>47</v>
      </c>
      <c r="P50">
        <v>30</v>
      </c>
      <c r="Q50">
        <v>32</v>
      </c>
    </row>
    <row r="51" spans="1:18" x14ac:dyDescent="0.2">
      <c r="A51" t="str">
        <f t="shared" si="2"/>
        <v>Run2.43</v>
      </c>
      <c r="B51" t="str">
        <f t="shared" si="1"/>
        <v>Run2.F5</v>
      </c>
      <c r="C51" s="2">
        <v>45098</v>
      </c>
      <c r="D51">
        <v>2</v>
      </c>
      <c r="E51" t="s">
        <v>6</v>
      </c>
      <c r="F51" s="1">
        <v>5</v>
      </c>
      <c r="G51">
        <v>43</v>
      </c>
      <c r="H51" t="str">
        <f>VLOOKUP(A51,[1]CollectionNotes!$A:$P,12,FALSE)</f>
        <v>B80</v>
      </c>
      <c r="I51" t="str">
        <f>VLOOKUP(A51,[1]CollectionNotes!$A:$P,8,FALSE)</f>
        <v>S1208</v>
      </c>
      <c r="J51">
        <f>VLOOKUP(A51,[1]CollectionNotes!$A:$P,16,FALSE)</f>
        <v>17</v>
      </c>
      <c r="K51">
        <v>50</v>
      </c>
      <c r="M51">
        <v>50</v>
      </c>
      <c r="O51">
        <f>VLOOKUP(A51,[1]ShayleSamples!$A:$H,7,FALSE)</f>
        <v>44</v>
      </c>
      <c r="P51">
        <v>30</v>
      </c>
      <c r="Q51">
        <v>32</v>
      </c>
    </row>
    <row r="52" spans="1:18" x14ac:dyDescent="0.2">
      <c r="A52" t="str">
        <f t="shared" si="2"/>
        <v>Run2.41</v>
      </c>
      <c r="B52" t="str">
        <f t="shared" si="1"/>
        <v>Run2.F6</v>
      </c>
      <c r="C52" s="2">
        <v>45098</v>
      </c>
      <c r="D52">
        <v>2</v>
      </c>
      <c r="E52" t="s">
        <v>6</v>
      </c>
      <c r="F52" s="1">
        <v>6</v>
      </c>
      <c r="G52">
        <v>41</v>
      </c>
      <c r="H52" t="str">
        <f>VLOOKUP(A52,[1]CollectionNotes!$A:$P,12,FALSE)</f>
        <v>B75</v>
      </c>
      <c r="I52" t="str">
        <f>VLOOKUP(A52,[1]CollectionNotes!$A:$P,8,FALSE)</f>
        <v>V1523</v>
      </c>
      <c r="J52">
        <f>VLOOKUP(A52,[1]CollectionNotes!$A:$P,16,FALSE)</f>
        <v>14</v>
      </c>
      <c r="K52">
        <v>51</v>
      </c>
      <c r="M52">
        <v>51</v>
      </c>
      <c r="O52">
        <f>VLOOKUP(A52,[1]ShayleSamples!$A:$H,7,FALSE)</f>
        <v>51</v>
      </c>
      <c r="P52">
        <v>30</v>
      </c>
      <c r="Q52">
        <v>32</v>
      </c>
    </row>
    <row r="53" spans="1:18" x14ac:dyDescent="0.2">
      <c r="A53" t="str">
        <f t="shared" si="2"/>
        <v>Run2.54</v>
      </c>
      <c r="B53" t="str">
        <f t="shared" si="1"/>
        <v>Run2.F7</v>
      </c>
      <c r="C53" s="2">
        <v>45098</v>
      </c>
      <c r="D53">
        <v>2</v>
      </c>
      <c r="E53" t="s">
        <v>6</v>
      </c>
      <c r="F53" s="1">
        <v>7</v>
      </c>
      <c r="G53">
        <v>54</v>
      </c>
      <c r="H53" t="str">
        <f>VLOOKUP(A53,[1]CollectionNotes!$A:$P,12,FALSE)</f>
        <v>B73</v>
      </c>
      <c r="I53" t="str">
        <f>VLOOKUP(A53,[1]CollectionNotes!$A:$P,8,FALSE)</f>
        <v>V1523</v>
      </c>
      <c r="J53">
        <f>VLOOKUP(A53,[1]CollectionNotes!$A:$P,16,FALSE)</f>
        <v>15</v>
      </c>
      <c r="K53">
        <v>52</v>
      </c>
      <c r="M53">
        <v>52</v>
      </c>
      <c r="O53">
        <f>VLOOKUP(A53,[1]ShayleSamples!$A:$H,7,FALSE)</f>
        <v>52</v>
      </c>
      <c r="P53">
        <v>30</v>
      </c>
      <c r="Q53">
        <v>32</v>
      </c>
    </row>
    <row r="54" spans="1:18" x14ac:dyDescent="0.2">
      <c r="A54" t="str">
        <f t="shared" ref="A54:A77" si="3">_xlfn.CONCAT("Run"&amp;D54&amp;"."&amp;G54)</f>
        <v>Run3.37</v>
      </c>
      <c r="B54" t="str">
        <f t="shared" ref="B54:B77" si="4">_xlfn.CONCAT("Run"&amp;D54,"."&amp;LEFT(E54,1),F54)</f>
        <v>Run3.P1</v>
      </c>
      <c r="C54" s="2">
        <v>45099</v>
      </c>
      <c r="D54">
        <v>3</v>
      </c>
      <c r="E54" t="s">
        <v>2</v>
      </c>
      <c r="F54" s="1">
        <v>1</v>
      </c>
      <c r="G54">
        <v>37</v>
      </c>
      <c r="H54" t="str">
        <f>VLOOKUP(A54,[1]CollectionNotes!$A:$P,12,FALSE)</f>
        <v>B54</v>
      </c>
      <c r="I54" t="str">
        <f>VLOOKUP(A54,[1]CollectionNotes!$A:$P,8,FALSE)</f>
        <v>R1212</v>
      </c>
      <c r="J54">
        <f>VLOOKUP(A54,[1]CollectionNotes!$A:$P,16,FALSE)</f>
        <v>17</v>
      </c>
      <c r="K54">
        <v>53</v>
      </c>
      <c r="M54">
        <v>53</v>
      </c>
      <c r="O54">
        <f>VLOOKUP(A54,[1]ShayleSamples!$A:$H,7,FALSE)</f>
        <v>64</v>
      </c>
      <c r="P54">
        <v>30</v>
      </c>
      <c r="Q54">
        <v>32</v>
      </c>
    </row>
    <row r="55" spans="1:18" x14ac:dyDescent="0.2">
      <c r="A55" t="str">
        <f t="shared" si="3"/>
        <v>Run3.24</v>
      </c>
      <c r="B55" t="str">
        <f t="shared" si="4"/>
        <v>Run3.P2</v>
      </c>
      <c r="C55" s="2">
        <v>45099</v>
      </c>
      <c r="D55">
        <v>3</v>
      </c>
      <c r="E55" t="s">
        <v>2</v>
      </c>
      <c r="F55" s="1">
        <v>2</v>
      </c>
      <c r="G55">
        <v>24</v>
      </c>
      <c r="H55" t="str">
        <f>VLOOKUP(A55,[1]CollectionNotes!$A:$P,12,FALSE)</f>
        <v>B71</v>
      </c>
      <c r="I55" t="str">
        <f>VLOOKUP(A55,[1]CollectionNotes!$A:$P,8,FALSE)</f>
        <v>T1247</v>
      </c>
      <c r="J55">
        <f>VLOOKUP(A55,[1]CollectionNotes!$A:$P,16,FALSE)</f>
        <v>24</v>
      </c>
      <c r="K55">
        <v>54</v>
      </c>
      <c r="M55">
        <v>54</v>
      </c>
      <c r="O55">
        <f>VLOOKUP(A55,[1]ShayleSamples!$A:$H,7,FALSE)</f>
        <v>69</v>
      </c>
      <c r="P55">
        <v>30</v>
      </c>
      <c r="Q55">
        <v>32</v>
      </c>
    </row>
    <row r="56" spans="1:18" x14ac:dyDescent="0.2">
      <c r="A56" t="str">
        <f t="shared" si="3"/>
        <v>Run3.15</v>
      </c>
      <c r="B56" t="str">
        <f t="shared" si="4"/>
        <v>Run3.P3</v>
      </c>
      <c r="C56" s="2">
        <v>45099</v>
      </c>
      <c r="D56">
        <v>3</v>
      </c>
      <c r="E56" t="s">
        <v>2</v>
      </c>
      <c r="F56" s="1">
        <v>3</v>
      </c>
      <c r="G56">
        <v>15</v>
      </c>
      <c r="H56" t="str">
        <f>VLOOKUP(A56,[1]CollectionNotes!$A:$P,12,FALSE)</f>
        <v>B124</v>
      </c>
      <c r="I56" t="str">
        <f>VLOOKUP(A56,[1]CollectionNotes!$A:$P,8,FALSE)</f>
        <v>C1300/C1445</v>
      </c>
      <c r="J56">
        <f>VLOOKUP(A56,[1]CollectionNotes!$A:$P,16,FALSE)</f>
        <v>21</v>
      </c>
      <c r="K56">
        <v>55</v>
      </c>
      <c r="M56">
        <v>55</v>
      </c>
      <c r="O56">
        <f>VLOOKUP(A56,[1]ShayleSamples!$A:$H,7,FALSE)</f>
        <v>88</v>
      </c>
      <c r="P56">
        <v>30</v>
      </c>
      <c r="Q56">
        <v>32</v>
      </c>
    </row>
    <row r="57" spans="1:18" x14ac:dyDescent="0.2">
      <c r="A57" t="str">
        <f t="shared" si="3"/>
        <v>Run3.12</v>
      </c>
      <c r="B57" t="str">
        <f t="shared" si="4"/>
        <v>Run3.P4</v>
      </c>
      <c r="C57" s="2">
        <v>45099</v>
      </c>
      <c r="D57">
        <v>3</v>
      </c>
      <c r="E57" t="s">
        <v>2</v>
      </c>
      <c r="F57" s="1">
        <v>4</v>
      </c>
      <c r="G57">
        <v>12</v>
      </c>
      <c r="H57" t="str">
        <f>VLOOKUP(A57,[1]CollectionNotes!$A:$P,12,FALSE)</f>
        <v>B128</v>
      </c>
      <c r="I57" t="str">
        <f>VLOOKUP(A57,[1]CollectionNotes!$A:$P,8,FALSE)</f>
        <v>C1300/C1445</v>
      </c>
      <c r="J57">
        <f>VLOOKUP(A57,[1]CollectionNotes!$A:$P,16,FALSE)</f>
        <v>20</v>
      </c>
      <c r="K57">
        <v>56</v>
      </c>
      <c r="M57">
        <v>56</v>
      </c>
      <c r="O57">
        <f>VLOOKUP(A57,[1]ShayleSamples!$A:$H,7,FALSE)</f>
        <v>87</v>
      </c>
      <c r="P57">
        <v>30</v>
      </c>
      <c r="Q57">
        <v>32</v>
      </c>
    </row>
    <row r="58" spans="1:18" x14ac:dyDescent="0.2">
      <c r="A58" t="str">
        <f t="shared" si="3"/>
        <v>Run3.17</v>
      </c>
      <c r="B58" t="str">
        <f t="shared" si="4"/>
        <v>Run3.P5</v>
      </c>
      <c r="C58" s="2">
        <v>45099</v>
      </c>
      <c r="D58">
        <v>3</v>
      </c>
      <c r="E58" t="s">
        <v>2</v>
      </c>
      <c r="F58" s="1">
        <v>5</v>
      </c>
      <c r="G58">
        <v>17</v>
      </c>
      <c r="H58" t="str">
        <f>VLOOKUP(A58,[1]CollectionNotes!$A:$P,12,FALSE)</f>
        <v>B53</v>
      </c>
      <c r="I58" t="str">
        <f>VLOOKUP(A58,[1]CollectionNotes!$A:$P,8,FALSE)</f>
        <v>R1212</v>
      </c>
      <c r="J58">
        <f>VLOOKUP(A58,[1]CollectionNotes!$A:$P,16,FALSE)</f>
        <v>17</v>
      </c>
      <c r="K58">
        <v>57</v>
      </c>
      <c r="M58">
        <v>57</v>
      </c>
      <c r="O58">
        <f>VLOOKUP(A58,[1]ShayleSamples!$A:$H,7,FALSE)</f>
        <v>60</v>
      </c>
      <c r="P58">
        <v>30</v>
      </c>
      <c r="Q58">
        <v>32</v>
      </c>
    </row>
    <row r="59" spans="1:18" x14ac:dyDescent="0.2">
      <c r="A59" t="str">
        <f t="shared" si="3"/>
        <v>Run3.22</v>
      </c>
      <c r="B59" t="str">
        <f t="shared" si="4"/>
        <v>Run3.P6</v>
      </c>
      <c r="C59" s="2">
        <v>45099</v>
      </c>
      <c r="D59">
        <v>3</v>
      </c>
      <c r="E59" t="s">
        <v>2</v>
      </c>
      <c r="F59" s="1">
        <v>6</v>
      </c>
      <c r="G59">
        <v>22</v>
      </c>
      <c r="H59" t="str">
        <f>VLOOKUP(A59,[1]CollectionNotes!$A:$P,12,FALSE)</f>
        <v>B52</v>
      </c>
      <c r="I59" t="str">
        <f>VLOOKUP(A59,[1]CollectionNotes!$A:$P,8,FALSE)</f>
        <v>R1212</v>
      </c>
      <c r="J59">
        <f>VLOOKUP(A59,[1]CollectionNotes!$A:$P,16,FALSE)</f>
        <v>12</v>
      </c>
      <c r="K59">
        <v>58</v>
      </c>
      <c r="M59">
        <v>58</v>
      </c>
      <c r="O59">
        <f>VLOOKUP(A59,[1]ShayleSamples!$A:$H,7,FALSE)</f>
        <v>61</v>
      </c>
      <c r="P59">
        <v>30</v>
      </c>
      <c r="Q59">
        <v>32</v>
      </c>
    </row>
    <row r="60" spans="1:18" x14ac:dyDescent="0.2">
      <c r="A60" t="str">
        <f t="shared" si="3"/>
        <v>Run3.39</v>
      </c>
      <c r="B60" t="str">
        <f t="shared" si="4"/>
        <v>Run3.P7</v>
      </c>
      <c r="C60" s="2">
        <v>45099</v>
      </c>
      <c r="D60">
        <v>3</v>
      </c>
      <c r="E60" t="s">
        <v>2</v>
      </c>
      <c r="F60" s="1">
        <v>7</v>
      </c>
      <c r="G60">
        <v>39</v>
      </c>
      <c r="H60" t="str">
        <f>VLOOKUP(A60,[1]CollectionNotes!$A:$P,12,FALSE)</f>
        <v>B101</v>
      </c>
      <c r="I60" t="str">
        <f>VLOOKUP(A60,[1]CollectionNotes!$A:$P,8,FALSE)</f>
        <v>V1517</v>
      </c>
      <c r="J60">
        <f>VLOOKUP(A60,[1]CollectionNotes!$A:$P,16,FALSE)</f>
        <v>27</v>
      </c>
      <c r="K60">
        <v>59</v>
      </c>
      <c r="M60">
        <v>59</v>
      </c>
      <c r="O60">
        <f>VLOOKUP(A60,[1]ShayleSamples!$A:$H,7,FALSE)</f>
        <v>55</v>
      </c>
      <c r="P60">
        <v>30</v>
      </c>
      <c r="Q60">
        <v>32</v>
      </c>
    </row>
    <row r="61" spans="1:18" x14ac:dyDescent="0.2">
      <c r="A61" t="str">
        <f t="shared" si="3"/>
        <v>Run3.38</v>
      </c>
      <c r="B61" t="str">
        <f t="shared" si="4"/>
        <v>Run3.P8</v>
      </c>
      <c r="C61" s="2">
        <v>45099</v>
      </c>
      <c r="D61">
        <v>3</v>
      </c>
      <c r="E61" t="s">
        <v>2</v>
      </c>
      <c r="F61" s="1">
        <v>8</v>
      </c>
      <c r="G61">
        <v>38</v>
      </c>
      <c r="H61" t="str">
        <f>VLOOKUP(A61,[1]CollectionNotes!$A:$P,12,FALSE)</f>
        <v>B105</v>
      </c>
      <c r="I61" t="str">
        <f>VLOOKUP(A61,[1]CollectionNotes!$A:$P,8,FALSE)</f>
        <v>V1517</v>
      </c>
      <c r="J61">
        <f>VLOOKUP(A61,[1]CollectionNotes!$A:$P,16,FALSE)</f>
        <v>27</v>
      </c>
      <c r="K61">
        <v>60</v>
      </c>
      <c r="M61">
        <v>60</v>
      </c>
      <c r="O61">
        <f>VLOOKUP(A61,[1]ShayleSamples!$A:$H,7,FALSE)</f>
        <v>56</v>
      </c>
      <c r="P61">
        <v>30</v>
      </c>
      <c r="Q61">
        <v>32</v>
      </c>
    </row>
    <row r="62" spans="1:18" x14ac:dyDescent="0.2">
      <c r="A62" t="str">
        <f t="shared" si="3"/>
        <v>Run3.34</v>
      </c>
      <c r="B62" t="str">
        <f t="shared" si="4"/>
        <v>Run3.O1</v>
      </c>
      <c r="C62" s="2">
        <v>45099</v>
      </c>
      <c r="D62">
        <v>3</v>
      </c>
      <c r="E62" t="s">
        <v>0</v>
      </c>
      <c r="F62" s="1">
        <v>1</v>
      </c>
      <c r="G62">
        <v>34</v>
      </c>
      <c r="H62" t="str">
        <f>VLOOKUP(A62,[1]CollectionNotes!$A:$P,12,FALSE)</f>
        <v>B38</v>
      </c>
      <c r="I62" t="str">
        <f>VLOOKUP(A62,[1]CollectionNotes!$A:$P,8,FALSE)</f>
        <v>T1247</v>
      </c>
      <c r="J62">
        <f>VLOOKUP(A62,[1]CollectionNotes!$A:$P,16,FALSE)</f>
        <v>23</v>
      </c>
      <c r="K62">
        <v>61</v>
      </c>
      <c r="M62">
        <v>61</v>
      </c>
      <c r="O62">
        <f>VLOOKUP(A62,[1]ShayleSamples!$A:$H,7,FALSE)</f>
        <v>65</v>
      </c>
      <c r="P62">
        <v>30</v>
      </c>
      <c r="Q62">
        <v>32</v>
      </c>
    </row>
    <row r="63" spans="1:18" ht="51" x14ac:dyDescent="0.2">
      <c r="A63" t="str">
        <f t="shared" si="3"/>
        <v>Run3.26</v>
      </c>
      <c r="B63" t="str">
        <f t="shared" si="4"/>
        <v>Run3.O2</v>
      </c>
      <c r="C63" s="2">
        <v>45099</v>
      </c>
      <c r="D63">
        <v>3</v>
      </c>
      <c r="E63" t="s">
        <v>0</v>
      </c>
      <c r="F63" s="1">
        <v>2</v>
      </c>
      <c r="G63">
        <v>26</v>
      </c>
      <c r="H63" t="e">
        <f>VLOOKUP(A63,[1]CollectionNotes!$A:$P,12,FALSE)</f>
        <v>#N/A</v>
      </c>
      <c r="I63" t="e">
        <f>VLOOKUP(A63,[1]CollectionNotes!$A:$P,8,FALSE)</f>
        <v>#N/A</v>
      </c>
      <c r="J63" t="e">
        <f>VLOOKUP(A63,[1]CollectionNotes!$A:$P,16,FALSE)</f>
        <v>#N/A</v>
      </c>
      <c r="K63">
        <v>62</v>
      </c>
      <c r="M63">
        <v>62</v>
      </c>
      <c r="O63" t="e">
        <f>VLOOKUP(A63,[1]ShayleSamples!$A:$H,7,FALSE)</f>
        <v>#N/A</v>
      </c>
      <c r="P63">
        <v>30</v>
      </c>
      <c r="Q63">
        <v>32</v>
      </c>
      <c r="R63" s="4" t="s">
        <v>21</v>
      </c>
    </row>
    <row r="64" spans="1:18" x14ac:dyDescent="0.2">
      <c r="A64" t="str">
        <f t="shared" si="3"/>
        <v>Run3.2</v>
      </c>
      <c r="B64" t="str">
        <f t="shared" si="4"/>
        <v>Run3.O3</v>
      </c>
      <c r="C64" s="2">
        <v>45099</v>
      </c>
      <c r="D64">
        <v>3</v>
      </c>
      <c r="E64" t="s">
        <v>0</v>
      </c>
      <c r="F64" s="1">
        <v>3</v>
      </c>
      <c r="G64">
        <v>2</v>
      </c>
      <c r="H64" t="str">
        <f>VLOOKUP(A64,[1]CollectionNotes!$A:$P,12,FALSE)</f>
        <v>B127</v>
      </c>
      <c r="I64" t="str">
        <f>VLOOKUP(A64,[1]CollectionNotes!$A:$P,8,FALSE)</f>
        <v>C1300/C1445</v>
      </c>
      <c r="J64">
        <f>VLOOKUP(A64,[1]CollectionNotes!$A:$P,16,FALSE)</f>
        <v>16</v>
      </c>
      <c r="K64">
        <v>63</v>
      </c>
      <c r="M64">
        <v>63</v>
      </c>
      <c r="O64">
        <f>VLOOKUP(A64,[1]ShayleSamples!$A:$H,7,FALSE)</f>
        <v>89</v>
      </c>
      <c r="P64">
        <v>30</v>
      </c>
      <c r="Q64">
        <v>32</v>
      </c>
    </row>
    <row r="65" spans="1:18" x14ac:dyDescent="0.2">
      <c r="A65" t="str">
        <f t="shared" si="3"/>
        <v>Run3.18</v>
      </c>
      <c r="B65" t="str">
        <f t="shared" si="4"/>
        <v>Run3.O4</v>
      </c>
      <c r="C65" s="2">
        <v>45099</v>
      </c>
      <c r="D65">
        <v>3</v>
      </c>
      <c r="E65" t="s">
        <v>0</v>
      </c>
      <c r="F65" s="1">
        <v>4</v>
      </c>
      <c r="G65">
        <v>18</v>
      </c>
      <c r="H65" t="str">
        <f>VLOOKUP(A65,[1]CollectionNotes!$A:$P,12,FALSE)</f>
        <v>B125</v>
      </c>
      <c r="I65" t="str">
        <f>VLOOKUP(A65,[1]CollectionNotes!$A:$P,8,FALSE)</f>
        <v>C1300/C1445</v>
      </c>
      <c r="J65">
        <f>VLOOKUP(A65,[1]CollectionNotes!$A:$P,16,FALSE)</f>
        <v>15</v>
      </c>
      <c r="K65">
        <v>64</v>
      </c>
      <c r="M65">
        <v>64</v>
      </c>
      <c r="O65">
        <f>VLOOKUP(A65,[1]ShayleSamples!$A:$H,7,FALSE)</f>
        <v>90</v>
      </c>
      <c r="P65">
        <v>30</v>
      </c>
      <c r="Q65">
        <v>32</v>
      </c>
    </row>
    <row r="66" spans="1:18" x14ac:dyDescent="0.2">
      <c r="A66" t="str">
        <f t="shared" si="3"/>
        <v>Run3.20</v>
      </c>
      <c r="B66" t="str">
        <f t="shared" si="4"/>
        <v>Run3.O5</v>
      </c>
      <c r="C66" s="2">
        <v>45099</v>
      </c>
      <c r="D66">
        <v>3</v>
      </c>
      <c r="E66" t="s">
        <v>0</v>
      </c>
      <c r="F66" s="1">
        <v>5</v>
      </c>
      <c r="G66">
        <v>20</v>
      </c>
      <c r="H66" t="str">
        <f>VLOOKUP(A66,[1]CollectionNotes!$A:$P,12,FALSE)</f>
        <v>B146</v>
      </c>
      <c r="I66" t="str">
        <f>VLOOKUP(A66,[1]CollectionNotes!$A:$P,8,FALSE)</f>
        <v>V2510</v>
      </c>
      <c r="J66">
        <f>VLOOKUP(A66,[1]CollectionNotes!$A:$P,16,FALSE)</f>
        <v>17</v>
      </c>
      <c r="K66">
        <v>65</v>
      </c>
      <c r="M66">
        <v>65</v>
      </c>
      <c r="O66">
        <f>VLOOKUP(A66,[1]ShayleSamples!$A:$H,7,FALSE)</f>
        <v>82</v>
      </c>
      <c r="P66">
        <v>30</v>
      </c>
      <c r="Q66">
        <v>32</v>
      </c>
    </row>
    <row r="67" spans="1:18" x14ac:dyDescent="0.2">
      <c r="A67" t="str">
        <f t="shared" si="3"/>
        <v>Run3.6</v>
      </c>
      <c r="B67" t="str">
        <f t="shared" si="4"/>
        <v>Run3.O6</v>
      </c>
      <c r="C67" s="2">
        <v>45099</v>
      </c>
      <c r="D67">
        <v>3</v>
      </c>
      <c r="E67" t="s">
        <v>0</v>
      </c>
      <c r="F67" s="1">
        <v>6</v>
      </c>
      <c r="G67">
        <v>6</v>
      </c>
      <c r="H67" t="str">
        <f>VLOOKUP(A67,[1]CollectionNotes!$A:$P,12,FALSE)</f>
        <v>B141</v>
      </c>
      <c r="I67" t="str">
        <f>VLOOKUP(A67,[1]CollectionNotes!$A:$P,8,FALSE)</f>
        <v>V2510</v>
      </c>
      <c r="J67">
        <f>VLOOKUP(A67,[1]CollectionNotes!$A:$P,16,FALSE)</f>
        <v>24</v>
      </c>
      <c r="K67">
        <v>66</v>
      </c>
      <c r="M67">
        <v>66</v>
      </c>
      <c r="O67">
        <f>VLOOKUP(A67,[1]ShayleSamples!$A:$H,7,FALSE)</f>
        <v>81</v>
      </c>
      <c r="P67">
        <v>30</v>
      </c>
      <c r="Q67">
        <v>32</v>
      </c>
    </row>
    <row r="68" spans="1:18" x14ac:dyDescent="0.2">
      <c r="A68" t="str">
        <f t="shared" si="3"/>
        <v>Run3.47</v>
      </c>
      <c r="B68" t="str">
        <f t="shared" si="4"/>
        <v>Run3.O7</v>
      </c>
      <c r="C68" s="2">
        <v>45099</v>
      </c>
      <c r="D68">
        <v>3</v>
      </c>
      <c r="E68" t="s">
        <v>0</v>
      </c>
      <c r="F68" s="1">
        <v>7</v>
      </c>
      <c r="G68">
        <v>47</v>
      </c>
      <c r="H68" t="str">
        <f>VLOOKUP(A68,[1]CollectionNotes!$A:$P,12,FALSE)</f>
        <v>B104</v>
      </c>
      <c r="I68" t="str">
        <f>VLOOKUP(A68,[1]CollectionNotes!$A:$P,8,FALSE)</f>
        <v>V1517</v>
      </c>
      <c r="J68">
        <f>VLOOKUP(A68,[1]CollectionNotes!$A:$P,16,FALSE)</f>
        <v>29</v>
      </c>
      <c r="K68">
        <v>67</v>
      </c>
      <c r="M68">
        <v>67</v>
      </c>
      <c r="O68">
        <f>VLOOKUP(A68,[1]ShayleSamples!$A:$H,7,FALSE)</f>
        <v>59</v>
      </c>
      <c r="P68">
        <v>30</v>
      </c>
      <c r="Q68">
        <v>32</v>
      </c>
    </row>
    <row r="69" spans="1:18" x14ac:dyDescent="0.2">
      <c r="A69" t="str">
        <f t="shared" si="3"/>
        <v>Run3.36</v>
      </c>
      <c r="B69" t="str">
        <f t="shared" si="4"/>
        <v>Run3.O8</v>
      </c>
      <c r="C69" s="2">
        <v>45099</v>
      </c>
      <c r="D69">
        <v>3</v>
      </c>
      <c r="E69" t="s">
        <v>0</v>
      </c>
      <c r="F69" s="1">
        <v>8</v>
      </c>
      <c r="G69">
        <v>36</v>
      </c>
      <c r="H69" t="str">
        <f>VLOOKUP(A69,[1]CollectionNotes!$A:$P,12,FALSE)</f>
        <v>B56</v>
      </c>
      <c r="I69" t="str">
        <f>VLOOKUP(A69,[1]CollectionNotes!$A:$P,8,FALSE)</f>
        <v>R1212</v>
      </c>
      <c r="J69">
        <f>VLOOKUP(A69,[1]CollectionNotes!$A:$P,16,FALSE)</f>
        <v>23</v>
      </c>
      <c r="K69">
        <v>68</v>
      </c>
      <c r="M69">
        <v>68</v>
      </c>
      <c r="O69">
        <f>VLOOKUP(A69,[1]ShayleSamples!$A:$H,7,FALSE)</f>
        <v>67</v>
      </c>
      <c r="P69">
        <v>30</v>
      </c>
      <c r="Q69">
        <v>32</v>
      </c>
    </row>
    <row r="70" spans="1:18" ht="17" x14ac:dyDescent="0.2">
      <c r="A70" t="str">
        <f t="shared" si="3"/>
        <v>Run3.33</v>
      </c>
      <c r="B70" t="str">
        <f t="shared" si="4"/>
        <v>Run3.Y1</v>
      </c>
      <c r="C70" s="2">
        <v>45099</v>
      </c>
      <c r="D70">
        <v>3</v>
      </c>
      <c r="E70" t="s">
        <v>5</v>
      </c>
      <c r="F70" s="1">
        <v>1</v>
      </c>
      <c r="G70">
        <v>33</v>
      </c>
      <c r="H70" t="str">
        <f>VLOOKUP(A70,[1]CollectionNotes!$A:$P,12,FALSE)</f>
        <v>B103</v>
      </c>
      <c r="I70" t="str">
        <f>VLOOKUP(A70,[1]CollectionNotes!$A:$P,8,FALSE)</f>
        <v>V1517</v>
      </c>
      <c r="J70">
        <f>VLOOKUP(A70,[1]CollectionNotes!$A:$P,16,FALSE)</f>
        <v>25</v>
      </c>
      <c r="K70">
        <v>69</v>
      </c>
      <c r="M70">
        <v>69</v>
      </c>
      <c r="O70">
        <f>VLOOKUP(A70,[1]ShayleSamples!$A:$H,7,FALSE)</f>
        <v>58</v>
      </c>
      <c r="P70">
        <v>30</v>
      </c>
      <c r="Q70">
        <v>32</v>
      </c>
      <c r="R70" s="4" t="s">
        <v>20</v>
      </c>
    </row>
    <row r="71" spans="1:18" ht="17" x14ac:dyDescent="0.2">
      <c r="A71" t="str">
        <f t="shared" si="3"/>
        <v>Run3.16</v>
      </c>
      <c r="B71" t="str">
        <f t="shared" si="4"/>
        <v>Run3.Y2</v>
      </c>
      <c r="C71" s="2">
        <v>45099</v>
      </c>
      <c r="D71">
        <v>3</v>
      </c>
      <c r="E71" t="s">
        <v>5</v>
      </c>
      <c r="F71" s="1">
        <v>2</v>
      </c>
      <c r="G71">
        <v>16</v>
      </c>
      <c r="H71" t="str">
        <f>VLOOKUP(A71,[1]CollectionNotes!$A:$P,12,FALSE)</f>
        <v>B92</v>
      </c>
      <c r="I71" t="str">
        <f>VLOOKUP(A71,[1]CollectionNotes!$A:$P,8,FALSE)</f>
        <v>T2253</v>
      </c>
      <c r="J71">
        <f>VLOOKUP(A71,[1]CollectionNotes!$A:$P,16,FALSE)</f>
        <v>10</v>
      </c>
      <c r="K71">
        <v>70</v>
      </c>
      <c r="M71">
        <v>70</v>
      </c>
      <c r="O71">
        <f>VLOOKUP(A71,[1]ShayleSamples!$A:$H,7,FALSE)</f>
        <v>74</v>
      </c>
      <c r="P71">
        <v>30</v>
      </c>
      <c r="Q71">
        <v>32</v>
      </c>
      <c r="R71" s="4" t="s">
        <v>20</v>
      </c>
    </row>
    <row r="72" spans="1:18" ht="17" x14ac:dyDescent="0.2">
      <c r="A72" t="str">
        <f t="shared" si="3"/>
        <v>Run3.10</v>
      </c>
      <c r="B72" t="str">
        <f t="shared" si="4"/>
        <v>Run3.Y3</v>
      </c>
      <c r="C72" s="2">
        <v>45099</v>
      </c>
      <c r="D72">
        <v>3</v>
      </c>
      <c r="E72" t="s">
        <v>5</v>
      </c>
      <c r="F72" s="1">
        <v>3</v>
      </c>
      <c r="G72">
        <v>10</v>
      </c>
      <c r="H72" t="str">
        <f>VLOOKUP(A72,[1]CollectionNotes!$A:$P,12,FALSE)</f>
        <v>B148</v>
      </c>
      <c r="I72" t="str">
        <f>VLOOKUP(A72,[1]CollectionNotes!$A:$P,8,FALSE)</f>
        <v>T2253</v>
      </c>
      <c r="J72">
        <f>VLOOKUP(A72,[1]CollectionNotes!$A:$P,16,FALSE)</f>
        <v>11</v>
      </c>
      <c r="K72">
        <v>71</v>
      </c>
      <c r="M72">
        <v>71</v>
      </c>
      <c r="O72">
        <f>VLOOKUP(A72,[1]ShayleSamples!$A:$H,7,FALSE)</f>
        <v>73</v>
      </c>
      <c r="P72">
        <v>30</v>
      </c>
      <c r="Q72">
        <v>32</v>
      </c>
      <c r="R72" s="4" t="s">
        <v>20</v>
      </c>
    </row>
    <row r="73" spans="1:18" ht="17" x14ac:dyDescent="0.2">
      <c r="A73" t="str">
        <f t="shared" si="3"/>
        <v>Run3.30</v>
      </c>
      <c r="B73" t="str">
        <f t="shared" si="4"/>
        <v>Run3.Y4</v>
      </c>
      <c r="C73" s="2">
        <v>45099</v>
      </c>
      <c r="D73">
        <v>3</v>
      </c>
      <c r="E73" t="s">
        <v>5</v>
      </c>
      <c r="F73" s="1">
        <v>4</v>
      </c>
      <c r="G73">
        <v>30</v>
      </c>
      <c r="H73" t="str">
        <f>VLOOKUP(A73,[1]CollectionNotes!$A:$P,12,FALSE)</f>
        <v>B147</v>
      </c>
      <c r="I73" t="str">
        <f>VLOOKUP(A73,[1]CollectionNotes!$A:$P,8,FALSE)</f>
        <v>T2253</v>
      </c>
      <c r="J73">
        <f>VLOOKUP(A73,[1]CollectionNotes!$A:$P,16,FALSE)</f>
        <v>11</v>
      </c>
      <c r="K73">
        <v>72</v>
      </c>
      <c r="M73">
        <v>72</v>
      </c>
      <c r="O73">
        <f>VLOOKUP(A73,[1]ShayleSamples!$A:$H,7,FALSE)</f>
        <v>72</v>
      </c>
      <c r="P73">
        <v>30</v>
      </c>
      <c r="Q73">
        <v>32</v>
      </c>
      <c r="R73" s="4" t="s">
        <v>20</v>
      </c>
    </row>
    <row r="74" spans="1:18" ht="17" x14ac:dyDescent="0.2">
      <c r="A74" t="str">
        <f t="shared" si="3"/>
        <v>Run3.3</v>
      </c>
      <c r="B74" t="str">
        <f t="shared" si="4"/>
        <v>Run3.Y5</v>
      </c>
      <c r="C74" s="2">
        <v>45099</v>
      </c>
      <c r="D74">
        <v>3</v>
      </c>
      <c r="E74" t="s">
        <v>5</v>
      </c>
      <c r="F74" s="1">
        <v>5</v>
      </c>
      <c r="G74">
        <v>3</v>
      </c>
      <c r="H74" t="str">
        <f>VLOOKUP(A74,[1]CollectionNotes!$A:$P,12,FALSE)</f>
        <v>B143</v>
      </c>
      <c r="I74" t="str">
        <f>VLOOKUP(A74,[1]CollectionNotes!$A:$P,8,FALSE)</f>
        <v>V2510</v>
      </c>
      <c r="J74">
        <f>VLOOKUP(A74,[1]CollectionNotes!$A:$P,16,FALSE)</f>
        <v>20</v>
      </c>
      <c r="K74">
        <v>73</v>
      </c>
      <c r="M74">
        <v>73</v>
      </c>
      <c r="O74">
        <f>VLOOKUP(A74,[1]ShayleSamples!$A:$H,7,FALSE)</f>
        <v>71</v>
      </c>
      <c r="P74">
        <v>30</v>
      </c>
      <c r="Q74">
        <v>32</v>
      </c>
      <c r="R74" s="4" t="s">
        <v>20</v>
      </c>
    </row>
    <row r="75" spans="1:18" ht="17" x14ac:dyDescent="0.2">
      <c r="A75" t="str">
        <f t="shared" si="3"/>
        <v>Run3.40</v>
      </c>
      <c r="B75" t="str">
        <f t="shared" si="4"/>
        <v>Run3.Y6</v>
      </c>
      <c r="C75" s="2">
        <v>45099</v>
      </c>
      <c r="D75">
        <v>3</v>
      </c>
      <c r="E75" t="s">
        <v>5</v>
      </c>
      <c r="F75" s="1">
        <v>6</v>
      </c>
      <c r="G75">
        <v>40</v>
      </c>
      <c r="H75" t="str">
        <f>VLOOKUP(A75,[1]CollectionNotes!$A:$P,12,FALSE)</f>
        <v>B102</v>
      </c>
      <c r="I75" t="str">
        <f>VLOOKUP(A75,[1]CollectionNotes!$A:$P,8,FALSE)</f>
        <v>V1517</v>
      </c>
      <c r="J75">
        <f>VLOOKUP(A75,[1]CollectionNotes!$A:$P,16,FALSE)</f>
        <v>27</v>
      </c>
      <c r="K75">
        <v>74</v>
      </c>
      <c r="M75">
        <v>74</v>
      </c>
      <c r="O75">
        <f>VLOOKUP(A75,[1]ShayleSamples!$A:$H,7,FALSE)</f>
        <v>57</v>
      </c>
      <c r="P75">
        <v>30</v>
      </c>
      <c r="Q75">
        <v>32</v>
      </c>
      <c r="R75" s="4" t="s">
        <v>20</v>
      </c>
    </row>
    <row r="76" spans="1:18" ht="17" x14ac:dyDescent="0.2">
      <c r="A76" t="str">
        <f t="shared" si="3"/>
        <v>Run3.4</v>
      </c>
      <c r="B76" t="str">
        <f t="shared" si="4"/>
        <v>Run3.Y7</v>
      </c>
      <c r="C76" s="2">
        <v>45099</v>
      </c>
      <c r="D76">
        <v>3</v>
      </c>
      <c r="E76" t="s">
        <v>5</v>
      </c>
      <c r="F76" s="1">
        <v>7</v>
      </c>
      <c r="G76">
        <v>4</v>
      </c>
      <c r="H76" t="str">
        <f>VLOOKUP(A76,[1]CollectionNotes!$A:$P,12,FALSE)</f>
        <v>B51</v>
      </c>
      <c r="I76" t="str">
        <f>VLOOKUP(A76,[1]CollectionNotes!$A:$P,8,FALSE)</f>
        <v>R1212</v>
      </c>
      <c r="J76">
        <f>VLOOKUP(A76,[1]CollectionNotes!$A:$P,16,FALSE)</f>
        <v>18</v>
      </c>
      <c r="K76">
        <v>75</v>
      </c>
      <c r="M76">
        <v>75</v>
      </c>
      <c r="O76">
        <f>VLOOKUP(A76,[1]ShayleSamples!$A:$H,7,FALSE)</f>
        <v>70</v>
      </c>
      <c r="P76">
        <v>30</v>
      </c>
      <c r="Q76">
        <v>32</v>
      </c>
      <c r="R76" s="4" t="s">
        <v>20</v>
      </c>
    </row>
    <row r="77" spans="1:18" ht="17" x14ac:dyDescent="0.2">
      <c r="A77" t="str">
        <f t="shared" si="3"/>
        <v>Run3.46</v>
      </c>
      <c r="B77" t="str">
        <f t="shared" si="4"/>
        <v>Run3.Y8</v>
      </c>
      <c r="C77" s="2">
        <v>45099</v>
      </c>
      <c r="D77">
        <v>3</v>
      </c>
      <c r="E77" t="s">
        <v>5</v>
      </c>
      <c r="F77" s="1">
        <v>8</v>
      </c>
      <c r="G77">
        <v>46</v>
      </c>
      <c r="H77" t="str">
        <f>VLOOKUP(A77,[1]CollectionNotes!$A:$P,12,FALSE)</f>
        <v>B78</v>
      </c>
      <c r="I77" t="str">
        <f>VLOOKUP(A77,[1]CollectionNotes!$A:$P,8,FALSE)</f>
        <v>T1247</v>
      </c>
      <c r="J77">
        <f>VLOOKUP(A77,[1]CollectionNotes!$A:$P,16,FALSE)</f>
        <v>28</v>
      </c>
      <c r="K77">
        <v>76</v>
      </c>
      <c r="M77">
        <v>76</v>
      </c>
      <c r="O77">
        <f>VLOOKUP(A77,[1]ShayleSamples!$A:$H,7,FALSE)</f>
        <v>63</v>
      </c>
      <c r="P77">
        <v>30</v>
      </c>
      <c r="Q77">
        <v>32</v>
      </c>
      <c r="R77" s="4" t="s">
        <v>20</v>
      </c>
    </row>
    <row r="78" spans="1:18" x14ac:dyDescent="0.2">
      <c r="A78" t="str">
        <f t="shared" ref="A78:A79" si="5">_xlfn.CONCAT("Run"&amp;D78&amp;"."&amp;G78)</f>
        <v>Run3.14</v>
      </c>
      <c r="B78" t="str">
        <f t="shared" ref="B78:B79" si="6">_xlfn.CONCAT("Run"&amp;D78,"."&amp;LEFT(E78,1),F78)</f>
        <v>Run3.B1</v>
      </c>
      <c r="C78" s="2">
        <v>45099</v>
      </c>
      <c r="D78">
        <v>3</v>
      </c>
      <c r="E78" t="s">
        <v>1</v>
      </c>
      <c r="F78" s="1">
        <v>1</v>
      </c>
      <c r="G78">
        <v>14</v>
      </c>
      <c r="H78" t="str">
        <f>VLOOKUP(A78,[1]CollectionNotes!$A:$P,12,FALSE)</f>
        <v>B93</v>
      </c>
      <c r="I78" t="str">
        <f>VLOOKUP(A78,[1]CollectionNotes!$A:$P,8,FALSE)</f>
        <v>T2253</v>
      </c>
      <c r="J78">
        <f>VLOOKUP(A78,[1]CollectionNotes!$A:$P,16,FALSE)</f>
        <v>13</v>
      </c>
      <c r="K78">
        <v>77</v>
      </c>
      <c r="M78">
        <v>77</v>
      </c>
      <c r="O78">
        <f>VLOOKUP(A78,[1]ShayleSamples!$A:$H,7,FALSE)</f>
        <v>75</v>
      </c>
      <c r="P78">
        <v>30</v>
      </c>
      <c r="Q78">
        <v>32</v>
      </c>
    </row>
    <row r="79" spans="1:18" x14ac:dyDescent="0.2">
      <c r="A79" t="str">
        <f t="shared" si="5"/>
        <v>Run3.25</v>
      </c>
      <c r="B79" t="str">
        <f t="shared" si="6"/>
        <v>Run3.B2</v>
      </c>
      <c r="C79" s="2">
        <v>45099</v>
      </c>
      <c r="D79">
        <v>3</v>
      </c>
      <c r="E79" t="s">
        <v>1</v>
      </c>
      <c r="F79" s="1">
        <v>2</v>
      </c>
      <c r="G79">
        <v>25</v>
      </c>
      <c r="H79" t="str">
        <f>VLOOKUP(A79,[1]CollectionNotes!$A:$P,12,FALSE)</f>
        <v>B149</v>
      </c>
      <c r="I79" t="str">
        <f>VLOOKUP(A79,[1]CollectionNotes!$A:$P,8,FALSE)</f>
        <v>T2253</v>
      </c>
      <c r="J79">
        <f>VLOOKUP(A79,[1]CollectionNotes!$A:$P,16,FALSE)</f>
        <v>12</v>
      </c>
      <c r="K79">
        <v>78</v>
      </c>
      <c r="M79">
        <v>78</v>
      </c>
      <c r="O79">
        <f>VLOOKUP(A79,[1]ShayleSamples!$A:$H,7,FALSE)</f>
        <v>76</v>
      </c>
      <c r="P79">
        <v>30</v>
      </c>
      <c r="Q79">
        <v>32</v>
      </c>
    </row>
    <row r="80" spans="1:18" x14ac:dyDescent="0.2">
      <c r="A80" t="str">
        <f t="shared" ref="A80:A85" si="7">_xlfn.CONCAT("Run"&amp;D80&amp;"."&amp;G80)</f>
        <v>Run3.13</v>
      </c>
      <c r="B80" t="str">
        <f t="shared" ref="B80:B85" si="8">_xlfn.CONCAT("Run"&amp;D80,"."&amp;LEFT(E80,1),F80)</f>
        <v>Run3.B3</v>
      </c>
      <c r="C80" s="2">
        <v>45099</v>
      </c>
      <c r="D80">
        <v>3</v>
      </c>
      <c r="E80" t="s">
        <v>1</v>
      </c>
      <c r="F80" s="1">
        <v>3</v>
      </c>
      <c r="G80">
        <v>13</v>
      </c>
      <c r="H80" t="str">
        <f>VLOOKUP(A80,[1]CollectionNotes!$A:$P,12,FALSE)</f>
        <v>B91</v>
      </c>
      <c r="I80" t="str">
        <f>VLOOKUP(A80,[1]CollectionNotes!$A:$P,8,FALSE)</f>
        <v>T2253</v>
      </c>
      <c r="J80">
        <f>VLOOKUP(A80,[1]CollectionNotes!$A:$P,16,FALSE)</f>
        <v>11</v>
      </c>
      <c r="K80">
        <v>79</v>
      </c>
      <c r="M80">
        <v>79</v>
      </c>
      <c r="O80">
        <f>VLOOKUP(A80,[1]ShayleSamples!$A:$H,7,FALSE)</f>
        <v>77</v>
      </c>
      <c r="P80">
        <v>30</v>
      </c>
      <c r="Q80">
        <v>32</v>
      </c>
    </row>
    <row r="81" spans="1:17" x14ac:dyDescent="0.2">
      <c r="A81" t="str">
        <f t="shared" si="7"/>
        <v>Run3.8</v>
      </c>
      <c r="B81" t="str">
        <f t="shared" si="8"/>
        <v>Run3.B4</v>
      </c>
      <c r="C81" s="2">
        <v>45099</v>
      </c>
      <c r="D81">
        <v>3</v>
      </c>
      <c r="E81" t="s">
        <v>1</v>
      </c>
      <c r="F81" s="1">
        <v>4</v>
      </c>
      <c r="G81">
        <v>8</v>
      </c>
      <c r="H81" t="str">
        <f>VLOOKUP(A81,[1]CollectionNotes!$A:$P,12,FALSE)</f>
        <v>B145</v>
      </c>
      <c r="I81" t="str">
        <f>VLOOKUP(A81,[1]CollectionNotes!$A:$P,8,FALSE)</f>
        <v>V2510</v>
      </c>
      <c r="J81">
        <f>VLOOKUP(A81,[1]CollectionNotes!$A:$P,16,FALSE)</f>
        <v>19</v>
      </c>
      <c r="K81">
        <v>80</v>
      </c>
      <c r="M81">
        <v>80</v>
      </c>
      <c r="O81">
        <f>VLOOKUP(A81,[1]ShayleSamples!$A:$H,7,FALSE)</f>
        <v>78</v>
      </c>
      <c r="P81">
        <v>30</v>
      </c>
      <c r="Q81">
        <v>32</v>
      </c>
    </row>
    <row r="82" spans="1:17" x14ac:dyDescent="0.2">
      <c r="A82" t="str">
        <f t="shared" si="7"/>
        <v>Run3.23</v>
      </c>
      <c r="B82" t="str">
        <f t="shared" si="8"/>
        <v>Run3.B5</v>
      </c>
      <c r="C82" s="2">
        <v>45099</v>
      </c>
      <c r="D82">
        <v>3</v>
      </c>
      <c r="E82" t="s">
        <v>1</v>
      </c>
      <c r="F82" s="1">
        <v>5</v>
      </c>
      <c r="G82">
        <v>23</v>
      </c>
      <c r="H82" t="str">
        <f>VLOOKUP(A82,[1]CollectionNotes!$A:$P,12,FALSE)</f>
        <v>B144</v>
      </c>
      <c r="I82" t="str">
        <f>VLOOKUP(A82,[1]CollectionNotes!$A:$P,8,FALSE)</f>
        <v>V2510</v>
      </c>
      <c r="J82">
        <f>VLOOKUP(A82,[1]CollectionNotes!$A:$P,16,FALSE)</f>
        <v>16</v>
      </c>
      <c r="K82">
        <v>81</v>
      </c>
      <c r="M82">
        <v>81</v>
      </c>
      <c r="O82">
        <f>VLOOKUP(A82,[1]ShayleSamples!$A:$H,7,FALSE)</f>
        <v>79</v>
      </c>
      <c r="P82">
        <v>30</v>
      </c>
      <c r="Q82">
        <v>32</v>
      </c>
    </row>
    <row r="83" spans="1:17" x14ac:dyDescent="0.2">
      <c r="A83" t="str">
        <f t="shared" si="7"/>
        <v>Run3.28</v>
      </c>
      <c r="B83" t="str">
        <f t="shared" si="8"/>
        <v>Run3.B6</v>
      </c>
      <c r="C83" s="2">
        <v>45099</v>
      </c>
      <c r="D83">
        <v>3</v>
      </c>
      <c r="E83" t="s">
        <v>1</v>
      </c>
      <c r="F83" s="1">
        <v>6</v>
      </c>
      <c r="G83">
        <v>28</v>
      </c>
      <c r="H83" t="str">
        <f>VLOOKUP(A83,[1]CollectionNotes!$A:$P,12,FALSE)</f>
        <v>B142</v>
      </c>
      <c r="I83" t="str">
        <f>VLOOKUP(A83,[1]CollectionNotes!$A:$P,8,FALSE)</f>
        <v>V2510</v>
      </c>
      <c r="J83">
        <f>VLOOKUP(A83,[1]CollectionNotes!$A:$P,16,FALSE)</f>
        <v>21</v>
      </c>
      <c r="K83">
        <v>82</v>
      </c>
      <c r="M83">
        <v>82</v>
      </c>
      <c r="O83">
        <f>VLOOKUP(A83,[1]ShayleSamples!$A:$H,7,FALSE)</f>
        <v>80</v>
      </c>
      <c r="P83">
        <v>30</v>
      </c>
      <c r="Q83">
        <v>32</v>
      </c>
    </row>
    <row r="84" spans="1:17" x14ac:dyDescent="0.2">
      <c r="A84" t="str">
        <f t="shared" si="7"/>
        <v>Run3.27</v>
      </c>
      <c r="B84" t="str">
        <f t="shared" si="8"/>
        <v>Run3.B7</v>
      </c>
      <c r="C84" s="2">
        <v>45099</v>
      </c>
      <c r="D84">
        <v>3</v>
      </c>
      <c r="E84" t="s">
        <v>1</v>
      </c>
      <c r="F84" s="1">
        <v>7</v>
      </c>
      <c r="G84">
        <v>27</v>
      </c>
      <c r="H84" t="str">
        <f>VLOOKUP(A84,[1]CollectionNotes!$A:$P,12,FALSE)</f>
        <v>B55</v>
      </c>
      <c r="I84" t="str">
        <f>VLOOKUP(A84,[1]CollectionNotes!$A:$P,8,FALSE)</f>
        <v>R1212</v>
      </c>
      <c r="J84">
        <f>VLOOKUP(A84,[1]CollectionNotes!$A:$P,16,FALSE)</f>
        <v>19</v>
      </c>
      <c r="K84">
        <v>83</v>
      </c>
      <c r="M84">
        <v>83</v>
      </c>
      <c r="O84">
        <f>VLOOKUP(A84,[1]ShayleSamples!$A:$H,7,FALSE)</f>
        <v>62</v>
      </c>
      <c r="P84">
        <v>30</v>
      </c>
      <c r="Q84">
        <v>32</v>
      </c>
    </row>
    <row r="85" spans="1:17" x14ac:dyDescent="0.2">
      <c r="A85" t="str">
        <f t="shared" si="7"/>
        <v>Run3.45</v>
      </c>
      <c r="B85" t="str">
        <f t="shared" si="8"/>
        <v>Run3.B8</v>
      </c>
      <c r="C85" s="2">
        <v>45099</v>
      </c>
      <c r="D85">
        <v>3</v>
      </c>
      <c r="E85" t="s">
        <v>1</v>
      </c>
      <c r="F85" s="1">
        <v>8</v>
      </c>
      <c r="G85">
        <v>45</v>
      </c>
      <c r="H85" t="str">
        <f>VLOOKUP(A85,[1]CollectionNotes!$A:$P,12,FALSE)</f>
        <v>B57</v>
      </c>
      <c r="I85" t="str">
        <f>VLOOKUP(A85,[1]CollectionNotes!$A:$P,8,FALSE)</f>
        <v>T1247</v>
      </c>
      <c r="J85">
        <f>VLOOKUP(A85,[1]CollectionNotes!$A:$P,16,FALSE)</f>
        <v>30</v>
      </c>
      <c r="K85">
        <v>84</v>
      </c>
      <c r="M85">
        <v>84</v>
      </c>
      <c r="O85">
        <f>VLOOKUP(A85,[1]ShayleSamples!$A:$H,7,FALSE)</f>
        <v>66</v>
      </c>
      <c r="P85">
        <v>30</v>
      </c>
      <c r="Q85">
        <v>32</v>
      </c>
    </row>
    <row r="86" spans="1:17" x14ac:dyDescent="0.2">
      <c r="A86" t="str">
        <f t="shared" ref="A86:A93" si="9">_xlfn.CONCAT("Run"&amp;D86&amp;"."&amp;G86)</f>
        <v>Run3.48</v>
      </c>
      <c r="B86" t="str">
        <f t="shared" ref="B86:B93" si="10">_xlfn.CONCAT("Run"&amp;D86,"."&amp;LEFT(E86,1),F86)</f>
        <v>Run3.F1</v>
      </c>
      <c r="C86" s="2">
        <v>45099</v>
      </c>
      <c r="D86">
        <v>3</v>
      </c>
      <c r="E86" t="s">
        <v>6</v>
      </c>
      <c r="F86" s="1">
        <v>1</v>
      </c>
      <c r="G86">
        <v>48</v>
      </c>
      <c r="H86" t="str">
        <f>VLOOKUP(A86,[1]CollectionNotes!$A:$P,12,FALSE)</f>
        <v>B77</v>
      </c>
      <c r="I86" t="str">
        <f>VLOOKUP(A86,[1]CollectionNotes!$A:$P,8,FALSE)</f>
        <v>T1247</v>
      </c>
      <c r="J86">
        <f>VLOOKUP(A86,[1]CollectionNotes!$A:$P,16,FALSE)</f>
        <v>30</v>
      </c>
      <c r="K86">
        <v>85</v>
      </c>
      <c r="M86">
        <v>85</v>
      </c>
      <c r="O86">
        <f>VLOOKUP(A86,[1]ShayleSamples!$A:$H,7,FALSE)</f>
        <v>68</v>
      </c>
      <c r="P86">
        <v>30</v>
      </c>
      <c r="Q86">
        <v>32</v>
      </c>
    </row>
    <row r="87" spans="1:17" x14ac:dyDescent="0.2">
      <c r="A87" t="str">
        <f t="shared" si="9"/>
        <v>Run3.7</v>
      </c>
      <c r="B87" t="str">
        <f t="shared" si="10"/>
        <v>Run3.F2</v>
      </c>
      <c r="C87" s="2">
        <v>45099</v>
      </c>
      <c r="D87">
        <v>3</v>
      </c>
      <c r="E87" t="s">
        <v>6</v>
      </c>
      <c r="F87" s="1">
        <v>2</v>
      </c>
      <c r="G87">
        <v>7</v>
      </c>
      <c r="H87" t="str">
        <f>VLOOKUP(A87,[1]CollectionNotes!$A:$P,12,FALSE)</f>
        <v>B121</v>
      </c>
      <c r="I87" t="str">
        <f>VLOOKUP(A87,[1]CollectionNotes!$A:$P,8,FALSE)</f>
        <v>V1524</v>
      </c>
      <c r="J87">
        <f>VLOOKUP(A87,[1]CollectionNotes!$A:$P,16,FALSE)</f>
        <v>11</v>
      </c>
      <c r="K87">
        <v>86</v>
      </c>
      <c r="M87">
        <v>86</v>
      </c>
      <c r="O87">
        <f>VLOOKUP(A87,[1]ShayleSamples!$A:$H,7,FALSE)</f>
        <v>91</v>
      </c>
      <c r="P87">
        <v>30</v>
      </c>
      <c r="Q87">
        <v>32</v>
      </c>
    </row>
    <row r="88" spans="1:17" x14ac:dyDescent="0.2">
      <c r="A88" t="str">
        <f t="shared" si="9"/>
        <v>Run3.5</v>
      </c>
      <c r="B88" t="str">
        <f t="shared" si="10"/>
        <v>Run3.F3</v>
      </c>
      <c r="C88" s="2">
        <v>45099</v>
      </c>
      <c r="D88">
        <v>3</v>
      </c>
      <c r="E88" t="s">
        <v>6</v>
      </c>
      <c r="F88" s="1">
        <v>3</v>
      </c>
      <c r="G88">
        <v>5</v>
      </c>
      <c r="H88" t="str">
        <f>VLOOKUP(A88,[1]CollectionNotes!$A:$P,12,FALSE)</f>
        <v>B130</v>
      </c>
      <c r="I88" t="str">
        <f>VLOOKUP(A88,[1]CollectionNotes!$A:$P,8,FALSE)</f>
        <v>C1300/C1445</v>
      </c>
      <c r="J88">
        <f>VLOOKUP(A88,[1]CollectionNotes!$A:$P,16,FALSE)</f>
        <v>16</v>
      </c>
      <c r="K88">
        <v>87</v>
      </c>
      <c r="M88">
        <v>87</v>
      </c>
      <c r="O88">
        <f>VLOOKUP(A88,[1]ShayleSamples!$A:$H,7,FALSE)</f>
        <v>92</v>
      </c>
      <c r="P88">
        <v>30</v>
      </c>
      <c r="Q88">
        <v>32</v>
      </c>
    </row>
    <row r="89" spans="1:17" x14ac:dyDescent="0.2">
      <c r="A89" t="str">
        <f t="shared" si="9"/>
        <v>Run3.52</v>
      </c>
      <c r="B89" t="str">
        <f t="shared" si="10"/>
        <v>Run3.F4</v>
      </c>
      <c r="C89" s="2">
        <v>45099</v>
      </c>
      <c r="D89">
        <v>3</v>
      </c>
      <c r="E89" t="s">
        <v>6</v>
      </c>
      <c r="F89" s="1">
        <v>4</v>
      </c>
      <c r="G89">
        <v>52</v>
      </c>
      <c r="H89" t="str">
        <f>VLOOKUP(A89,[1]CollectionNotes!$A:$P,12,FALSE)</f>
        <v>B123</v>
      </c>
      <c r="I89" t="str">
        <f>VLOOKUP(A89,[1]CollectionNotes!$A:$P,8,FALSE)</f>
        <v>V1524</v>
      </c>
      <c r="J89">
        <f>VLOOKUP(A89,[1]CollectionNotes!$A:$P,16,FALSE)</f>
        <v>11</v>
      </c>
      <c r="K89">
        <v>88</v>
      </c>
      <c r="M89">
        <v>88</v>
      </c>
      <c r="O89">
        <f>VLOOKUP(A89,[1]ShayleSamples!$A:$H,7,FALSE)</f>
        <v>93</v>
      </c>
      <c r="P89">
        <v>30</v>
      </c>
      <c r="Q89">
        <v>32</v>
      </c>
    </row>
    <row r="90" spans="1:17" x14ac:dyDescent="0.2">
      <c r="A90" t="str">
        <f t="shared" si="9"/>
        <v>Run3.9</v>
      </c>
      <c r="B90" t="str">
        <f t="shared" si="10"/>
        <v>Run3.F5</v>
      </c>
      <c r="C90" s="2">
        <v>45099</v>
      </c>
      <c r="D90">
        <v>3</v>
      </c>
      <c r="E90" t="s">
        <v>6</v>
      </c>
      <c r="F90" s="1">
        <v>5</v>
      </c>
      <c r="G90">
        <v>9</v>
      </c>
      <c r="H90" t="str">
        <f>VLOOKUP(A90,[1]CollectionNotes!$A:$P,12,FALSE)</f>
        <v>B126</v>
      </c>
      <c r="I90" t="str">
        <f>VLOOKUP(A90,[1]CollectionNotes!$A:$P,8,FALSE)</f>
        <v>C1300/C1445</v>
      </c>
      <c r="J90">
        <f>VLOOKUP(A90,[1]CollectionNotes!$A:$P,16,FALSE)</f>
        <v>12</v>
      </c>
      <c r="K90">
        <v>89</v>
      </c>
      <c r="M90">
        <v>89</v>
      </c>
      <c r="O90">
        <f>VLOOKUP(A90,[1]ShayleSamples!$A:$H,7,FALSE)</f>
        <v>86</v>
      </c>
      <c r="P90">
        <v>30</v>
      </c>
      <c r="Q90">
        <v>32</v>
      </c>
    </row>
    <row r="91" spans="1:17" x14ac:dyDescent="0.2">
      <c r="A91" t="str">
        <f t="shared" si="9"/>
        <v>Run3.21</v>
      </c>
      <c r="B91" t="str">
        <f t="shared" si="10"/>
        <v>Run3.F6</v>
      </c>
      <c r="C91" s="2">
        <v>45099</v>
      </c>
      <c r="D91">
        <v>3</v>
      </c>
      <c r="E91" t="s">
        <v>6</v>
      </c>
      <c r="F91" s="1">
        <v>6</v>
      </c>
      <c r="G91">
        <v>21</v>
      </c>
      <c r="H91" t="str">
        <f>VLOOKUP(A91,[1]CollectionNotes!$A:$P,12,FALSE)</f>
        <v>B122</v>
      </c>
      <c r="I91" t="str">
        <f>VLOOKUP(A91,[1]CollectionNotes!$A:$P,8,FALSE)</f>
        <v>V1524</v>
      </c>
      <c r="J91">
        <f>VLOOKUP(A91,[1]CollectionNotes!$A:$P,16,FALSE)</f>
        <v>12</v>
      </c>
      <c r="K91">
        <v>90</v>
      </c>
      <c r="M91">
        <v>90</v>
      </c>
      <c r="O91">
        <f>VLOOKUP(A91,[1]ShayleSamples!$A:$H,7,FALSE)</f>
        <v>83</v>
      </c>
      <c r="P91">
        <v>30</v>
      </c>
      <c r="Q91">
        <v>32</v>
      </c>
    </row>
    <row r="92" spans="1:17" x14ac:dyDescent="0.2">
      <c r="A92" t="str">
        <f t="shared" si="9"/>
        <v>Run3.11</v>
      </c>
      <c r="B92" t="str">
        <f t="shared" si="10"/>
        <v>Run3.F7</v>
      </c>
      <c r="C92" s="2">
        <v>45099</v>
      </c>
      <c r="D92">
        <v>3</v>
      </c>
      <c r="E92" t="s">
        <v>6</v>
      </c>
      <c r="F92" s="1">
        <v>7</v>
      </c>
      <c r="G92">
        <v>11</v>
      </c>
      <c r="H92" t="str">
        <f>VLOOKUP(A92,[1]CollectionNotes!$A:$P,12,FALSE)</f>
        <v>B59</v>
      </c>
      <c r="I92" t="str">
        <f>VLOOKUP(A92,[1]CollectionNotes!$A:$P,8,FALSE)</f>
        <v>V1524</v>
      </c>
      <c r="J92">
        <f>VLOOKUP(A92,[1]CollectionNotes!$A:$P,16,FALSE)</f>
        <v>11</v>
      </c>
      <c r="K92">
        <v>91</v>
      </c>
      <c r="M92">
        <v>91</v>
      </c>
      <c r="O92">
        <f>VLOOKUP(A92,[1]ShayleSamples!$A:$H,7,FALSE)</f>
        <v>84</v>
      </c>
      <c r="P92">
        <v>30</v>
      </c>
      <c r="Q92">
        <v>32</v>
      </c>
    </row>
    <row r="93" spans="1:17" x14ac:dyDescent="0.2">
      <c r="A93" t="str">
        <f t="shared" si="9"/>
        <v>Run3.1</v>
      </c>
      <c r="B93" t="str">
        <f t="shared" si="10"/>
        <v>Run3.F8</v>
      </c>
      <c r="C93" s="2">
        <v>45099</v>
      </c>
      <c r="D93">
        <v>3</v>
      </c>
      <c r="E93" t="s">
        <v>6</v>
      </c>
      <c r="F93" s="1">
        <v>8</v>
      </c>
      <c r="G93">
        <v>1</v>
      </c>
      <c r="H93" t="str">
        <f>VLOOKUP(A93,[1]CollectionNotes!$A:$P,12,FALSE)</f>
        <v>B58</v>
      </c>
      <c r="I93" t="str">
        <f>VLOOKUP(A93,[1]CollectionNotes!$A:$P,8,FALSE)</f>
        <v>V1524</v>
      </c>
      <c r="J93">
        <f>VLOOKUP(A93,[1]CollectionNotes!$A:$P,16,FALSE)</f>
        <v>12</v>
      </c>
      <c r="K93">
        <v>92</v>
      </c>
      <c r="M93">
        <v>92</v>
      </c>
      <c r="O93">
        <f>VLOOKUP(A93,[1]ShayleSamples!$A:$H,7,FALSE)</f>
        <v>85</v>
      </c>
      <c r="P93">
        <v>30</v>
      </c>
      <c r="Q93">
        <v>32</v>
      </c>
    </row>
    <row r="94" spans="1:17" x14ac:dyDescent="0.2">
      <c r="A94" t="str">
        <f t="shared" ref="A94:A118" si="11">_xlfn.CONCAT("Run"&amp;D94&amp;"."&amp;G94)</f>
        <v>Run4.35</v>
      </c>
      <c r="B94" t="str">
        <f t="shared" ref="B94:B118" si="12">_xlfn.CONCAT("Run"&amp;D94,"."&amp;LEFT(E94,1),F94)</f>
        <v>Run4.P1</v>
      </c>
      <c r="C94" s="2">
        <v>45100</v>
      </c>
      <c r="D94">
        <v>4</v>
      </c>
      <c r="E94" t="s">
        <v>2</v>
      </c>
      <c r="F94" s="1">
        <v>1</v>
      </c>
      <c r="G94">
        <v>35</v>
      </c>
      <c r="H94" t="str">
        <f>VLOOKUP(A94,[1]CollectionNotes!$A:$P,12,FALSE)</f>
        <v>B95</v>
      </c>
      <c r="I94" t="str">
        <f>VLOOKUP(A94,[1]CollectionNotes!$A:$P,8,FALSE)</f>
        <v>T2253</v>
      </c>
      <c r="J94">
        <f>VLOOKUP(A94,[1]CollectionNotes!$A:$P,16,FALSE)</f>
        <v>0</v>
      </c>
      <c r="K94">
        <v>93</v>
      </c>
      <c r="M94">
        <v>93</v>
      </c>
      <c r="O94">
        <f>VLOOKUP(A94,[1]ShayleSamples!$A:$H,7,FALSE)</f>
        <v>96</v>
      </c>
      <c r="P94">
        <v>30</v>
      </c>
      <c r="Q94">
        <v>32</v>
      </c>
    </row>
    <row r="95" spans="1:17" x14ac:dyDescent="0.2">
      <c r="A95" t="str">
        <f t="shared" si="11"/>
        <v>Run4.9</v>
      </c>
      <c r="B95" t="str">
        <f t="shared" si="12"/>
        <v>Run4.P2</v>
      </c>
      <c r="C95" s="2">
        <v>45100</v>
      </c>
      <c r="D95">
        <v>4</v>
      </c>
      <c r="E95" t="s">
        <v>2</v>
      </c>
      <c r="F95" s="1">
        <v>2</v>
      </c>
      <c r="G95">
        <v>9</v>
      </c>
      <c r="H95" t="str">
        <f>VLOOKUP(A95,[1]CollectionNotes!$A:$P,12,FALSE)</f>
        <v>B153</v>
      </c>
      <c r="I95" t="str">
        <f>VLOOKUP(A95,[1]CollectionNotes!$A:$P,8,FALSE)</f>
        <v>R2223</v>
      </c>
      <c r="J95">
        <f>VLOOKUP(A95,[1]CollectionNotes!$A:$P,16,FALSE)</f>
        <v>26</v>
      </c>
      <c r="K95">
        <v>94</v>
      </c>
      <c r="M95">
        <v>94</v>
      </c>
      <c r="O95">
        <f>VLOOKUP(A95,[1]ShayleSamples!$A:$H,7,FALSE)</f>
        <v>108</v>
      </c>
      <c r="P95">
        <v>30</v>
      </c>
      <c r="Q95">
        <v>32</v>
      </c>
    </row>
    <row r="96" spans="1:17" x14ac:dyDescent="0.2">
      <c r="A96" t="str">
        <f t="shared" si="11"/>
        <v>Run4.23</v>
      </c>
      <c r="B96" t="str">
        <f t="shared" si="12"/>
        <v>Run4.P3</v>
      </c>
      <c r="C96" s="2">
        <v>45100</v>
      </c>
      <c r="D96">
        <v>4</v>
      </c>
      <c r="E96" t="s">
        <v>2</v>
      </c>
      <c r="F96" s="1">
        <v>3</v>
      </c>
      <c r="G96">
        <v>23</v>
      </c>
      <c r="H96" t="str">
        <f>VLOOKUP(A96,[1]CollectionNotes!$A:$P,12,FALSE)</f>
        <v>B156</v>
      </c>
      <c r="I96" t="str">
        <f>VLOOKUP(A96,[1]CollectionNotes!$A:$P,8,FALSE)</f>
        <v>R2223</v>
      </c>
      <c r="J96">
        <f>VLOOKUP(A96,[1]CollectionNotes!$A:$P,16,FALSE)</f>
        <v>26</v>
      </c>
      <c r="K96">
        <v>95</v>
      </c>
      <c r="M96">
        <v>95</v>
      </c>
      <c r="O96">
        <f>VLOOKUP(A96,[1]ShayleSamples!$A:$H,7,FALSE)</f>
        <v>107</v>
      </c>
      <c r="P96">
        <v>30</v>
      </c>
      <c r="Q96">
        <v>32</v>
      </c>
    </row>
    <row r="97" spans="1:17" x14ac:dyDescent="0.2">
      <c r="A97" t="str">
        <f t="shared" si="11"/>
        <v>Run4.8</v>
      </c>
      <c r="B97" t="str">
        <f t="shared" si="12"/>
        <v>Run4.P4</v>
      </c>
      <c r="C97" s="2">
        <v>45100</v>
      </c>
      <c r="D97">
        <v>4</v>
      </c>
      <c r="E97" t="s">
        <v>2</v>
      </c>
      <c r="F97" s="1">
        <v>4</v>
      </c>
      <c r="G97">
        <v>8</v>
      </c>
      <c r="H97" t="str">
        <f>VLOOKUP(A97,[1]CollectionNotes!$A:$P,12,FALSE)</f>
        <v>B152</v>
      </c>
      <c r="I97" t="str">
        <f>VLOOKUP(A97,[1]CollectionNotes!$A:$P,8,FALSE)</f>
        <v>R2223</v>
      </c>
      <c r="J97">
        <f>VLOOKUP(A97,[1]CollectionNotes!$A:$P,16,FALSE)</f>
        <v>25</v>
      </c>
      <c r="K97">
        <v>96</v>
      </c>
      <c r="M97">
        <v>96</v>
      </c>
      <c r="O97">
        <f>VLOOKUP(A97,[1]ShayleSamples!$A:$H,7,FALSE)</f>
        <v>106</v>
      </c>
      <c r="P97">
        <v>30</v>
      </c>
      <c r="Q97">
        <v>32</v>
      </c>
    </row>
    <row r="98" spans="1:17" x14ac:dyDescent="0.2">
      <c r="A98" t="str">
        <f t="shared" si="11"/>
        <v>Run4.30</v>
      </c>
      <c r="B98" t="str">
        <f t="shared" si="12"/>
        <v>Run4.P5</v>
      </c>
      <c r="C98" s="2">
        <v>45100</v>
      </c>
      <c r="D98">
        <v>4</v>
      </c>
      <c r="E98" t="s">
        <v>2</v>
      </c>
      <c r="F98" s="1">
        <v>5</v>
      </c>
      <c r="G98">
        <v>30</v>
      </c>
      <c r="H98" t="str">
        <f>VLOOKUP(A98,[1]CollectionNotes!$A:$P,12,FALSE)</f>
        <v>B174</v>
      </c>
      <c r="I98" t="str">
        <f>VLOOKUP(A98,[1]CollectionNotes!$A:$P,8,FALSE)</f>
        <v>J2859</v>
      </c>
      <c r="J98">
        <f>VLOOKUP(A98,[1]CollectionNotes!$A:$P,16,FALSE)</f>
        <v>10</v>
      </c>
      <c r="K98">
        <v>97</v>
      </c>
      <c r="M98">
        <v>97</v>
      </c>
      <c r="O98">
        <f>VLOOKUP(A98,[1]ShayleSamples!$A:$H,7,FALSE)</f>
        <v>105</v>
      </c>
      <c r="P98">
        <v>30</v>
      </c>
      <c r="Q98">
        <v>32</v>
      </c>
    </row>
    <row r="99" spans="1:17" x14ac:dyDescent="0.2">
      <c r="A99" t="str">
        <f t="shared" si="11"/>
        <v>Run4.26</v>
      </c>
      <c r="B99" t="str">
        <f t="shared" si="12"/>
        <v>Run4.P6</v>
      </c>
      <c r="C99" s="2">
        <v>45100</v>
      </c>
      <c r="D99">
        <v>4</v>
      </c>
      <c r="E99" t="s">
        <v>2</v>
      </c>
      <c r="F99" s="1">
        <v>6</v>
      </c>
      <c r="G99">
        <v>26</v>
      </c>
      <c r="H99" t="str">
        <f>VLOOKUP(A99,[1]CollectionNotes!$A:$P,12,FALSE)</f>
        <v>B154</v>
      </c>
      <c r="I99" t="str">
        <f>VLOOKUP(A99,[1]CollectionNotes!$A:$P,8,FALSE)</f>
        <v>R2223</v>
      </c>
      <c r="J99">
        <f>VLOOKUP(A99,[1]CollectionNotes!$A:$P,16,FALSE)</f>
        <v>27</v>
      </c>
      <c r="K99">
        <v>98</v>
      </c>
      <c r="M99">
        <v>98</v>
      </c>
      <c r="O99">
        <f>VLOOKUP(A99,[1]ShayleSamples!$A:$H,7,FALSE)</f>
        <v>104</v>
      </c>
      <c r="P99">
        <v>30</v>
      </c>
      <c r="Q99">
        <v>32</v>
      </c>
    </row>
    <row r="100" spans="1:17" x14ac:dyDescent="0.2">
      <c r="A100" t="str">
        <f t="shared" si="11"/>
        <v>Run4.12</v>
      </c>
      <c r="B100" t="str">
        <f t="shared" si="12"/>
        <v>Run4.P7</v>
      </c>
      <c r="C100" s="2">
        <v>45100</v>
      </c>
      <c r="D100">
        <v>4</v>
      </c>
      <c r="E100" t="s">
        <v>2</v>
      </c>
      <c r="F100" s="1">
        <v>7</v>
      </c>
      <c r="G100">
        <v>12</v>
      </c>
      <c r="H100" t="str">
        <f>VLOOKUP(A100,[1]CollectionNotes!$A:$P,12,FALSE)</f>
        <v>B151</v>
      </c>
      <c r="I100" t="str">
        <f>VLOOKUP(A100,[1]CollectionNotes!$A:$P,8,FALSE)</f>
        <v>R2223</v>
      </c>
      <c r="J100">
        <f>VLOOKUP(A100,[1]CollectionNotes!$A:$P,16,FALSE)</f>
        <v>24</v>
      </c>
      <c r="K100">
        <v>99</v>
      </c>
      <c r="M100">
        <v>99</v>
      </c>
      <c r="O100">
        <f>VLOOKUP(A100,[1]ShayleSamples!$A:$H,7,FALSE)</f>
        <v>103</v>
      </c>
      <c r="P100">
        <v>30</v>
      </c>
      <c r="Q100">
        <v>32</v>
      </c>
    </row>
    <row r="101" spans="1:17" x14ac:dyDescent="0.2">
      <c r="A101" t="str">
        <f t="shared" si="11"/>
        <v>Run4.3</v>
      </c>
      <c r="B101" t="str">
        <f t="shared" si="12"/>
        <v>Run4.P8</v>
      </c>
      <c r="C101" s="2">
        <v>45100</v>
      </c>
      <c r="D101">
        <v>4</v>
      </c>
      <c r="E101" t="s">
        <v>2</v>
      </c>
      <c r="F101" s="1">
        <v>8</v>
      </c>
      <c r="G101">
        <v>3</v>
      </c>
      <c r="H101" t="str">
        <f>VLOOKUP(A101,[1]CollectionNotes!$A:$P,12,FALSE)</f>
        <v>B179</v>
      </c>
      <c r="I101" t="str">
        <f>VLOOKUP(A101,[1]CollectionNotes!$A:$P,8,FALSE)</f>
        <v>J2859</v>
      </c>
      <c r="J101">
        <f>VLOOKUP(A101,[1]CollectionNotes!$A:$P,16,FALSE)</f>
        <v>12</v>
      </c>
      <c r="K101">
        <v>100</v>
      </c>
      <c r="M101">
        <v>100</v>
      </c>
      <c r="O101">
        <f>VLOOKUP(A101,[1]ShayleSamples!$A:$H,7,FALSE)</f>
        <v>112</v>
      </c>
      <c r="P101">
        <v>30</v>
      </c>
      <c r="Q101">
        <v>32</v>
      </c>
    </row>
    <row r="102" spans="1:17" x14ac:dyDescent="0.2">
      <c r="A102" t="str">
        <f t="shared" si="11"/>
        <v>Run4.44</v>
      </c>
      <c r="B102" t="str">
        <f t="shared" si="12"/>
        <v>Run4.O1</v>
      </c>
      <c r="C102" s="2">
        <v>45100</v>
      </c>
      <c r="D102">
        <v>4</v>
      </c>
      <c r="E102" t="s">
        <v>0</v>
      </c>
      <c r="F102" s="1">
        <v>1</v>
      </c>
      <c r="G102">
        <v>44</v>
      </c>
      <c r="H102" t="str">
        <f>VLOOKUP(A102,[1]CollectionNotes!$A:$P,12,FALSE)</f>
        <v>B113</v>
      </c>
      <c r="I102" t="str">
        <f>VLOOKUP(A102,[1]CollectionNotes!$A:$P,8,FALSE)</f>
        <v>V1548</v>
      </c>
      <c r="J102">
        <f>VLOOKUP(A102,[1]CollectionNotes!$A:$P,16,FALSE)</f>
        <v>41</v>
      </c>
      <c r="K102">
        <v>101</v>
      </c>
      <c r="M102">
        <v>101</v>
      </c>
      <c r="O102">
        <f>VLOOKUP(A102,[1]ShayleSamples!$A:$H,7,FALSE)</f>
        <v>101</v>
      </c>
      <c r="P102">
        <v>30</v>
      </c>
      <c r="Q102">
        <v>32</v>
      </c>
    </row>
    <row r="103" spans="1:17" x14ac:dyDescent="0.2">
      <c r="A103" t="str">
        <f t="shared" si="11"/>
        <v>Run4.55</v>
      </c>
      <c r="B103" t="str">
        <f t="shared" si="12"/>
        <v>Run4.O2</v>
      </c>
      <c r="C103" s="2">
        <v>45100</v>
      </c>
      <c r="D103">
        <v>4</v>
      </c>
      <c r="E103" t="s">
        <v>0</v>
      </c>
      <c r="F103" s="1">
        <v>2</v>
      </c>
      <c r="G103">
        <v>55</v>
      </c>
      <c r="H103" t="str">
        <f>VLOOKUP(A103,[1]CollectionNotes!$A:$P,12,FALSE)</f>
        <v>B111</v>
      </c>
      <c r="I103" t="str">
        <f>VLOOKUP(A103,[1]CollectionNotes!$A:$P,8,FALSE)</f>
        <v>V1548</v>
      </c>
      <c r="J103">
        <f>VLOOKUP(A103,[1]CollectionNotes!$A:$P,16,FALSE)</f>
        <v>41</v>
      </c>
      <c r="K103">
        <v>102</v>
      </c>
      <c r="M103">
        <v>102</v>
      </c>
      <c r="O103">
        <f>VLOOKUP(A103,[1]ShayleSamples!$A:$H,7,FALSE)</f>
        <v>102</v>
      </c>
      <c r="P103">
        <v>30</v>
      </c>
      <c r="Q103">
        <v>32</v>
      </c>
    </row>
    <row r="104" spans="1:17" x14ac:dyDescent="0.2">
      <c r="A104" t="str">
        <f t="shared" si="11"/>
        <v>Run4.61</v>
      </c>
      <c r="B104" t="str">
        <f t="shared" si="12"/>
        <v>Run4.O3</v>
      </c>
      <c r="C104" s="2">
        <v>45100</v>
      </c>
      <c r="D104">
        <v>4</v>
      </c>
      <c r="E104" t="s">
        <v>0</v>
      </c>
      <c r="F104" s="1">
        <v>3</v>
      </c>
      <c r="G104">
        <v>61</v>
      </c>
      <c r="H104" t="str">
        <f>VLOOKUP(A104,[1]CollectionNotes!$A:$P,12,FALSE)</f>
        <v>B114</v>
      </c>
      <c r="I104" t="str">
        <f>VLOOKUP(A104,[1]CollectionNotes!$A:$P,8,FALSE)</f>
        <v>V1548</v>
      </c>
      <c r="J104">
        <f>VLOOKUP(A104,[1]CollectionNotes!$A:$P,16,FALSE)</f>
        <v>41</v>
      </c>
      <c r="K104">
        <v>103</v>
      </c>
      <c r="M104">
        <v>103</v>
      </c>
      <c r="O104">
        <f>VLOOKUP(A104,[1]ShayleSamples!$A:$H,7,FALSE)</f>
        <v>100</v>
      </c>
      <c r="P104">
        <v>30</v>
      </c>
      <c r="Q104">
        <v>32</v>
      </c>
    </row>
    <row r="105" spans="1:17" x14ac:dyDescent="0.2">
      <c r="A105" t="str">
        <f t="shared" si="11"/>
        <v>Run4.60</v>
      </c>
      <c r="B105" t="str">
        <f t="shared" si="12"/>
        <v>Run4.O4</v>
      </c>
      <c r="C105" s="2">
        <v>45100</v>
      </c>
      <c r="D105">
        <v>4</v>
      </c>
      <c r="E105" t="s">
        <v>0</v>
      </c>
      <c r="F105" s="1">
        <v>4</v>
      </c>
      <c r="G105">
        <v>60</v>
      </c>
      <c r="H105" t="str">
        <f>VLOOKUP(A105,[1]CollectionNotes!$A:$P,12,FALSE)</f>
        <v>B115</v>
      </c>
      <c r="I105" t="str">
        <f>VLOOKUP(A105,[1]CollectionNotes!$A:$P,8,FALSE)</f>
        <v>V1548</v>
      </c>
      <c r="J105">
        <f>VLOOKUP(A105,[1]CollectionNotes!$A:$P,16,FALSE)</f>
        <v>41</v>
      </c>
      <c r="K105">
        <v>104</v>
      </c>
      <c r="M105">
        <v>104</v>
      </c>
      <c r="O105">
        <f>VLOOKUP(A105,[1]ShayleSamples!$A:$H,7,FALSE)</f>
        <v>98</v>
      </c>
      <c r="P105">
        <v>30</v>
      </c>
      <c r="Q105">
        <v>32</v>
      </c>
    </row>
    <row r="106" spans="1:17" x14ac:dyDescent="0.2">
      <c r="A106" t="str">
        <f t="shared" si="11"/>
        <v>Run4.43</v>
      </c>
      <c r="B106" t="str">
        <f t="shared" si="12"/>
        <v>Run4.O5</v>
      </c>
      <c r="C106" s="2">
        <v>45100</v>
      </c>
      <c r="D106">
        <v>4</v>
      </c>
      <c r="E106" t="s">
        <v>0</v>
      </c>
      <c r="F106" s="1">
        <v>5</v>
      </c>
      <c r="G106">
        <v>43</v>
      </c>
      <c r="H106" t="str">
        <f>VLOOKUP(A106,[1]CollectionNotes!$A:$P,12,FALSE)</f>
        <v>B112</v>
      </c>
      <c r="I106" t="str">
        <f>VLOOKUP(A106,[1]CollectionNotes!$A:$P,8,FALSE)</f>
        <v>V1548</v>
      </c>
      <c r="J106">
        <f>VLOOKUP(A106,[1]CollectionNotes!$A:$P,16,FALSE)</f>
        <v>41</v>
      </c>
      <c r="K106">
        <v>105</v>
      </c>
      <c r="M106">
        <v>105</v>
      </c>
      <c r="O106">
        <f>VLOOKUP(A106,[1]ShayleSamples!$A:$H,7,FALSE)</f>
        <v>99</v>
      </c>
      <c r="P106">
        <v>30</v>
      </c>
      <c r="Q106">
        <v>32</v>
      </c>
    </row>
    <row r="107" spans="1:17" x14ac:dyDescent="0.2">
      <c r="A107" t="str">
        <f t="shared" si="11"/>
        <v>Run4.41</v>
      </c>
      <c r="B107" t="str">
        <f t="shared" si="12"/>
        <v>Run4.O6</v>
      </c>
      <c r="C107" s="2">
        <v>45100</v>
      </c>
      <c r="D107">
        <v>4</v>
      </c>
      <c r="E107" t="s">
        <v>0</v>
      </c>
      <c r="F107" s="1">
        <v>6</v>
      </c>
      <c r="G107">
        <v>41</v>
      </c>
      <c r="H107" t="str">
        <f>VLOOKUP(A107,[1]CollectionNotes!$A:$P,12,FALSE)</f>
        <v>B116</v>
      </c>
      <c r="I107" t="str">
        <f>VLOOKUP(A107,[1]CollectionNotes!$A:$P,8,FALSE)</f>
        <v>V1548</v>
      </c>
      <c r="J107">
        <f>VLOOKUP(A107,[1]CollectionNotes!$A:$P,16,FALSE)</f>
        <v>43</v>
      </c>
      <c r="K107">
        <v>106</v>
      </c>
      <c r="M107">
        <v>106</v>
      </c>
      <c r="O107">
        <f>VLOOKUP(A107,[1]ShayleSamples!$A:$H,7,FALSE)</f>
        <v>97</v>
      </c>
      <c r="P107">
        <v>30</v>
      </c>
      <c r="Q107">
        <v>32</v>
      </c>
    </row>
    <row r="108" spans="1:17" x14ac:dyDescent="0.2">
      <c r="A108" t="str">
        <f t="shared" si="11"/>
        <v>Run4.42</v>
      </c>
      <c r="B108" t="str">
        <f t="shared" si="12"/>
        <v>Run4.O7</v>
      </c>
      <c r="C108" s="2">
        <v>45100</v>
      </c>
      <c r="D108">
        <v>4</v>
      </c>
      <c r="E108" t="s">
        <v>0</v>
      </c>
      <c r="F108" s="1">
        <v>7</v>
      </c>
      <c r="G108">
        <v>42</v>
      </c>
      <c r="H108" t="str">
        <f>VLOOKUP(A108,[1]CollectionNotes!$A:$P,12,FALSE)</f>
        <v>B96</v>
      </c>
      <c r="I108" t="str">
        <f>VLOOKUP(A108,[1]CollectionNotes!$A:$P,8,FALSE)</f>
        <v>T2253</v>
      </c>
      <c r="J108">
        <f>VLOOKUP(A108,[1]CollectionNotes!$A:$P,16,FALSE)</f>
        <v>0</v>
      </c>
      <c r="K108">
        <v>107</v>
      </c>
      <c r="M108">
        <v>107</v>
      </c>
      <c r="O108">
        <f>VLOOKUP(A108,[1]ShayleSamples!$A:$H,7,FALSE)</f>
        <v>94</v>
      </c>
      <c r="P108">
        <v>30</v>
      </c>
      <c r="Q108">
        <v>32</v>
      </c>
    </row>
    <row r="109" spans="1:17" x14ac:dyDescent="0.2">
      <c r="A109" t="str">
        <f t="shared" si="11"/>
        <v>Run4.49</v>
      </c>
      <c r="B109" t="str">
        <f t="shared" si="12"/>
        <v>Run4.O8</v>
      </c>
      <c r="C109" s="2">
        <v>45100</v>
      </c>
      <c r="D109">
        <v>4</v>
      </c>
      <c r="E109" t="s">
        <v>0</v>
      </c>
      <c r="F109" s="1">
        <v>8</v>
      </c>
      <c r="G109">
        <v>49</v>
      </c>
      <c r="H109" t="str">
        <f>VLOOKUP(A109,[1]CollectionNotes!$A:$P,12,FALSE)</f>
        <v>B94</v>
      </c>
      <c r="I109" t="str">
        <f>VLOOKUP(A109,[1]CollectionNotes!$A:$P,8,FALSE)</f>
        <v>T2253</v>
      </c>
      <c r="J109">
        <f>VLOOKUP(A109,[1]CollectionNotes!$A:$P,16,FALSE)</f>
        <v>0</v>
      </c>
      <c r="K109">
        <v>108</v>
      </c>
      <c r="M109">
        <v>108</v>
      </c>
      <c r="O109">
        <f>VLOOKUP(A109,[1]ShayleSamples!$A:$H,7,FALSE)</f>
        <v>95</v>
      </c>
      <c r="P109">
        <v>30</v>
      </c>
      <c r="Q109">
        <v>32</v>
      </c>
    </row>
    <row r="110" spans="1:17" x14ac:dyDescent="0.2">
      <c r="A110" t="str">
        <f t="shared" si="11"/>
        <v>Run4.33</v>
      </c>
      <c r="B110" t="str">
        <f t="shared" si="12"/>
        <v>Run4.Y1</v>
      </c>
      <c r="C110" s="2">
        <v>45100</v>
      </c>
      <c r="D110">
        <v>4</v>
      </c>
      <c r="E110" t="s">
        <v>5</v>
      </c>
      <c r="F110" s="1">
        <v>1</v>
      </c>
      <c r="G110">
        <v>33</v>
      </c>
      <c r="H110" t="str">
        <f>VLOOKUP(A110,[1]CollectionNotes!$A:$P,12,FALSE)</f>
        <v>B175</v>
      </c>
      <c r="I110" t="str">
        <f>VLOOKUP(A110,[1]CollectionNotes!$A:$P,8,FALSE)</f>
        <v>C1449</v>
      </c>
      <c r="J110">
        <f>VLOOKUP(A110,[1]CollectionNotes!$A:$P,16,FALSE)</f>
        <v>13</v>
      </c>
      <c r="K110">
        <v>109</v>
      </c>
      <c r="M110">
        <v>109</v>
      </c>
      <c r="O110">
        <f>VLOOKUP(A110,[1]ShayleSamples!$A:$H,7,FALSE)</f>
        <v>113</v>
      </c>
      <c r="P110">
        <v>30</v>
      </c>
      <c r="Q110">
        <v>32</v>
      </c>
    </row>
    <row r="111" spans="1:17" x14ac:dyDescent="0.2">
      <c r="A111" t="str">
        <f t="shared" si="11"/>
        <v>Run4.45</v>
      </c>
      <c r="B111" t="str">
        <f t="shared" si="12"/>
        <v>Run4.Y2</v>
      </c>
      <c r="C111" s="2">
        <v>45100</v>
      </c>
      <c r="D111">
        <v>4</v>
      </c>
      <c r="E111" t="s">
        <v>5</v>
      </c>
      <c r="F111" s="1">
        <v>2</v>
      </c>
      <c r="G111">
        <v>45</v>
      </c>
      <c r="H111" t="str">
        <f>VLOOKUP(A111,[1]CollectionNotes!$A:$P,12,FALSE)</f>
        <v>B178</v>
      </c>
      <c r="I111" t="str">
        <f>VLOOKUP(A111,[1]CollectionNotes!$A:$P,8,FALSE)</f>
        <v>C1449</v>
      </c>
      <c r="J111">
        <f>VLOOKUP(A111,[1]CollectionNotes!$A:$P,16,FALSE)</f>
        <v>11</v>
      </c>
      <c r="K111">
        <v>110</v>
      </c>
      <c r="M111">
        <v>110</v>
      </c>
      <c r="O111">
        <f>VLOOKUP(A111,[1]ShayleSamples!$A:$H,7,FALSE)</f>
        <v>114</v>
      </c>
      <c r="P111">
        <v>30</v>
      </c>
      <c r="Q111">
        <v>32</v>
      </c>
    </row>
    <row r="112" spans="1:17" x14ac:dyDescent="0.2">
      <c r="A112" t="str">
        <f t="shared" si="11"/>
        <v>Run4.4</v>
      </c>
      <c r="B112" t="str">
        <f t="shared" si="12"/>
        <v>Run4.Y3</v>
      </c>
      <c r="C112" s="2">
        <v>45100</v>
      </c>
      <c r="D112">
        <v>4</v>
      </c>
      <c r="E112" t="s">
        <v>5</v>
      </c>
      <c r="F112" s="1">
        <v>3</v>
      </c>
      <c r="G112">
        <v>4</v>
      </c>
      <c r="H112" t="str">
        <f>VLOOKUP(A112,[1]CollectionNotes!$A:$P,12,FALSE)</f>
        <v>B180</v>
      </c>
      <c r="I112" t="str">
        <f>VLOOKUP(A112,[1]CollectionNotes!$A:$P,8,FALSE)</f>
        <v>J2859</v>
      </c>
      <c r="J112">
        <f>VLOOKUP(A112,[1]CollectionNotes!$A:$P,16,FALSE)</f>
        <v>21</v>
      </c>
      <c r="K112">
        <v>111</v>
      </c>
      <c r="M112">
        <v>111</v>
      </c>
      <c r="O112">
        <f>VLOOKUP(A112,[1]ShayleSamples!$A:$H,7,FALSE)</f>
        <v>111</v>
      </c>
      <c r="P112">
        <v>30</v>
      </c>
      <c r="Q112">
        <v>32</v>
      </c>
    </row>
    <row r="113" spans="1:17" x14ac:dyDescent="0.2">
      <c r="A113" t="str">
        <f t="shared" si="11"/>
        <v>Run4.20</v>
      </c>
      <c r="B113" t="str">
        <f t="shared" si="12"/>
        <v>Run4.Y4</v>
      </c>
      <c r="C113" s="2">
        <v>45100</v>
      </c>
      <c r="D113">
        <v>4</v>
      </c>
      <c r="E113" t="s">
        <v>5</v>
      </c>
      <c r="F113" s="1">
        <v>4</v>
      </c>
      <c r="G113">
        <v>20</v>
      </c>
      <c r="H113" t="str">
        <f>VLOOKUP(A113,[1]CollectionNotes!$A:$P,12,FALSE)</f>
        <v>B155</v>
      </c>
      <c r="I113" t="str">
        <f>VLOOKUP(A113,[1]CollectionNotes!$A:$P,8,FALSE)</f>
        <v>R2223</v>
      </c>
      <c r="J113">
        <f>VLOOKUP(A113,[1]CollectionNotes!$A:$P,16,FALSE)</f>
        <v>27</v>
      </c>
      <c r="K113">
        <v>112</v>
      </c>
      <c r="M113">
        <v>112</v>
      </c>
      <c r="O113">
        <f>VLOOKUP(A113,[1]ShayleSamples!$A:$H,7,FALSE)</f>
        <v>110</v>
      </c>
      <c r="P113">
        <v>30</v>
      </c>
      <c r="Q113">
        <v>32</v>
      </c>
    </row>
    <row r="114" spans="1:17" x14ac:dyDescent="0.2">
      <c r="A114" t="str">
        <f t="shared" si="11"/>
        <v>Run4.1</v>
      </c>
      <c r="B114" t="str">
        <f t="shared" si="12"/>
        <v>Run4.Y5</v>
      </c>
      <c r="C114" s="2">
        <v>45100</v>
      </c>
      <c r="D114">
        <v>4</v>
      </c>
      <c r="E114" t="s">
        <v>5</v>
      </c>
      <c r="F114" s="1">
        <v>5</v>
      </c>
      <c r="G114">
        <v>1</v>
      </c>
      <c r="H114" t="str">
        <f>VLOOKUP(A114,[1]CollectionNotes!$A:$P,12,FALSE)</f>
        <v>B172</v>
      </c>
      <c r="I114" t="str">
        <f>VLOOKUP(A114,[1]CollectionNotes!$A:$P,8,FALSE)</f>
        <v>C1449</v>
      </c>
      <c r="J114">
        <f>VLOOKUP(A114,[1]CollectionNotes!$A:$P,16,FALSE)</f>
        <v>12</v>
      </c>
      <c r="K114">
        <v>113</v>
      </c>
      <c r="M114">
        <v>113</v>
      </c>
      <c r="O114">
        <f>VLOOKUP(A114,[1]ShayleSamples!$A:$H,7,FALSE)</f>
        <v>109</v>
      </c>
      <c r="P114">
        <v>30</v>
      </c>
      <c r="Q114">
        <v>32</v>
      </c>
    </row>
    <row r="115" spans="1:17" x14ac:dyDescent="0.2">
      <c r="A115" t="str">
        <f t="shared" si="11"/>
        <v>Run4.2</v>
      </c>
      <c r="B115" t="str">
        <f t="shared" si="12"/>
        <v>Run4.Y6</v>
      </c>
      <c r="C115" s="2">
        <v>45100</v>
      </c>
      <c r="D115">
        <v>4</v>
      </c>
      <c r="E115" t="s">
        <v>5</v>
      </c>
      <c r="F115" s="1">
        <v>6</v>
      </c>
      <c r="G115">
        <v>2</v>
      </c>
      <c r="H115" t="str">
        <f>VLOOKUP(A115,[1]CollectionNotes!$A:$P,12,FALSE)</f>
        <v>B160</v>
      </c>
      <c r="I115" t="str">
        <f>VLOOKUP(A115,[1]CollectionNotes!$A:$P,8,FALSE)</f>
        <v>C1447</v>
      </c>
      <c r="J115">
        <f>VLOOKUP(A115,[1]CollectionNotes!$A:$P,16,FALSE)</f>
        <v>8</v>
      </c>
      <c r="K115">
        <v>114</v>
      </c>
      <c r="M115">
        <v>114</v>
      </c>
      <c r="O115">
        <f>VLOOKUP(A115,[1]ShayleSamples!$A:$H,7,FALSE)</f>
        <v>118</v>
      </c>
      <c r="P115">
        <v>30</v>
      </c>
      <c r="Q115">
        <v>32</v>
      </c>
    </row>
    <row r="116" spans="1:17" x14ac:dyDescent="0.2">
      <c r="A116" t="str">
        <f t="shared" si="11"/>
        <v>Run4.14</v>
      </c>
      <c r="B116" t="str">
        <f t="shared" si="12"/>
        <v>Run4.Y7</v>
      </c>
      <c r="C116" s="2">
        <v>45100</v>
      </c>
      <c r="D116">
        <v>4</v>
      </c>
      <c r="E116" t="s">
        <v>5</v>
      </c>
      <c r="F116" s="1">
        <v>7</v>
      </c>
      <c r="G116">
        <v>14</v>
      </c>
      <c r="H116" t="str">
        <f>VLOOKUP(A116,[1]CollectionNotes!$A:$P,12,FALSE)</f>
        <v>B159</v>
      </c>
      <c r="I116" t="str">
        <f>VLOOKUP(A116,[1]CollectionNotes!$A:$P,8,FALSE)</f>
        <v>R1215</v>
      </c>
      <c r="J116">
        <f>VLOOKUP(A116,[1]CollectionNotes!$A:$P,16,FALSE)</f>
        <v>8</v>
      </c>
      <c r="K116">
        <v>115</v>
      </c>
      <c r="M116">
        <v>115</v>
      </c>
      <c r="O116">
        <f>VLOOKUP(A116,[1]ShayleSamples!$A:$H,7,FALSE)</f>
        <v>117</v>
      </c>
      <c r="P116">
        <v>30</v>
      </c>
      <c r="Q116">
        <v>32</v>
      </c>
    </row>
    <row r="117" spans="1:17" x14ac:dyDescent="0.2">
      <c r="A117" t="str">
        <f t="shared" si="11"/>
        <v>Run4.38</v>
      </c>
      <c r="B117" t="str">
        <f t="shared" si="12"/>
        <v>Run4.Y8</v>
      </c>
      <c r="C117" s="2">
        <v>45100</v>
      </c>
      <c r="D117">
        <v>4</v>
      </c>
      <c r="E117" t="s">
        <v>5</v>
      </c>
      <c r="F117" s="1">
        <v>8</v>
      </c>
      <c r="G117">
        <v>38</v>
      </c>
      <c r="H117" t="str">
        <f>VLOOKUP(A117,[1]CollectionNotes!$A:$P,12,FALSE)</f>
        <v>B107</v>
      </c>
      <c r="I117" t="str">
        <f>VLOOKUP(A117,[1]CollectionNotes!$A:$P,8,FALSE)</f>
        <v>C1447</v>
      </c>
      <c r="J117">
        <f>VLOOKUP(A117,[1]CollectionNotes!$A:$P,16,FALSE)</f>
        <v>7</v>
      </c>
      <c r="K117">
        <v>116</v>
      </c>
      <c r="M117">
        <v>116</v>
      </c>
      <c r="O117">
        <f>VLOOKUP(A117,[1]ShayleSamples!$A:$H,7,FALSE)</f>
        <v>116</v>
      </c>
      <c r="P117">
        <v>30</v>
      </c>
      <c r="Q117">
        <v>32</v>
      </c>
    </row>
    <row r="118" spans="1:17" x14ac:dyDescent="0.2">
      <c r="A118" t="str">
        <f t="shared" si="11"/>
        <v>Run5.27</v>
      </c>
      <c r="B118" t="str">
        <f t="shared" si="12"/>
        <v>Run5.P1</v>
      </c>
      <c r="C118" s="2">
        <v>45101</v>
      </c>
      <c r="D118">
        <v>5</v>
      </c>
      <c r="E118" t="s">
        <v>2</v>
      </c>
      <c r="F118" s="1">
        <v>1</v>
      </c>
      <c r="G118">
        <v>27</v>
      </c>
      <c r="H118" t="str">
        <f>VLOOKUP(A118,[1]CollectionNotes!$A:$P,12,FALSE)</f>
        <v>B191</v>
      </c>
      <c r="I118" t="str">
        <f>VLOOKUP(A118,[1]CollectionNotes!$A:$P,8,FALSE)</f>
        <v>S1254</v>
      </c>
      <c r="J118">
        <f>VLOOKUP(A118,[1]CollectionNotes!$A:$P,16,FALSE)</f>
        <v>22</v>
      </c>
      <c r="K118">
        <v>117</v>
      </c>
      <c r="M118">
        <v>117</v>
      </c>
      <c r="O118">
        <f>VLOOKUP(A118,[1]ShayleSamples!$A:$H,7,FALSE)</f>
        <v>135</v>
      </c>
      <c r="P118">
        <v>30</v>
      </c>
      <c r="Q118">
        <v>32</v>
      </c>
    </row>
    <row r="119" spans="1:17" x14ac:dyDescent="0.2">
      <c r="A119" t="str">
        <f t="shared" ref="A119:A139" si="13">_xlfn.CONCAT("Run"&amp;D119&amp;"."&amp;G119)</f>
        <v>Run5.37</v>
      </c>
      <c r="B119" t="str">
        <f t="shared" ref="B119:B139" si="14">_xlfn.CONCAT("Run"&amp;D119,"."&amp;LEFT(E119,1),F119)</f>
        <v>Run5.P2</v>
      </c>
      <c r="C119" s="2">
        <v>45101</v>
      </c>
      <c r="D119">
        <v>5</v>
      </c>
      <c r="E119" t="s">
        <v>2</v>
      </c>
      <c r="F119" s="1">
        <v>2</v>
      </c>
      <c r="G119">
        <v>37</v>
      </c>
      <c r="H119" t="str">
        <f>VLOOKUP(A119,[1]CollectionNotes!$A:$P,12,FALSE)</f>
        <v>B193</v>
      </c>
      <c r="I119" t="str">
        <f>VLOOKUP(A119,[1]CollectionNotes!$A:$P,8,FALSE)</f>
        <v>O1298</v>
      </c>
      <c r="J119">
        <f>VLOOKUP(A119,[1]CollectionNotes!$A:$P,16,FALSE)</f>
        <v>14</v>
      </c>
      <c r="K119">
        <v>118</v>
      </c>
      <c r="M119">
        <v>118</v>
      </c>
      <c r="O119">
        <f>VLOOKUP(A119,[1]ShayleSamples!$A:$H,7,FALSE)</f>
        <v>136</v>
      </c>
      <c r="P119">
        <v>30</v>
      </c>
      <c r="Q119">
        <v>32</v>
      </c>
    </row>
    <row r="120" spans="1:17" x14ac:dyDescent="0.2">
      <c r="A120" t="str">
        <f t="shared" si="13"/>
        <v>Run5.55</v>
      </c>
      <c r="B120" t="str">
        <f t="shared" si="14"/>
        <v>Run5.P3</v>
      </c>
      <c r="C120" s="2">
        <v>45101</v>
      </c>
      <c r="D120">
        <v>5</v>
      </c>
      <c r="E120" t="s">
        <v>2</v>
      </c>
      <c r="F120" s="1">
        <v>3</v>
      </c>
      <c r="G120">
        <v>55</v>
      </c>
      <c r="H120" t="str">
        <f>VLOOKUP(A120,[1]CollectionNotes!$A:$P,12,FALSE)</f>
        <v>B194</v>
      </c>
      <c r="I120" t="str">
        <f>VLOOKUP(A120,[1]CollectionNotes!$A:$P,8,FALSE)</f>
        <v>O1298</v>
      </c>
      <c r="J120">
        <f>VLOOKUP(A120,[1]CollectionNotes!$A:$P,16,FALSE)</f>
        <v>14</v>
      </c>
      <c r="K120">
        <v>119</v>
      </c>
      <c r="M120">
        <v>119</v>
      </c>
      <c r="O120">
        <f>VLOOKUP(A120,[1]ShayleSamples!$A:$H,7,FALSE)</f>
        <v>137</v>
      </c>
      <c r="P120">
        <v>30</v>
      </c>
      <c r="Q120">
        <v>32</v>
      </c>
    </row>
    <row r="121" spans="1:17" x14ac:dyDescent="0.2">
      <c r="A121" t="str">
        <f t="shared" si="13"/>
        <v>Run5.28</v>
      </c>
      <c r="B121" t="str">
        <f t="shared" si="14"/>
        <v>Run5.P4</v>
      </c>
      <c r="C121" s="2">
        <v>45101</v>
      </c>
      <c r="D121">
        <v>5</v>
      </c>
      <c r="E121" t="s">
        <v>2</v>
      </c>
      <c r="F121" s="1">
        <v>4</v>
      </c>
      <c r="G121">
        <v>28</v>
      </c>
      <c r="H121" t="str">
        <f>VLOOKUP(A121,[1]CollectionNotes!$A:$P,12,FALSE)</f>
        <v>B195</v>
      </c>
      <c r="I121" t="str">
        <f>VLOOKUP(A121,[1]CollectionNotes!$A:$P,8,FALSE)</f>
        <v>S1254</v>
      </c>
      <c r="J121">
        <f>VLOOKUP(A121,[1]CollectionNotes!$A:$P,16,FALSE)</f>
        <v>15</v>
      </c>
      <c r="K121">
        <v>120</v>
      </c>
      <c r="M121">
        <v>120</v>
      </c>
      <c r="O121">
        <f>VLOOKUP(A121,[1]ShayleSamples!$A:$H,7,FALSE)</f>
        <v>138</v>
      </c>
      <c r="P121">
        <v>30</v>
      </c>
      <c r="Q121">
        <v>32</v>
      </c>
    </row>
    <row r="122" spans="1:17" x14ac:dyDescent="0.2">
      <c r="A122" t="str">
        <f t="shared" si="13"/>
        <v>Run5.34</v>
      </c>
      <c r="B122" t="str">
        <f t="shared" si="14"/>
        <v>Run5.P5</v>
      </c>
      <c r="C122" s="2">
        <v>45101</v>
      </c>
      <c r="D122">
        <v>5</v>
      </c>
      <c r="E122" t="s">
        <v>2</v>
      </c>
      <c r="F122" s="1">
        <v>5</v>
      </c>
      <c r="G122">
        <v>34</v>
      </c>
      <c r="H122" t="str">
        <f>VLOOKUP(A122,[1]CollectionNotes!$A:$P,12,FALSE)</f>
        <v>B192</v>
      </c>
      <c r="I122" t="str">
        <f>VLOOKUP(A122,[1]CollectionNotes!$A:$P,8,FALSE)</f>
        <v>S1254</v>
      </c>
      <c r="J122">
        <f>VLOOKUP(A122,[1]CollectionNotes!$A:$P,16,FALSE)</f>
        <v>17</v>
      </c>
      <c r="K122">
        <v>121</v>
      </c>
      <c r="M122">
        <v>121</v>
      </c>
      <c r="O122">
        <f>VLOOKUP(A122,[1]ShayleSamples!$A:$H,7,FALSE)</f>
        <v>139</v>
      </c>
      <c r="P122">
        <v>30</v>
      </c>
      <c r="Q122">
        <v>32</v>
      </c>
    </row>
    <row r="123" spans="1:17" x14ac:dyDescent="0.2">
      <c r="A123" t="str">
        <f t="shared" si="13"/>
        <v>Run5.13</v>
      </c>
      <c r="B123" t="str">
        <f t="shared" si="14"/>
        <v>Run5.P6</v>
      </c>
      <c r="C123" s="2">
        <v>45101</v>
      </c>
      <c r="D123">
        <v>5</v>
      </c>
      <c r="E123" t="s">
        <v>2</v>
      </c>
      <c r="F123" s="1">
        <v>6</v>
      </c>
      <c r="G123">
        <v>13</v>
      </c>
      <c r="H123" t="str">
        <f>VLOOKUP(A123,[1]CollectionNotes!$A:$P,12,FALSE)</f>
        <v>B109</v>
      </c>
      <c r="I123" t="str">
        <f>VLOOKUP(A123,[1]CollectionNotes!$A:$P,8,FALSE)</f>
        <v>O1313</v>
      </c>
      <c r="J123">
        <f>VLOOKUP(A123,[1]CollectionNotes!$A:$P,16,FALSE)</f>
        <v>20</v>
      </c>
      <c r="K123">
        <v>122</v>
      </c>
      <c r="M123">
        <v>122</v>
      </c>
      <c r="O123">
        <f>VLOOKUP(A123,[1]ShayleSamples!$A:$H,7,FALSE)</f>
        <v>121</v>
      </c>
      <c r="P123">
        <v>30</v>
      </c>
      <c r="Q123">
        <v>32</v>
      </c>
    </row>
    <row r="124" spans="1:17" x14ac:dyDescent="0.2">
      <c r="A124" t="str">
        <f t="shared" si="13"/>
        <v>Run5.11</v>
      </c>
      <c r="B124" t="str">
        <f t="shared" si="14"/>
        <v>Run5.P7</v>
      </c>
      <c r="C124" s="2">
        <v>45101</v>
      </c>
      <c r="D124">
        <v>5</v>
      </c>
      <c r="E124" t="s">
        <v>2</v>
      </c>
      <c r="F124" s="1">
        <v>7</v>
      </c>
      <c r="G124">
        <v>11</v>
      </c>
      <c r="H124" t="str">
        <f>VLOOKUP(A124,[1]CollectionNotes!$A:$P,12,FALSE)</f>
        <v>B119</v>
      </c>
      <c r="I124" t="str">
        <f>VLOOKUP(A124,[1]CollectionNotes!$A:$P,8,FALSE)</f>
        <v>O1313</v>
      </c>
      <c r="J124">
        <f>VLOOKUP(A124,[1]CollectionNotes!$A:$P,16,FALSE)</f>
        <v>21</v>
      </c>
      <c r="K124">
        <v>123</v>
      </c>
      <c r="M124">
        <v>123</v>
      </c>
      <c r="O124">
        <f>VLOOKUP(A124,[1]ShayleSamples!$A:$H,7,FALSE)</f>
        <v>122</v>
      </c>
      <c r="P124">
        <v>30</v>
      </c>
      <c r="Q124">
        <v>32</v>
      </c>
    </row>
    <row r="125" spans="1:17" x14ac:dyDescent="0.2">
      <c r="A125" t="str">
        <f t="shared" si="13"/>
        <v>Run5.15</v>
      </c>
      <c r="B125" t="str">
        <f t="shared" si="14"/>
        <v>Run5.P8</v>
      </c>
      <c r="C125" s="2">
        <v>45101</v>
      </c>
      <c r="D125">
        <v>5</v>
      </c>
      <c r="E125" t="s">
        <v>2</v>
      </c>
      <c r="F125" s="1">
        <v>8</v>
      </c>
      <c r="G125">
        <v>15</v>
      </c>
      <c r="H125" t="str">
        <f>VLOOKUP(A125,[1]CollectionNotes!$A:$P,12,FALSE)</f>
        <v>B60</v>
      </c>
      <c r="I125" t="str">
        <f>VLOOKUP(A125,[1]CollectionNotes!$A:$P,8,FALSE)</f>
        <v>O1313</v>
      </c>
      <c r="J125">
        <f>VLOOKUP(A125,[1]CollectionNotes!$A:$P,16,FALSE)</f>
        <v>17</v>
      </c>
      <c r="K125">
        <v>124</v>
      </c>
      <c r="M125">
        <v>124</v>
      </c>
      <c r="O125">
        <f>VLOOKUP(A125,[1]ShayleSamples!$A:$H,7,FALSE)</f>
        <v>120</v>
      </c>
      <c r="P125">
        <v>30</v>
      </c>
      <c r="Q125">
        <v>32</v>
      </c>
    </row>
    <row r="126" spans="1:17" x14ac:dyDescent="0.2">
      <c r="A126" t="str">
        <f t="shared" si="13"/>
        <v>Run5.47</v>
      </c>
      <c r="B126" t="str">
        <f t="shared" si="14"/>
        <v>Run5.O1</v>
      </c>
      <c r="C126" s="2">
        <v>45101</v>
      </c>
      <c r="D126">
        <v>5</v>
      </c>
      <c r="E126" t="s">
        <v>0</v>
      </c>
      <c r="F126" s="1">
        <v>1</v>
      </c>
      <c r="G126">
        <v>47</v>
      </c>
      <c r="H126" t="str">
        <f>VLOOKUP(A126,[1]CollectionNotes!$A:$P,12,FALSE)</f>
        <v>B19</v>
      </c>
      <c r="I126" t="str">
        <f>VLOOKUP(A126,[1]CollectionNotes!$A:$P,8,FALSE)</f>
        <v>J2856</v>
      </c>
      <c r="J126">
        <f>VLOOKUP(A126,[1]CollectionNotes!$A:$P,16,FALSE)</f>
        <v>13</v>
      </c>
      <c r="K126">
        <v>125</v>
      </c>
      <c r="M126">
        <v>125</v>
      </c>
      <c r="O126">
        <f>VLOOKUP(A126,[1]ShayleSamples!$A:$H,7,FALSE)</f>
        <v>119</v>
      </c>
      <c r="P126">
        <v>30</v>
      </c>
      <c r="Q126">
        <v>32</v>
      </c>
    </row>
    <row r="127" spans="1:17" x14ac:dyDescent="0.2">
      <c r="A127" t="str">
        <f t="shared" si="13"/>
        <v>Run5.61</v>
      </c>
      <c r="B127" t="str">
        <f t="shared" si="14"/>
        <v>Run5.O2</v>
      </c>
      <c r="C127" s="2">
        <v>45101</v>
      </c>
      <c r="D127">
        <v>5</v>
      </c>
      <c r="E127" t="s">
        <v>0</v>
      </c>
      <c r="F127" s="1">
        <v>2</v>
      </c>
      <c r="G127">
        <v>61</v>
      </c>
      <c r="H127" t="str">
        <f>VLOOKUP(A127,[1]CollectionNotes!$A:$P,12,FALSE)</f>
        <v>B181</v>
      </c>
      <c r="I127" t="str">
        <f>VLOOKUP(A127,[1]CollectionNotes!$A:$P,8,FALSE)</f>
        <v>T3021</v>
      </c>
      <c r="J127">
        <f>VLOOKUP(A127,[1]CollectionNotes!$A:$P,16,FALSE)</f>
        <v>15</v>
      </c>
      <c r="K127">
        <v>126</v>
      </c>
      <c r="M127">
        <v>126</v>
      </c>
      <c r="O127">
        <f>VLOOKUP(A127,[1]ShayleSamples!$A:$H,7,FALSE)</f>
        <v>129</v>
      </c>
      <c r="P127">
        <v>30</v>
      </c>
      <c r="Q127">
        <v>32</v>
      </c>
    </row>
    <row r="128" spans="1:17" x14ac:dyDescent="0.2">
      <c r="A128" t="str">
        <f t="shared" si="13"/>
        <v>Run5.24</v>
      </c>
      <c r="B128" t="str">
        <f t="shared" si="14"/>
        <v>Run5.O3</v>
      </c>
      <c r="C128" s="2">
        <v>45101</v>
      </c>
      <c r="D128">
        <v>5</v>
      </c>
      <c r="E128" t="s">
        <v>0</v>
      </c>
      <c r="F128" s="1">
        <v>3</v>
      </c>
      <c r="G128">
        <v>24</v>
      </c>
      <c r="H128" t="str">
        <f>VLOOKUP(A128,[1]CollectionNotes!$A:$P,12,FALSE)</f>
        <v>B99</v>
      </c>
      <c r="I128" t="str">
        <f>VLOOKUP(A128,[1]CollectionNotes!$A:$P,8,FALSE)</f>
        <v>J2856</v>
      </c>
      <c r="J128">
        <f>VLOOKUP(A128,[1]CollectionNotes!$A:$P,16,FALSE)</f>
        <v>12</v>
      </c>
      <c r="K128">
        <v>127</v>
      </c>
      <c r="M128">
        <v>127</v>
      </c>
      <c r="O128">
        <f>VLOOKUP(A128,[1]ShayleSamples!$A:$H,7,FALSE)</f>
        <v>123</v>
      </c>
      <c r="P128">
        <v>30</v>
      </c>
      <c r="Q128">
        <v>32</v>
      </c>
    </row>
    <row r="129" spans="1:17" x14ac:dyDescent="0.2">
      <c r="A129" t="str">
        <f t="shared" si="13"/>
        <v>Run5.59</v>
      </c>
      <c r="B129" t="str">
        <f t="shared" si="14"/>
        <v>Run5.O4</v>
      </c>
      <c r="C129" s="2">
        <v>45101</v>
      </c>
      <c r="D129">
        <v>5</v>
      </c>
      <c r="E129" t="s">
        <v>0</v>
      </c>
      <c r="F129" s="1">
        <v>4</v>
      </c>
      <c r="G129">
        <v>59</v>
      </c>
      <c r="H129" t="str">
        <f>VLOOKUP(A129,[1]CollectionNotes!$A:$P,12,FALSE)</f>
        <v>B185</v>
      </c>
      <c r="I129" t="str">
        <f>VLOOKUP(A129,[1]CollectionNotes!$A:$P,8,FALSE)</f>
        <v>K1021</v>
      </c>
      <c r="J129">
        <f>VLOOKUP(A129,[1]CollectionNotes!$A:$P,16,FALSE)</f>
        <v>17</v>
      </c>
      <c r="K129">
        <v>128</v>
      </c>
      <c r="M129">
        <v>128</v>
      </c>
      <c r="O129">
        <f>VLOOKUP(A129,[1]ShayleSamples!$A:$H,7,FALSE)</f>
        <v>127</v>
      </c>
      <c r="P129">
        <v>30</v>
      </c>
      <c r="Q129">
        <v>32</v>
      </c>
    </row>
    <row r="130" spans="1:17" x14ac:dyDescent="0.2">
      <c r="A130" t="str">
        <f t="shared" si="13"/>
        <v>Run5.48</v>
      </c>
      <c r="B130" t="str">
        <f t="shared" si="14"/>
        <v>Run5.O5</v>
      </c>
      <c r="C130" s="2">
        <v>45101</v>
      </c>
      <c r="D130">
        <v>5</v>
      </c>
      <c r="E130" t="s">
        <v>0</v>
      </c>
      <c r="F130" s="1">
        <v>5</v>
      </c>
      <c r="G130">
        <v>48</v>
      </c>
      <c r="H130" t="str">
        <f>VLOOKUP(A130,[1]CollectionNotes!$A:$P,12,FALSE)</f>
        <v>B182</v>
      </c>
      <c r="I130" t="str">
        <f>VLOOKUP(A130,[1]CollectionNotes!$A:$P,8,FALSE)</f>
        <v>T3021</v>
      </c>
      <c r="J130">
        <f>VLOOKUP(A130,[1]CollectionNotes!$A:$P,16,FALSE)</f>
        <v>13</v>
      </c>
      <c r="K130">
        <v>129</v>
      </c>
      <c r="M130">
        <v>129</v>
      </c>
      <c r="O130">
        <f>VLOOKUP(A130,[1]ShayleSamples!$A:$H,7,FALSE)</f>
        <v>128</v>
      </c>
      <c r="P130">
        <v>30</v>
      </c>
      <c r="Q130">
        <v>32</v>
      </c>
    </row>
    <row r="131" spans="1:17" x14ac:dyDescent="0.2">
      <c r="A131" t="str">
        <f t="shared" si="13"/>
        <v>Run5.46</v>
      </c>
      <c r="B131" t="str">
        <f t="shared" si="14"/>
        <v>Run5.O6</v>
      </c>
      <c r="C131" s="2">
        <v>45101</v>
      </c>
      <c r="D131">
        <v>5</v>
      </c>
      <c r="E131" t="s">
        <v>0</v>
      </c>
      <c r="F131" s="1">
        <v>6</v>
      </c>
      <c r="G131">
        <v>46</v>
      </c>
      <c r="H131" t="str">
        <f>VLOOKUP(A131,[1]CollectionNotes!$A:$P,12,FALSE)</f>
        <v>B98</v>
      </c>
      <c r="I131" t="str">
        <f>VLOOKUP(A131,[1]CollectionNotes!$A:$P,8,FALSE)</f>
        <v>J2856</v>
      </c>
      <c r="J131">
        <f>VLOOKUP(A131,[1]CollectionNotes!$A:$P,16,FALSE)</f>
        <v>14</v>
      </c>
      <c r="K131">
        <v>130</v>
      </c>
      <c r="M131">
        <v>130</v>
      </c>
      <c r="O131">
        <f>VLOOKUP(A131,[1]ShayleSamples!$A:$H,7,FALSE)</f>
        <v>125</v>
      </c>
      <c r="P131">
        <v>30</v>
      </c>
      <c r="Q131">
        <v>32</v>
      </c>
    </row>
    <row r="132" spans="1:17" x14ac:dyDescent="0.2">
      <c r="A132" t="str">
        <f t="shared" si="13"/>
        <v>Run5.16</v>
      </c>
      <c r="B132" t="str">
        <f t="shared" si="14"/>
        <v>Run5.O7</v>
      </c>
      <c r="C132" s="2">
        <v>45101</v>
      </c>
      <c r="D132">
        <v>5</v>
      </c>
      <c r="E132" t="s">
        <v>0</v>
      </c>
      <c r="F132" s="1">
        <v>7</v>
      </c>
      <c r="G132">
        <v>16</v>
      </c>
      <c r="H132" t="str">
        <f>VLOOKUP(A132,[1]CollectionNotes!$A:$P,12,FALSE)</f>
        <v>B18</v>
      </c>
      <c r="I132" t="str">
        <f>VLOOKUP(A132,[1]CollectionNotes!$A:$P,8,FALSE)</f>
        <v>J2858</v>
      </c>
      <c r="J132">
        <f>VLOOKUP(A132,[1]CollectionNotes!$A:$P,16,FALSE)</f>
        <v>11</v>
      </c>
      <c r="K132">
        <v>131</v>
      </c>
      <c r="M132">
        <v>131</v>
      </c>
      <c r="O132">
        <f>VLOOKUP(A132,[1]ShayleSamples!$A:$H,7,FALSE)</f>
        <v>131</v>
      </c>
      <c r="P132">
        <v>30</v>
      </c>
      <c r="Q132">
        <v>32</v>
      </c>
    </row>
    <row r="133" spans="1:17" x14ac:dyDescent="0.2">
      <c r="A133" t="str">
        <f t="shared" si="13"/>
        <v>Run5.10</v>
      </c>
      <c r="B133" t="str">
        <f t="shared" si="14"/>
        <v>Run5.O8</v>
      </c>
      <c r="C133" s="2">
        <v>45101</v>
      </c>
      <c r="D133">
        <v>5</v>
      </c>
      <c r="E133" t="s">
        <v>0</v>
      </c>
      <c r="F133" s="1">
        <v>8</v>
      </c>
      <c r="G133">
        <v>10</v>
      </c>
      <c r="H133" t="str">
        <f>VLOOKUP(A133,[1]CollectionNotes!$A:$P,12,FALSE)</f>
        <v>B97</v>
      </c>
      <c r="I133" t="str">
        <f>VLOOKUP(A133,[1]CollectionNotes!$A:$P,8,FALSE)</f>
        <v>J2858</v>
      </c>
      <c r="J133">
        <f>VLOOKUP(A133,[1]CollectionNotes!$A:$P,16,FALSE)</f>
        <v>13</v>
      </c>
      <c r="K133">
        <v>132</v>
      </c>
      <c r="M133">
        <v>132</v>
      </c>
      <c r="O133">
        <f>VLOOKUP(A133,[1]ShayleSamples!$A:$H,7,FALSE)</f>
        <v>132</v>
      </c>
      <c r="P133">
        <v>30</v>
      </c>
      <c r="Q133">
        <v>32</v>
      </c>
    </row>
    <row r="134" spans="1:17" x14ac:dyDescent="0.2">
      <c r="A134" t="str">
        <f t="shared" si="13"/>
        <v>Run5.22</v>
      </c>
      <c r="B134" t="str">
        <f t="shared" si="14"/>
        <v>Run5.Y1</v>
      </c>
      <c r="C134" s="2">
        <v>45101</v>
      </c>
      <c r="D134">
        <v>5</v>
      </c>
      <c r="E134" t="s">
        <v>5</v>
      </c>
      <c r="F134" s="1">
        <v>1</v>
      </c>
      <c r="G134">
        <v>22</v>
      </c>
      <c r="H134" t="str">
        <f>VLOOKUP(A134,[1]CollectionNotes!$A:$P,12,FALSE)</f>
        <v>B184</v>
      </c>
      <c r="I134" t="str">
        <f>VLOOKUP(A134,[1]CollectionNotes!$A:$P,8,FALSE)</f>
        <v>T3021</v>
      </c>
      <c r="J134">
        <f>VLOOKUP(A134,[1]CollectionNotes!$A:$P,16,FALSE)</f>
        <v>14</v>
      </c>
      <c r="K134">
        <v>133</v>
      </c>
      <c r="M134">
        <v>133</v>
      </c>
      <c r="O134">
        <f>VLOOKUP(A134,[1]ShayleSamples!$A:$H,7,FALSE)</f>
        <v>126</v>
      </c>
      <c r="P134">
        <v>30</v>
      </c>
      <c r="Q134">
        <v>32</v>
      </c>
    </row>
    <row r="135" spans="1:17" x14ac:dyDescent="0.2">
      <c r="A135" t="str">
        <f t="shared" si="13"/>
        <v>Run5.25</v>
      </c>
      <c r="B135" t="str">
        <f t="shared" si="14"/>
        <v>Run5.Y2</v>
      </c>
      <c r="C135" s="2">
        <v>45101</v>
      </c>
      <c r="D135">
        <v>5</v>
      </c>
      <c r="E135" t="s">
        <v>5</v>
      </c>
      <c r="F135" s="1">
        <v>2</v>
      </c>
      <c r="G135">
        <v>25</v>
      </c>
      <c r="H135" t="str">
        <f>VLOOKUP(A135,[1]CollectionNotes!$A:$P,12,FALSE)</f>
        <v>B187</v>
      </c>
      <c r="I135" t="str">
        <f>VLOOKUP(A135,[1]CollectionNotes!$A:$P,8,FALSE)</f>
        <v>K1021</v>
      </c>
      <c r="J135">
        <f>VLOOKUP(A135,[1]CollectionNotes!$A:$P,16,FALSE)</f>
        <v>23</v>
      </c>
      <c r="K135">
        <v>134</v>
      </c>
      <c r="M135">
        <v>134</v>
      </c>
      <c r="O135">
        <f>VLOOKUP(A135,[1]ShayleSamples!$A:$H,7,FALSE)</f>
        <v>134</v>
      </c>
      <c r="P135">
        <v>30</v>
      </c>
      <c r="Q135">
        <v>32</v>
      </c>
    </row>
    <row r="136" spans="1:17" x14ac:dyDescent="0.2">
      <c r="A136" t="str">
        <f t="shared" si="13"/>
        <v>Run5.36</v>
      </c>
      <c r="B136" t="str">
        <f t="shared" si="14"/>
        <v>Run5.Y3</v>
      </c>
      <c r="C136" s="2">
        <v>45101</v>
      </c>
      <c r="D136">
        <v>5</v>
      </c>
      <c r="E136" t="s">
        <v>5</v>
      </c>
      <c r="F136" s="1">
        <v>3</v>
      </c>
      <c r="G136">
        <v>36</v>
      </c>
      <c r="H136" t="str">
        <f>VLOOKUP(A136,[1]CollectionNotes!$A:$P,12,FALSE)</f>
        <v>B158</v>
      </c>
      <c r="I136" t="str">
        <f>VLOOKUP(A136,[1]CollectionNotes!$A:$P,8,FALSE)</f>
        <v>R1215</v>
      </c>
      <c r="J136">
        <f>VLOOKUP(A136,[1]CollectionNotes!$A:$P,16,FALSE)</f>
        <v>7</v>
      </c>
      <c r="K136">
        <v>135</v>
      </c>
      <c r="M136">
        <v>135</v>
      </c>
      <c r="O136">
        <f>VLOOKUP(A136,[1]ShayleSamples!$A:$H,7,FALSE)</f>
        <v>115</v>
      </c>
      <c r="P136">
        <v>30</v>
      </c>
      <c r="Q136">
        <v>32</v>
      </c>
    </row>
    <row r="137" spans="1:17" x14ac:dyDescent="0.2">
      <c r="A137" t="str">
        <f t="shared" si="13"/>
        <v>Run5.7</v>
      </c>
      <c r="B137" t="str">
        <f t="shared" si="14"/>
        <v>Run5.Y4</v>
      </c>
      <c r="C137" s="2">
        <v>45101</v>
      </c>
      <c r="D137">
        <v>5</v>
      </c>
      <c r="E137" t="s">
        <v>5</v>
      </c>
      <c r="F137" s="1">
        <v>4</v>
      </c>
      <c r="G137">
        <v>7</v>
      </c>
      <c r="H137" t="str">
        <f>VLOOKUP(A137,[1]CollectionNotes!$A:$P,12,FALSE)</f>
        <v>B186</v>
      </c>
      <c r="I137" t="str">
        <f>VLOOKUP(A137,[1]CollectionNotes!$A:$P,8,FALSE)</f>
        <v>K1021</v>
      </c>
      <c r="J137">
        <f>VLOOKUP(A137,[1]CollectionNotes!$A:$P,16,FALSE)</f>
        <v>19</v>
      </c>
      <c r="K137">
        <v>136</v>
      </c>
      <c r="M137">
        <v>136</v>
      </c>
      <c r="O137">
        <f>VLOOKUP(A137,[1]ShayleSamples!$A:$H,7,FALSE)</f>
        <v>133</v>
      </c>
      <c r="P137">
        <v>30</v>
      </c>
      <c r="Q137">
        <v>32</v>
      </c>
    </row>
    <row r="138" spans="1:17" x14ac:dyDescent="0.2">
      <c r="A138" t="str">
        <f t="shared" si="13"/>
        <v>Run5.21</v>
      </c>
      <c r="B138" t="str">
        <f t="shared" si="14"/>
        <v>Run5.Y5</v>
      </c>
      <c r="C138" s="2">
        <v>45101</v>
      </c>
      <c r="D138">
        <v>5</v>
      </c>
      <c r="E138" t="s">
        <v>5</v>
      </c>
      <c r="F138" s="1">
        <v>5</v>
      </c>
      <c r="G138">
        <v>21</v>
      </c>
      <c r="H138" t="str">
        <f>VLOOKUP(A138,[1]CollectionNotes!$A:$P,12,FALSE)</f>
        <v>B100</v>
      </c>
      <c r="I138" t="str">
        <f>VLOOKUP(A138,[1]CollectionNotes!$A:$P,8,FALSE)</f>
        <v>J2858</v>
      </c>
      <c r="J138">
        <f>VLOOKUP(A138,[1]CollectionNotes!$A:$P,16,FALSE)</f>
        <v>10</v>
      </c>
      <c r="K138">
        <v>137</v>
      </c>
      <c r="M138">
        <v>137</v>
      </c>
      <c r="O138">
        <f>VLOOKUP(A138,[1]ShayleSamples!$A:$H,7,FALSE)</f>
        <v>130</v>
      </c>
      <c r="P138">
        <v>30</v>
      </c>
      <c r="Q138">
        <v>32</v>
      </c>
    </row>
    <row r="139" spans="1:17" x14ac:dyDescent="0.2">
      <c r="A139" t="str">
        <f t="shared" si="13"/>
        <v>Run5.20</v>
      </c>
      <c r="B139" t="str">
        <f t="shared" si="14"/>
        <v>Run5.Y6</v>
      </c>
      <c r="C139" s="2">
        <v>45101</v>
      </c>
      <c r="D139">
        <v>5</v>
      </c>
      <c r="E139" t="s">
        <v>5</v>
      </c>
      <c r="F139" s="1">
        <v>6</v>
      </c>
      <c r="G139">
        <v>20</v>
      </c>
      <c r="H139" t="str">
        <f>VLOOKUP(A139,[1]CollectionNotes!$A:$P,12,FALSE)</f>
        <v>B117</v>
      </c>
      <c r="I139" t="str">
        <f>VLOOKUP(A139,[1]CollectionNotes!$A:$P,8,FALSE)</f>
        <v>O1313</v>
      </c>
      <c r="J139">
        <f>VLOOKUP(A139,[1]CollectionNotes!$A:$P,16,FALSE)</f>
        <v>23</v>
      </c>
      <c r="K139">
        <v>138</v>
      </c>
      <c r="M139">
        <v>138</v>
      </c>
      <c r="O139">
        <f>VLOOKUP(A139,[1]ShayleSamples!$A:$H,7,FALSE)</f>
        <v>124</v>
      </c>
      <c r="P139">
        <v>30</v>
      </c>
      <c r="Q139">
        <v>32</v>
      </c>
    </row>
    <row r="140" spans="1:17" x14ac:dyDescent="0.2">
      <c r="A140" t="str">
        <f t="shared" ref="A140:A142" si="15">_xlfn.CONCAT("Run"&amp;D140&amp;"."&amp;G140)</f>
        <v>Run5.6</v>
      </c>
      <c r="B140" t="str">
        <f t="shared" ref="B140:B143" si="16">_xlfn.CONCAT("Run"&amp;D140,"."&amp;LEFT(E140,1),F140)</f>
        <v>Run5.B1</v>
      </c>
      <c r="C140" s="2">
        <v>45101</v>
      </c>
      <c r="D140">
        <v>5</v>
      </c>
      <c r="E140" t="s">
        <v>1</v>
      </c>
      <c r="F140" s="1">
        <v>1</v>
      </c>
      <c r="G140">
        <v>6</v>
      </c>
      <c r="H140" t="str">
        <f>VLOOKUP(A140,[1]CollectionNotes!$A:$P,12,FALSE)</f>
        <v>B110</v>
      </c>
      <c r="I140" t="str">
        <f>VLOOKUP(A140,[1]CollectionNotes!$A:$P,8,FALSE)</f>
        <v>CT (Waypoint 660)</v>
      </c>
      <c r="J140">
        <f>VLOOKUP(A140,[1]CollectionNotes!$A:$P,16,FALSE)</f>
        <v>8</v>
      </c>
      <c r="K140">
        <v>139</v>
      </c>
      <c r="M140">
        <v>139</v>
      </c>
      <c r="O140">
        <f>VLOOKUP(A140,[1]ShayleSamples!$A:$H,7,FALSE)</f>
        <v>164</v>
      </c>
      <c r="P140">
        <v>30</v>
      </c>
      <c r="Q140">
        <v>32</v>
      </c>
    </row>
    <row r="141" spans="1:17" x14ac:dyDescent="0.2">
      <c r="A141" t="str">
        <f t="shared" si="15"/>
        <v>Run5.25B</v>
      </c>
      <c r="B141" t="str">
        <f t="shared" si="16"/>
        <v>Run5.B2</v>
      </c>
      <c r="C141" s="2">
        <v>45101</v>
      </c>
      <c r="D141">
        <v>5</v>
      </c>
      <c r="E141" t="s">
        <v>1</v>
      </c>
      <c r="F141" s="1">
        <v>2</v>
      </c>
      <c r="G141" t="s">
        <v>28</v>
      </c>
      <c r="H141" t="str">
        <f>VLOOKUP(A141,[1]CollectionNotes!$A:$P,12,FALSE)</f>
        <v>B108</v>
      </c>
      <c r="I141" t="str">
        <f>VLOOKUP(A141,[1]CollectionNotes!$A:$P,8,FALSE)</f>
        <v>CT (Waypoint 661)</v>
      </c>
      <c r="J141">
        <f>VLOOKUP(A141,[1]CollectionNotes!$A:$P,16,FALSE)</f>
        <v>8</v>
      </c>
      <c r="K141">
        <v>140</v>
      </c>
      <c r="M141">
        <v>140</v>
      </c>
      <c r="O141">
        <f>VLOOKUP(A141,[1]ShayleSamples!$A:$H,7,FALSE)</f>
        <v>165</v>
      </c>
      <c r="P141">
        <v>30</v>
      </c>
      <c r="Q141">
        <v>32</v>
      </c>
    </row>
    <row r="142" spans="1:17" x14ac:dyDescent="0.2">
      <c r="A142" t="str">
        <f t="shared" si="15"/>
        <v>Run5.20B</v>
      </c>
      <c r="B142" t="str">
        <f t="shared" si="16"/>
        <v>Run5.B3</v>
      </c>
      <c r="C142" s="2">
        <v>45101</v>
      </c>
      <c r="D142">
        <v>5</v>
      </c>
      <c r="E142" t="s">
        <v>1</v>
      </c>
      <c r="F142" s="1">
        <v>3</v>
      </c>
      <c r="G142" t="s">
        <v>29</v>
      </c>
      <c r="H142" t="str">
        <f>VLOOKUP(A142,[1]CollectionNotes!$A:$P,12,FALSE)</f>
        <v>B118</v>
      </c>
      <c r="I142" t="str">
        <f>VLOOKUP(A142,[1]CollectionNotes!$A:$P,8,FALSE)</f>
        <v>CT (Waypoint 661)</v>
      </c>
      <c r="J142">
        <f>VLOOKUP(A142,[1]CollectionNotes!$A:$P,16,FALSE)</f>
        <v>9</v>
      </c>
      <c r="K142">
        <v>141</v>
      </c>
      <c r="M142">
        <v>141</v>
      </c>
      <c r="O142">
        <f>VLOOKUP(A142,[1]ShayleSamples!$A:$H,7,FALSE)</f>
        <v>166</v>
      </c>
      <c r="P142">
        <v>30</v>
      </c>
      <c r="Q142">
        <v>32</v>
      </c>
    </row>
    <row r="143" spans="1:17" x14ac:dyDescent="0.2">
      <c r="A143" t="str">
        <f>_xlfn.CONCAT("Run"&amp;D143&amp;"."&amp;G143)</f>
        <v>Run5.61B</v>
      </c>
      <c r="B143" t="str">
        <f t="shared" si="16"/>
        <v>Run5.B4</v>
      </c>
      <c r="C143" s="2">
        <v>45101</v>
      </c>
      <c r="D143">
        <v>5</v>
      </c>
      <c r="E143" t="s">
        <v>1</v>
      </c>
      <c r="F143" s="1">
        <v>4</v>
      </c>
      <c r="G143" t="s">
        <v>30</v>
      </c>
      <c r="H143" t="str">
        <f>VLOOKUP(A143,[1]CollectionNotes!$A:$P,12,FALSE)</f>
        <v>B129</v>
      </c>
      <c r="I143" t="str">
        <f>VLOOKUP(A143,[1]CollectionNotes!$A:$P,8,FALSE)</f>
        <v>CT (Waypoint 661)</v>
      </c>
      <c r="J143">
        <f>VLOOKUP(A143,[1]CollectionNotes!$A:$P,16,FALSE)</f>
        <v>9</v>
      </c>
      <c r="K143">
        <v>142</v>
      </c>
      <c r="M143">
        <v>142</v>
      </c>
      <c r="O143">
        <f>VLOOKUP(A143,[1]ShayleSamples!$A:$H,7,FALSE)</f>
        <v>167</v>
      </c>
      <c r="P143">
        <v>30</v>
      </c>
      <c r="Q143">
        <v>32</v>
      </c>
    </row>
    <row r="144" spans="1:17" x14ac:dyDescent="0.2">
      <c r="A144" t="str">
        <f t="shared" ref="A144:A151" si="17">_xlfn.CONCAT("Run"&amp;D144&amp;"."&amp;G144)</f>
        <v>Run6.14</v>
      </c>
      <c r="B144" t="str">
        <f t="shared" ref="B144:B151" si="18">_xlfn.CONCAT("Run"&amp;D144,"."&amp;LEFT(E144,1),F144)</f>
        <v>Run6.P1</v>
      </c>
      <c r="C144" s="2">
        <v>45103</v>
      </c>
      <c r="D144">
        <v>6</v>
      </c>
      <c r="E144" t="s">
        <v>2</v>
      </c>
      <c r="F144" s="1">
        <v>1</v>
      </c>
      <c r="G144">
        <v>14</v>
      </c>
      <c r="H144" t="str">
        <f>VLOOKUP(A144,[1]CollectionNotes!$A:$P,12,FALSE)</f>
        <v>B83</v>
      </c>
      <c r="I144" t="str">
        <f>VLOOKUP(A144,[1]CollectionNotes!$A:$P,8,FALSE)</f>
        <v>TexasRock-Acer-ACR-2(S)</v>
      </c>
      <c r="J144">
        <f>VLOOKUP(A144,[1]CollectionNotes!$A:$P,16,FALSE)</f>
        <v>12</v>
      </c>
      <c r="K144">
        <v>143</v>
      </c>
      <c r="M144">
        <v>143</v>
      </c>
      <c r="O144">
        <f>VLOOKUP(A144,[1]ShayleSamples!$A:$H,7,FALSE)</f>
        <v>198</v>
      </c>
      <c r="P144">
        <v>30</v>
      </c>
      <c r="Q144">
        <v>32</v>
      </c>
    </row>
    <row r="145" spans="1:17" x14ac:dyDescent="0.2">
      <c r="A145" t="str">
        <f t="shared" si="17"/>
        <v>Run6.17</v>
      </c>
      <c r="B145" t="str">
        <f t="shared" si="18"/>
        <v>Run6.P2</v>
      </c>
      <c r="C145" s="2">
        <v>45103</v>
      </c>
      <c r="D145">
        <v>6</v>
      </c>
      <c r="E145" t="s">
        <v>2</v>
      </c>
      <c r="F145" s="1">
        <v>2</v>
      </c>
      <c r="G145">
        <v>17</v>
      </c>
      <c r="H145" t="str">
        <f>VLOOKUP(A145,[1]CollectionNotes!$A:$P,12,FALSE)</f>
        <v>B67</v>
      </c>
      <c r="I145" t="str">
        <f>VLOOKUP(A145,[1]CollectionNotes!$A:$P,8,FALSE)</f>
        <v>TexasRock-Acer-ACR-1(N)</v>
      </c>
      <c r="J145">
        <f>VLOOKUP(A145,[1]CollectionNotes!$A:$P,16,FALSE)</f>
        <v>13</v>
      </c>
      <c r="K145">
        <v>144</v>
      </c>
      <c r="M145">
        <v>144</v>
      </c>
      <c r="O145">
        <f>VLOOKUP(A145,[1]ShayleSamples!$A:$H,7,FALSE)</f>
        <v>197</v>
      </c>
      <c r="P145">
        <v>30</v>
      </c>
      <c r="Q145">
        <v>32</v>
      </c>
    </row>
    <row r="146" spans="1:17" x14ac:dyDescent="0.2">
      <c r="A146" t="str">
        <f t="shared" si="17"/>
        <v>Run6.39</v>
      </c>
      <c r="B146" t="str">
        <f t="shared" si="18"/>
        <v>Run6.P3</v>
      </c>
      <c r="C146" s="2">
        <v>45103</v>
      </c>
      <c r="D146">
        <v>6</v>
      </c>
      <c r="E146" t="s">
        <v>2</v>
      </c>
      <c r="F146" s="1">
        <v>3</v>
      </c>
      <c r="G146">
        <v>39</v>
      </c>
      <c r="H146" t="str">
        <f>VLOOKUP(A146,[1]CollectionNotes!$A:$P,12,FALSE)</f>
        <v>B165</v>
      </c>
      <c r="I146" t="str">
        <f>VLOOKUP(A146,[1]CollectionNotes!$A:$P,8,FALSE)</f>
        <v>TexasRock-Acer-ACR-1(N)</v>
      </c>
      <c r="J146">
        <f>VLOOKUP(A146,[1]CollectionNotes!$A:$P,16,FALSE)</f>
        <v>11</v>
      </c>
      <c r="K146">
        <v>145</v>
      </c>
      <c r="M146">
        <v>145</v>
      </c>
      <c r="O146">
        <f>VLOOKUP(A146,[1]ShayleSamples!$A:$H,7,FALSE)</f>
        <v>196</v>
      </c>
      <c r="P146">
        <v>30</v>
      </c>
      <c r="Q146">
        <v>32</v>
      </c>
    </row>
    <row r="147" spans="1:17" x14ac:dyDescent="0.2">
      <c r="A147" t="str">
        <f t="shared" si="17"/>
        <v>Run6.60</v>
      </c>
      <c r="B147" t="str">
        <f t="shared" si="18"/>
        <v>Run6.P4</v>
      </c>
      <c r="C147" s="2">
        <v>45103</v>
      </c>
      <c r="D147">
        <v>6</v>
      </c>
      <c r="E147" t="s">
        <v>2</v>
      </c>
      <c r="F147" s="1">
        <v>4</v>
      </c>
      <c r="G147">
        <v>60</v>
      </c>
      <c r="H147" t="str">
        <f>VLOOKUP(A147,[1]CollectionNotes!$A:$P,12,FALSE)</f>
        <v>B170</v>
      </c>
      <c r="I147" t="str">
        <f>VLOOKUP(A147,[1]CollectionNotes!$A:$P,8,FALSE)</f>
        <v>TexasRock-Acer-ACR-1(N)</v>
      </c>
      <c r="J147">
        <f>VLOOKUP(A147,[1]CollectionNotes!$A:$P,16,FALSE)</f>
        <v>14</v>
      </c>
      <c r="K147">
        <v>146</v>
      </c>
      <c r="M147">
        <v>146</v>
      </c>
      <c r="O147">
        <f>VLOOKUP(A147,[1]ShayleSamples!$A:$H,7,FALSE)</f>
        <v>195</v>
      </c>
      <c r="P147">
        <v>30</v>
      </c>
      <c r="Q147">
        <v>32</v>
      </c>
    </row>
    <row r="148" spans="1:17" x14ac:dyDescent="0.2">
      <c r="A148" t="str">
        <f t="shared" si="17"/>
        <v>Run6.25</v>
      </c>
      <c r="B148" t="str">
        <f t="shared" si="18"/>
        <v>Run6.P5</v>
      </c>
      <c r="C148" s="2">
        <v>45103</v>
      </c>
      <c r="D148">
        <v>6</v>
      </c>
      <c r="E148" t="s">
        <v>2</v>
      </c>
      <c r="F148" s="1">
        <v>5</v>
      </c>
      <c r="G148">
        <v>25</v>
      </c>
      <c r="H148" t="str">
        <f>VLOOKUP(A148,[1]CollectionNotes!$A:$P,12,FALSE)</f>
        <v>B88</v>
      </c>
      <c r="I148" t="str">
        <f>VLOOKUP(A148,[1]CollectionNotes!$A:$P,8,FALSE)</f>
        <v>TexasRock-Acer-ELS-2(S)</v>
      </c>
      <c r="J148">
        <f>VLOOKUP(A148,[1]CollectionNotes!$A:$P,16,FALSE)</f>
        <v>14</v>
      </c>
      <c r="K148">
        <v>147</v>
      </c>
      <c r="M148">
        <v>147</v>
      </c>
      <c r="O148">
        <f>VLOOKUP(A148,[1]ShayleSamples!$A:$H,7,FALSE)</f>
        <v>194</v>
      </c>
      <c r="P148">
        <v>30</v>
      </c>
      <c r="Q148">
        <v>32</v>
      </c>
    </row>
    <row r="149" spans="1:17" x14ac:dyDescent="0.2">
      <c r="A149" t="str">
        <f t="shared" si="17"/>
        <v>Run6.35</v>
      </c>
      <c r="B149" t="str">
        <f t="shared" si="18"/>
        <v>Run6.P6</v>
      </c>
      <c r="C149" s="2">
        <v>45103</v>
      </c>
      <c r="D149">
        <v>6</v>
      </c>
      <c r="E149" t="s">
        <v>2</v>
      </c>
      <c r="F149" s="1">
        <v>6</v>
      </c>
      <c r="G149">
        <v>35</v>
      </c>
      <c r="H149" t="str">
        <f>VLOOKUP(A149,[1]CollectionNotes!$A:$P,12,FALSE)</f>
        <v>B167</v>
      </c>
      <c r="I149" t="str">
        <f>VLOOKUP(A149,[1]CollectionNotes!$A:$P,8,FALSE)</f>
        <v>TexasRock-Acer-ACR-1(N)</v>
      </c>
      <c r="J149">
        <f>VLOOKUP(A149,[1]CollectionNotes!$A:$P,16,FALSE)</f>
        <v>11</v>
      </c>
      <c r="K149">
        <v>148</v>
      </c>
      <c r="M149">
        <v>148</v>
      </c>
      <c r="O149">
        <f>VLOOKUP(A149,[1]ShayleSamples!$A:$H,7,FALSE)</f>
        <v>193</v>
      </c>
      <c r="P149">
        <v>30</v>
      </c>
      <c r="Q149">
        <v>32</v>
      </c>
    </row>
    <row r="150" spans="1:17" x14ac:dyDescent="0.2">
      <c r="A150" t="str">
        <f t="shared" si="17"/>
        <v>Run6.27</v>
      </c>
      <c r="B150" t="str">
        <f t="shared" si="18"/>
        <v>Run6.P7</v>
      </c>
      <c r="C150" s="2">
        <v>45103</v>
      </c>
      <c r="D150">
        <v>6</v>
      </c>
      <c r="E150" t="s">
        <v>2</v>
      </c>
      <c r="F150" s="1">
        <v>7</v>
      </c>
      <c r="G150">
        <v>27</v>
      </c>
      <c r="H150" t="str">
        <f>VLOOKUP(A150,[1]CollectionNotes!$A:$P,12,FALSE)</f>
        <v>B87</v>
      </c>
      <c r="I150" t="str">
        <f>VLOOKUP(A150,[1]CollectionNotes!$A:$P,8,FALSE)</f>
        <v>TexasRock-Acer-ELS-2(S)</v>
      </c>
      <c r="J150">
        <f>VLOOKUP(A150,[1]CollectionNotes!$A:$P,16,FALSE)</f>
        <v>14</v>
      </c>
      <c r="K150">
        <v>149</v>
      </c>
      <c r="M150">
        <v>149</v>
      </c>
      <c r="O150">
        <f>VLOOKUP(A150,[1]ShayleSamples!$A:$H,7,FALSE)</f>
        <v>199</v>
      </c>
      <c r="P150">
        <v>30</v>
      </c>
      <c r="Q150">
        <v>32</v>
      </c>
    </row>
    <row r="151" spans="1:17" x14ac:dyDescent="0.2">
      <c r="A151" t="str">
        <f t="shared" si="17"/>
        <v>Run6.30</v>
      </c>
      <c r="B151" t="str">
        <f t="shared" si="18"/>
        <v>Run6.P8</v>
      </c>
      <c r="C151" s="2">
        <v>45103</v>
      </c>
      <c r="D151">
        <v>6</v>
      </c>
      <c r="E151" t="s">
        <v>2</v>
      </c>
      <c r="F151" s="1">
        <v>8</v>
      </c>
      <c r="G151">
        <v>30</v>
      </c>
      <c r="H151" t="str">
        <f>VLOOKUP(A151,[1]CollectionNotes!$A:$P,12,FALSE)</f>
        <v>B17</v>
      </c>
      <c r="I151" t="str">
        <f>VLOOKUP(A151,[1]CollectionNotes!$A:$P,8,FALSE)</f>
        <v>TexasRock-Acer-ELS-1(N)</v>
      </c>
      <c r="J151">
        <f>VLOOKUP(A151,[1]CollectionNotes!$A:$P,16,FALSE)</f>
        <v>13</v>
      </c>
      <c r="K151">
        <v>150</v>
      </c>
      <c r="M151">
        <v>150</v>
      </c>
      <c r="O151">
        <f>VLOOKUP(A151,[1]ShayleSamples!$A:$H,7,FALSE)</f>
        <v>200</v>
      </c>
      <c r="P151">
        <v>30</v>
      </c>
      <c r="Q151">
        <v>32</v>
      </c>
    </row>
    <row r="152" spans="1:17" x14ac:dyDescent="0.2">
      <c r="A152" t="str">
        <f t="shared" ref="A152:A174" si="19">_xlfn.CONCAT("Run"&amp;D152&amp;"."&amp;G152)</f>
        <v>Run6.4</v>
      </c>
      <c r="B152" t="str">
        <f t="shared" ref="B152:B174" si="20">_xlfn.CONCAT("Run"&amp;D152,"."&amp;LEFT(E152,1),F152)</f>
        <v>Run6.Y1</v>
      </c>
      <c r="C152" s="2">
        <v>45103</v>
      </c>
      <c r="D152">
        <v>6</v>
      </c>
      <c r="E152" t="s">
        <v>5</v>
      </c>
      <c r="F152" s="1">
        <v>1</v>
      </c>
      <c r="G152">
        <v>4</v>
      </c>
      <c r="H152" t="str">
        <f>VLOOKUP(A152,[1]CollectionNotes!$A:$P,12,FALSE)</f>
        <v>B188</v>
      </c>
      <c r="I152" t="str">
        <f>VLOOKUP(A152,[1]CollectionNotes!$A:$P,8,FALSE)</f>
        <v>Pulaski-N_1</v>
      </c>
      <c r="J152">
        <f>VLOOKUP(A152,[1]CollectionNotes!$A:$P,16,FALSE)</f>
        <v>7</v>
      </c>
      <c r="K152">
        <v>151</v>
      </c>
      <c r="M152">
        <v>151</v>
      </c>
      <c r="O152">
        <f>VLOOKUP(A152,[1]ShayleSamples!$A:$H,7,FALSE)</f>
        <v>179</v>
      </c>
      <c r="P152">
        <v>30</v>
      </c>
      <c r="Q152">
        <v>32</v>
      </c>
    </row>
    <row r="153" spans="1:17" x14ac:dyDescent="0.2">
      <c r="A153" t="str">
        <f t="shared" si="19"/>
        <v>Run6.40</v>
      </c>
      <c r="B153" t="str">
        <f t="shared" si="20"/>
        <v>Run6.Y2</v>
      </c>
      <c r="C153" s="2">
        <v>45103</v>
      </c>
      <c r="D153">
        <v>6</v>
      </c>
      <c r="E153" t="s">
        <v>5</v>
      </c>
      <c r="F153" s="1">
        <v>2</v>
      </c>
      <c r="G153">
        <v>40</v>
      </c>
      <c r="H153" t="str">
        <f>VLOOKUP(A153,[1]CollectionNotes!$A:$P,12,FALSE)</f>
        <v>B164</v>
      </c>
      <c r="I153" t="str">
        <f>VLOOKUP(A153,[1]CollectionNotes!$A:$P,8,FALSE)</f>
        <v>Pulaski-N_2</v>
      </c>
      <c r="J153">
        <f>VLOOKUP(A153,[1]CollectionNotes!$A:$P,16,FALSE)</f>
        <v>12</v>
      </c>
      <c r="K153">
        <v>152</v>
      </c>
      <c r="M153">
        <v>152</v>
      </c>
      <c r="O153">
        <f>VLOOKUP(A153,[1]ShayleSamples!$A:$H,7,FALSE)</f>
        <v>174</v>
      </c>
      <c r="P153">
        <v>30</v>
      </c>
      <c r="Q153">
        <v>32</v>
      </c>
    </row>
    <row r="154" spans="1:17" x14ac:dyDescent="0.2">
      <c r="A154" t="str">
        <f t="shared" si="19"/>
        <v>Run6.55</v>
      </c>
      <c r="B154" t="str">
        <f t="shared" si="20"/>
        <v>Run6.Y3</v>
      </c>
      <c r="C154" s="2">
        <v>45103</v>
      </c>
      <c r="D154">
        <v>6</v>
      </c>
      <c r="E154" t="s">
        <v>5</v>
      </c>
      <c r="F154" s="1">
        <v>3</v>
      </c>
      <c r="G154">
        <v>55</v>
      </c>
      <c r="H154" t="str">
        <f>VLOOKUP(A154,[1]CollectionNotes!$A:$P,12,FALSE)</f>
        <v>B168</v>
      </c>
      <c r="I154" t="str">
        <f>VLOOKUP(A154,[1]CollectionNotes!$A:$P,8,FALSE)</f>
        <v>Pulaski-N_2</v>
      </c>
      <c r="J154">
        <f>VLOOKUP(A154,[1]CollectionNotes!$A:$P,16,FALSE)</f>
        <v>12</v>
      </c>
      <c r="K154">
        <v>153</v>
      </c>
      <c r="M154">
        <v>153</v>
      </c>
      <c r="O154">
        <f>VLOOKUP(A154,[1]ShayleSamples!$A:$H,7,FALSE)</f>
        <v>170</v>
      </c>
      <c r="P154">
        <v>30</v>
      </c>
      <c r="Q154">
        <v>32</v>
      </c>
    </row>
    <row r="155" spans="1:17" x14ac:dyDescent="0.2">
      <c r="A155" t="str">
        <f t="shared" si="19"/>
        <v>Run6.19</v>
      </c>
      <c r="B155" t="str">
        <f t="shared" si="20"/>
        <v>Run6.Y4</v>
      </c>
      <c r="C155" s="2">
        <v>45103</v>
      </c>
      <c r="D155">
        <v>6</v>
      </c>
      <c r="E155" t="s">
        <v>5</v>
      </c>
      <c r="F155" s="1">
        <v>4</v>
      </c>
      <c r="G155">
        <v>19</v>
      </c>
      <c r="H155" t="str">
        <f>VLOOKUP(A155,[1]CollectionNotes!$A:$P,12,FALSE)</f>
        <v>B81</v>
      </c>
      <c r="I155" t="str">
        <f>VLOOKUP(A155,[1]CollectionNotes!$A:$P,8,FALSE)</f>
        <v>TexasRock-Acer-ACR-2(S)</v>
      </c>
      <c r="J155">
        <f>VLOOKUP(A155,[1]CollectionNotes!$A:$P,16,FALSE)</f>
        <v>13</v>
      </c>
      <c r="K155">
        <v>154</v>
      </c>
      <c r="M155">
        <v>154</v>
      </c>
      <c r="O155">
        <f>VLOOKUP(A155,[1]ShayleSamples!$A:$H,7,FALSE)</f>
        <v>188</v>
      </c>
      <c r="P155">
        <v>30</v>
      </c>
      <c r="Q155">
        <v>32</v>
      </c>
    </row>
    <row r="156" spans="1:17" x14ac:dyDescent="0.2">
      <c r="A156" t="str">
        <f t="shared" si="19"/>
        <v>Run6.49</v>
      </c>
      <c r="B156" t="str">
        <f t="shared" si="20"/>
        <v>Run6.Y5</v>
      </c>
      <c r="C156" s="2">
        <v>45103</v>
      </c>
      <c r="D156">
        <v>6</v>
      </c>
      <c r="E156" t="s">
        <v>5</v>
      </c>
      <c r="F156" s="1">
        <v>5</v>
      </c>
      <c r="G156">
        <v>49</v>
      </c>
      <c r="H156" t="str">
        <f>VLOOKUP(A156,[1]CollectionNotes!$A:$P,12,FALSE)</f>
        <v>B176</v>
      </c>
      <c r="I156" t="str">
        <f>VLOOKUP(A156,[1]CollectionNotes!$A:$P,8,FALSE)</f>
        <v>SouthwestChannel-Acer-TNC(S)</v>
      </c>
      <c r="J156">
        <f>VLOOKUP(A156,[1]CollectionNotes!$A:$P,16,FALSE)</f>
        <v>14</v>
      </c>
      <c r="K156">
        <v>155</v>
      </c>
      <c r="M156">
        <v>155</v>
      </c>
      <c r="O156">
        <f>VLOOKUP(A156,[1]ShayleSamples!$A:$H,7,FALSE)</f>
        <v>208</v>
      </c>
      <c r="P156">
        <v>30</v>
      </c>
      <c r="Q156">
        <v>32</v>
      </c>
    </row>
    <row r="157" spans="1:17" x14ac:dyDescent="0.2">
      <c r="A157" t="str">
        <f t="shared" si="19"/>
        <v>Run6.56</v>
      </c>
      <c r="B157" t="str">
        <f t="shared" si="20"/>
        <v>Run6.Y6</v>
      </c>
      <c r="C157" s="2">
        <v>45103</v>
      </c>
      <c r="D157">
        <v>6</v>
      </c>
      <c r="E157" t="s">
        <v>5</v>
      </c>
      <c r="F157" s="1">
        <v>6</v>
      </c>
      <c r="G157">
        <v>56</v>
      </c>
      <c r="H157" t="str">
        <f>VLOOKUP(A157,[1]CollectionNotes!$A:$P,12,FALSE)</f>
        <v>B177</v>
      </c>
      <c r="I157" t="str">
        <f>VLOOKUP(A157,[1]CollectionNotes!$A:$P,8,FALSE)</f>
        <v>SouthwestChannel-Acer-TNC(S)</v>
      </c>
      <c r="J157">
        <f>VLOOKUP(A157,[1]CollectionNotes!$A:$P,16,FALSE)</f>
        <v>21</v>
      </c>
      <c r="K157">
        <v>156</v>
      </c>
      <c r="M157">
        <v>156</v>
      </c>
      <c r="O157">
        <f>VLOOKUP(A157,[1]ShayleSamples!$A:$H,7,FALSE)</f>
        <v>210</v>
      </c>
      <c r="P157">
        <v>30</v>
      </c>
      <c r="Q157">
        <v>32</v>
      </c>
    </row>
    <row r="158" spans="1:17" x14ac:dyDescent="0.2">
      <c r="A158" t="str">
        <f t="shared" si="19"/>
        <v>Run6.59</v>
      </c>
      <c r="B158" t="str">
        <f t="shared" si="20"/>
        <v>Run6.Y7</v>
      </c>
      <c r="C158" s="2">
        <v>45103</v>
      </c>
      <c r="D158">
        <v>6</v>
      </c>
      <c r="E158" t="s">
        <v>5</v>
      </c>
      <c r="F158" s="1">
        <v>7</v>
      </c>
      <c r="G158">
        <v>59</v>
      </c>
      <c r="H158" t="str">
        <f>VLOOKUP(A158,[1]CollectionNotes!$A:$P,12,FALSE)</f>
        <v>B183</v>
      </c>
      <c r="I158" t="str">
        <f>VLOOKUP(A158,[1]CollectionNotes!$A:$P,8,FALSE)</f>
        <v>SouthwestChannel-Acer-TNC(S)</v>
      </c>
      <c r="J158">
        <f>VLOOKUP(A158,[1]CollectionNotes!$A:$P,16,FALSE)</f>
        <v>14</v>
      </c>
      <c r="K158">
        <v>157</v>
      </c>
      <c r="M158">
        <v>157</v>
      </c>
      <c r="O158">
        <f>VLOOKUP(A158,[1]ShayleSamples!$A:$H,7,FALSE)</f>
        <v>209</v>
      </c>
      <c r="P158">
        <v>30</v>
      </c>
      <c r="Q158">
        <v>32</v>
      </c>
    </row>
    <row r="159" spans="1:17" x14ac:dyDescent="0.2">
      <c r="A159" t="str">
        <f t="shared" si="19"/>
        <v>Run6.22</v>
      </c>
      <c r="B159" t="str">
        <f t="shared" si="20"/>
        <v>Run6.B1</v>
      </c>
      <c r="C159" s="2">
        <v>45103</v>
      </c>
      <c r="D159">
        <v>6</v>
      </c>
      <c r="E159" t="s">
        <v>1</v>
      </c>
      <c r="F159" s="1">
        <v>1</v>
      </c>
      <c r="G159">
        <v>22</v>
      </c>
      <c r="H159" t="str">
        <f>VLOOKUP(A159,[1]CollectionNotes!$A:$P,12,FALSE)</f>
        <v>B42</v>
      </c>
      <c r="I159" t="str">
        <f>VLOOKUP(A159,[1]CollectionNotes!$A:$P,8,FALSE)</f>
        <v>SouthwestChannel-Acer-TNC(S)</v>
      </c>
      <c r="J159">
        <f>VLOOKUP(A159,[1]CollectionNotes!$A:$P,16,FALSE)</f>
        <v>18</v>
      </c>
      <c r="K159">
        <v>159</v>
      </c>
      <c r="M159">
        <v>158</v>
      </c>
      <c r="O159">
        <f>VLOOKUP(A159,[1]ShayleSamples!$A:$H,7,FALSE)</f>
        <v>211</v>
      </c>
      <c r="P159">
        <v>30</v>
      </c>
      <c r="Q159">
        <v>32</v>
      </c>
    </row>
    <row r="160" spans="1:17" x14ac:dyDescent="0.2">
      <c r="A160" t="str">
        <f t="shared" si="19"/>
        <v>Run6.46</v>
      </c>
      <c r="B160" t="str">
        <f t="shared" si="20"/>
        <v>Run6.B2</v>
      </c>
      <c r="C160" s="2">
        <v>45103</v>
      </c>
      <c r="D160">
        <v>6</v>
      </c>
      <c r="E160" t="s">
        <v>1</v>
      </c>
      <c r="F160" s="1">
        <v>2</v>
      </c>
      <c r="G160">
        <v>46</v>
      </c>
      <c r="H160" t="str">
        <f>VLOOKUP(A160,[1]CollectionNotes!$A:$P,12,FALSE)</f>
        <v>B090</v>
      </c>
      <c r="I160" t="str">
        <f>VLOOKUP(A160,[1]CollectionNotes!$A:$P,8,FALSE)</f>
        <v>SouthwestChannel-Acer-TNC(S)</v>
      </c>
      <c r="J160">
        <f>VLOOKUP(A160,[1]CollectionNotes!$A:$P,16,FALSE)</f>
        <v>18</v>
      </c>
      <c r="K160">
        <v>160</v>
      </c>
      <c r="M160">
        <v>159</v>
      </c>
      <c r="O160">
        <f>VLOOKUP(A160,[1]ShayleSamples!$A:$H,7,FALSE)</f>
        <v>212</v>
      </c>
      <c r="P160">
        <v>30</v>
      </c>
      <c r="Q160">
        <v>32</v>
      </c>
    </row>
    <row r="161" spans="1:17" x14ac:dyDescent="0.2">
      <c r="A161" t="str">
        <f t="shared" si="19"/>
        <v>Run6.23</v>
      </c>
      <c r="B161" t="str">
        <f t="shared" si="20"/>
        <v>Run6.B3</v>
      </c>
      <c r="C161" s="2">
        <v>45103</v>
      </c>
      <c r="D161">
        <v>6</v>
      </c>
      <c r="E161" t="s">
        <v>1</v>
      </c>
      <c r="F161" s="1">
        <v>3</v>
      </c>
      <c r="G161">
        <v>23</v>
      </c>
      <c r="H161" t="str">
        <f>VLOOKUP(A161,[1]CollectionNotes!$A:$P,12,FALSE)</f>
        <v>B173</v>
      </c>
      <c r="I161" t="str">
        <f>VLOOKUP(A161,[1]CollectionNotes!$A:$P,8,FALSE)</f>
        <v>SouthwestChannel-Acer-TNC(S)</v>
      </c>
      <c r="J161">
        <f>VLOOKUP(A161,[1]CollectionNotes!$A:$P,16,FALSE)</f>
        <v>18</v>
      </c>
      <c r="K161">
        <v>161</v>
      </c>
      <c r="M161">
        <v>160</v>
      </c>
      <c r="O161">
        <f>VLOOKUP(A161,[1]ShayleSamples!$A:$H,7,FALSE)</f>
        <v>215</v>
      </c>
      <c r="P161">
        <v>30</v>
      </c>
      <c r="Q161">
        <v>32</v>
      </c>
    </row>
    <row r="162" spans="1:17" x14ac:dyDescent="0.2">
      <c r="A162" t="str">
        <f t="shared" si="19"/>
        <v>Run6.36</v>
      </c>
      <c r="B162" t="str">
        <f t="shared" si="20"/>
        <v>Run6.B4</v>
      </c>
      <c r="C162" s="2">
        <v>45103</v>
      </c>
      <c r="D162">
        <v>6</v>
      </c>
      <c r="E162" t="s">
        <v>1</v>
      </c>
      <c r="F162" s="1">
        <v>4</v>
      </c>
      <c r="G162">
        <v>36</v>
      </c>
      <c r="H162" t="str">
        <f>VLOOKUP(A162,[1]CollectionNotes!$A:$P,12,FALSE)</f>
        <v>Y80</v>
      </c>
      <c r="I162" t="str">
        <f>VLOOKUP(A162,[1]CollectionNotes!$A:$P,8,FALSE)</f>
        <v>SouthwestChannel-Acer-TNC(S)</v>
      </c>
      <c r="J162">
        <f>VLOOKUP(A162,[1]CollectionNotes!$A:$P,16,FALSE)</f>
        <v>15</v>
      </c>
      <c r="K162">
        <v>162</v>
      </c>
      <c r="M162">
        <v>161</v>
      </c>
      <c r="O162">
        <f>VLOOKUP(A162,[1]ShayleSamples!$A:$H,7,FALSE)</f>
        <v>217</v>
      </c>
      <c r="P162">
        <v>30</v>
      </c>
      <c r="Q162">
        <v>32</v>
      </c>
    </row>
    <row r="163" spans="1:17" x14ac:dyDescent="0.2">
      <c r="A163" t="str">
        <f t="shared" si="19"/>
        <v>Run6.41</v>
      </c>
      <c r="B163" t="str">
        <f t="shared" si="20"/>
        <v>Run6.B5</v>
      </c>
      <c r="C163" s="2">
        <v>45103</v>
      </c>
      <c r="D163">
        <v>6</v>
      </c>
      <c r="E163" t="s">
        <v>1</v>
      </c>
      <c r="F163" s="1">
        <v>5</v>
      </c>
      <c r="G163">
        <v>41</v>
      </c>
      <c r="H163" t="str">
        <f>VLOOKUP(A163,[1]CollectionNotes!$A:$P,12,FALSE)</f>
        <v>B020</v>
      </c>
      <c r="I163" t="str">
        <f>VLOOKUP(A163,[1]CollectionNotes!$A:$P,8,FALSE)</f>
        <v>SouthwestChannel-Acer-TNC(S)</v>
      </c>
      <c r="J163">
        <f>VLOOKUP(A163,[1]CollectionNotes!$A:$P,16,FALSE)</f>
        <v>22</v>
      </c>
      <c r="K163">
        <v>163</v>
      </c>
      <c r="M163">
        <v>162</v>
      </c>
      <c r="O163">
        <f>VLOOKUP(A163,[1]ShayleSamples!$A:$H,7,FALSE)</f>
        <v>216</v>
      </c>
      <c r="P163">
        <v>30</v>
      </c>
      <c r="Q163">
        <v>32</v>
      </c>
    </row>
    <row r="164" spans="1:17" x14ac:dyDescent="0.2">
      <c r="A164" t="str">
        <f t="shared" si="19"/>
        <v>Run6.34</v>
      </c>
      <c r="B164" t="str">
        <f t="shared" si="20"/>
        <v>Run6.B6</v>
      </c>
      <c r="C164" s="2">
        <v>45103</v>
      </c>
      <c r="D164">
        <v>6</v>
      </c>
      <c r="E164" t="s">
        <v>1</v>
      </c>
      <c r="F164" s="1">
        <v>6</v>
      </c>
      <c r="G164">
        <v>34</v>
      </c>
      <c r="H164" t="str">
        <f>VLOOKUP(A164,[1]CollectionNotes!$A:$P,12,FALSE)</f>
        <v>Y87</v>
      </c>
      <c r="I164" t="str">
        <f>VLOOKUP(A164,[1]CollectionNotes!$A:$P,8,FALSE)</f>
        <v>SouthwestChannel-Acer-TNC(S)</v>
      </c>
      <c r="J164">
        <f>VLOOKUP(A164,[1]CollectionNotes!$A:$P,16,FALSE)</f>
        <v>15</v>
      </c>
      <c r="K164">
        <v>164</v>
      </c>
      <c r="M164">
        <v>163</v>
      </c>
      <c r="O164">
        <f>VLOOKUP(A164,[1]ShayleSamples!$A:$H,7,FALSE)</f>
        <v>213</v>
      </c>
      <c r="P164">
        <v>30</v>
      </c>
      <c r="Q164">
        <v>32</v>
      </c>
    </row>
    <row r="165" spans="1:17" x14ac:dyDescent="0.2">
      <c r="A165" t="str">
        <f t="shared" si="19"/>
        <v>Run6.28</v>
      </c>
      <c r="B165" t="str">
        <f t="shared" si="20"/>
        <v>Run6.B7</v>
      </c>
      <c r="C165" s="2">
        <v>45103</v>
      </c>
      <c r="D165">
        <v>6</v>
      </c>
      <c r="E165" t="s">
        <v>1</v>
      </c>
      <c r="F165" s="1">
        <v>7</v>
      </c>
      <c r="G165">
        <v>28</v>
      </c>
      <c r="H165" t="str">
        <f>VLOOKUP(A165,[1]CollectionNotes!$A:$P,12,FALSE)</f>
        <v>B171</v>
      </c>
      <c r="I165" t="str">
        <f>VLOOKUP(A165,[1]CollectionNotes!$A:$P,8,FALSE)</f>
        <v>SouthwestChannel-Acer-TNC(S)</v>
      </c>
      <c r="J165">
        <f>VLOOKUP(A165,[1]CollectionNotes!$A:$P,16,FALSE)</f>
        <v>18</v>
      </c>
      <c r="K165">
        <v>165</v>
      </c>
      <c r="M165">
        <v>164</v>
      </c>
      <c r="O165">
        <f>VLOOKUP(A165,[1]ShayleSamples!$A:$H,7,FALSE)</f>
        <v>214</v>
      </c>
      <c r="P165">
        <v>30</v>
      </c>
      <c r="Q165">
        <v>32</v>
      </c>
    </row>
    <row r="166" spans="1:17" x14ac:dyDescent="0.2">
      <c r="A166" t="str">
        <f t="shared" si="19"/>
        <v>Run6.8</v>
      </c>
      <c r="B166" t="str">
        <f t="shared" si="20"/>
        <v>Run6.O1</v>
      </c>
      <c r="C166" s="2">
        <v>45103</v>
      </c>
      <c r="D166">
        <v>6</v>
      </c>
      <c r="E166" t="s">
        <v>0</v>
      </c>
      <c r="F166" s="1">
        <v>1</v>
      </c>
      <c r="G166">
        <v>8</v>
      </c>
      <c r="H166" t="str">
        <f>VLOOKUP(A166,[1]CollectionNotes!$A:$P,12,FALSE)</f>
        <v>B133</v>
      </c>
      <c r="I166" t="str">
        <f>VLOOKUP(A166,[1]CollectionNotes!$A:$P,8,FALSE)</f>
        <v>Pulaski-S_1</v>
      </c>
      <c r="J166">
        <f>VLOOKUP(A166,[1]CollectionNotes!$A:$P,16,FALSE)</f>
        <v>8</v>
      </c>
      <c r="K166">
        <v>166</v>
      </c>
      <c r="M166">
        <v>165</v>
      </c>
      <c r="O166">
        <f>VLOOKUP(A166,[1]ShayleSamples!$A:$H,7,FALSE)</f>
        <v>173</v>
      </c>
      <c r="P166">
        <v>30</v>
      </c>
      <c r="Q166">
        <v>32</v>
      </c>
    </row>
    <row r="167" spans="1:17" x14ac:dyDescent="0.2">
      <c r="A167" t="str">
        <f t="shared" si="19"/>
        <v>Run6.9</v>
      </c>
      <c r="B167" t="str">
        <f t="shared" si="20"/>
        <v>Run6.O2</v>
      </c>
      <c r="C167" s="2">
        <v>45103</v>
      </c>
      <c r="D167">
        <v>6</v>
      </c>
      <c r="E167" t="s">
        <v>0</v>
      </c>
      <c r="F167" s="1">
        <v>2</v>
      </c>
      <c r="G167">
        <v>9</v>
      </c>
      <c r="H167" t="str">
        <f>VLOOKUP(A167,[1]CollectionNotes!$A:$P,12,FALSE)</f>
        <v>B136</v>
      </c>
      <c r="I167" t="str">
        <f>VLOOKUP(A167,[1]CollectionNotes!$A:$P,8,FALSE)</f>
        <v>Pulaski-S_1</v>
      </c>
      <c r="J167">
        <f>VLOOKUP(A167,[1]CollectionNotes!$A:$P,16,FALSE)</f>
        <v>9</v>
      </c>
      <c r="K167">
        <v>167</v>
      </c>
      <c r="M167">
        <v>166</v>
      </c>
      <c r="O167">
        <f>VLOOKUP(A167,[1]ShayleSamples!$A:$H,7,FALSE)</f>
        <v>168</v>
      </c>
      <c r="P167">
        <v>30</v>
      </c>
      <c r="Q167">
        <v>32</v>
      </c>
    </row>
    <row r="168" spans="1:17" x14ac:dyDescent="0.2">
      <c r="A168" t="str">
        <f t="shared" si="19"/>
        <v>Run6.32</v>
      </c>
      <c r="B168" t="str">
        <f t="shared" si="20"/>
        <v>Run6.O3</v>
      </c>
      <c r="C168" s="2">
        <v>45103</v>
      </c>
      <c r="D168">
        <v>6</v>
      </c>
      <c r="E168" t="s">
        <v>0</v>
      </c>
      <c r="F168" s="1">
        <v>3</v>
      </c>
      <c r="G168">
        <v>32</v>
      </c>
      <c r="H168" t="str">
        <f>VLOOKUP(A168,[1]CollectionNotes!$A:$P,12,FALSE)</f>
        <v>B134</v>
      </c>
      <c r="I168" t="str">
        <f>VLOOKUP(A168,[1]CollectionNotes!$A:$P,8,FALSE)</f>
        <v>Pulaski-S_2</v>
      </c>
      <c r="J168">
        <f>VLOOKUP(A168,[1]CollectionNotes!$A:$P,16,FALSE)</f>
        <v>9</v>
      </c>
      <c r="K168">
        <v>168</v>
      </c>
      <c r="M168">
        <v>167</v>
      </c>
      <c r="O168">
        <f>VLOOKUP(A168,[1]ShayleSamples!$A:$H,7,FALSE)</f>
        <v>185</v>
      </c>
      <c r="P168">
        <v>30</v>
      </c>
      <c r="Q168">
        <v>32</v>
      </c>
    </row>
    <row r="169" spans="1:17" x14ac:dyDescent="0.2">
      <c r="A169" t="str">
        <f t="shared" si="19"/>
        <v>Run6.5</v>
      </c>
      <c r="B169" t="str">
        <f t="shared" si="20"/>
        <v>Run6.O4</v>
      </c>
      <c r="C169" s="2">
        <v>45103</v>
      </c>
      <c r="D169">
        <v>6</v>
      </c>
      <c r="E169" t="s">
        <v>0</v>
      </c>
      <c r="F169" s="1">
        <v>4</v>
      </c>
      <c r="G169">
        <v>5</v>
      </c>
      <c r="H169" t="str">
        <f>VLOOKUP(A169,[1]CollectionNotes!$A:$P,12,FALSE)</f>
        <v>B131</v>
      </c>
      <c r="I169" t="str">
        <f>VLOOKUP(A169,[1]CollectionNotes!$A:$P,8,FALSE)</f>
        <v>Pulaski-S_2</v>
      </c>
      <c r="J169">
        <f>VLOOKUP(A169,[1]CollectionNotes!$A:$P,16,FALSE)</f>
        <v>9</v>
      </c>
      <c r="K169">
        <v>169</v>
      </c>
      <c r="M169">
        <v>168</v>
      </c>
      <c r="O169">
        <f>VLOOKUP(A169,[1]ShayleSamples!$A:$H,7,FALSE)</f>
        <v>184</v>
      </c>
      <c r="P169">
        <v>30</v>
      </c>
      <c r="Q169">
        <v>32</v>
      </c>
    </row>
    <row r="170" spans="1:17" x14ac:dyDescent="0.2">
      <c r="A170" t="str">
        <f t="shared" si="19"/>
        <v>Run6.52</v>
      </c>
      <c r="B170" t="str">
        <f t="shared" si="20"/>
        <v>Run6.O5</v>
      </c>
      <c r="C170" s="2">
        <v>45103</v>
      </c>
      <c r="D170">
        <v>6</v>
      </c>
      <c r="E170" t="s">
        <v>0</v>
      </c>
      <c r="F170" s="1">
        <v>5</v>
      </c>
      <c r="G170">
        <v>52</v>
      </c>
      <c r="H170" t="str">
        <f>VLOOKUP(A170,[1]CollectionNotes!$A:$P,12,FALSE)</f>
        <v>B135</v>
      </c>
      <c r="I170" t="str">
        <f>VLOOKUP(A170,[1]CollectionNotes!$A:$P,8,FALSE)</f>
        <v>Pulaski-S_2</v>
      </c>
      <c r="J170">
        <f>VLOOKUP(A170,[1]CollectionNotes!$A:$P,16,FALSE)</f>
        <v>9</v>
      </c>
      <c r="K170">
        <v>170</v>
      </c>
      <c r="M170">
        <v>169</v>
      </c>
      <c r="O170">
        <f>VLOOKUP(A170,[1]ShayleSamples!$A:$H,7,FALSE)</f>
        <v>183</v>
      </c>
      <c r="P170">
        <v>30</v>
      </c>
      <c r="Q170">
        <v>32</v>
      </c>
    </row>
    <row r="171" spans="1:17" x14ac:dyDescent="0.2">
      <c r="A171" t="str">
        <f t="shared" si="19"/>
        <v>Run6.11</v>
      </c>
      <c r="B171" t="str">
        <f t="shared" si="20"/>
        <v>Run6.O6</v>
      </c>
      <c r="C171" s="2">
        <v>45103</v>
      </c>
      <c r="D171">
        <v>6</v>
      </c>
      <c r="E171" t="s">
        <v>0</v>
      </c>
      <c r="F171" s="1">
        <v>6</v>
      </c>
      <c r="G171">
        <v>11</v>
      </c>
      <c r="H171" t="str">
        <f>VLOOKUP(A171,[1]CollectionNotes!$A:$P,12,FALSE)</f>
        <v>B138</v>
      </c>
      <c r="I171" t="str">
        <f>VLOOKUP(A171,[1]CollectionNotes!$A:$P,8,FALSE)</f>
        <v>Pulaski-S_1</v>
      </c>
      <c r="J171">
        <f>VLOOKUP(A171,[1]CollectionNotes!$A:$P,16,FALSE)</f>
        <v>9</v>
      </c>
      <c r="K171">
        <v>171</v>
      </c>
      <c r="M171">
        <v>170</v>
      </c>
      <c r="O171">
        <f>VLOOKUP(A171,[1]ShayleSamples!$A:$H,7,FALSE)</f>
        <v>169</v>
      </c>
      <c r="P171">
        <v>30</v>
      </c>
      <c r="Q171">
        <v>32</v>
      </c>
    </row>
    <row r="172" spans="1:17" x14ac:dyDescent="0.2">
      <c r="A172" t="str">
        <f t="shared" si="19"/>
        <v>Run6.47</v>
      </c>
      <c r="B172" t="str">
        <f t="shared" si="20"/>
        <v>Run6.O7</v>
      </c>
      <c r="C172" s="2">
        <v>45103</v>
      </c>
      <c r="D172">
        <v>6</v>
      </c>
      <c r="E172" t="s">
        <v>0</v>
      </c>
      <c r="F172" s="1">
        <v>7</v>
      </c>
      <c r="G172">
        <v>47</v>
      </c>
      <c r="H172" t="str">
        <f>VLOOKUP(A172,[1]CollectionNotes!$A:$P,12,FALSE)</f>
        <v>B132</v>
      </c>
      <c r="I172" t="str">
        <f>VLOOKUP(A172,[1]CollectionNotes!$A:$P,8,FALSE)</f>
        <v>Pulaski-S_2</v>
      </c>
      <c r="J172">
        <f>VLOOKUP(A172,[1]CollectionNotes!$A:$P,16,FALSE)</f>
        <v>10</v>
      </c>
      <c r="K172">
        <v>172</v>
      </c>
      <c r="M172">
        <v>171</v>
      </c>
      <c r="O172">
        <f>VLOOKUP(A172,[1]ShayleSamples!$A:$H,7,FALSE)</f>
        <v>187</v>
      </c>
      <c r="P172">
        <v>30</v>
      </c>
      <c r="Q172">
        <v>32</v>
      </c>
    </row>
    <row r="173" spans="1:17" x14ac:dyDescent="0.2">
      <c r="A173" t="str">
        <f t="shared" si="19"/>
        <v>Run6.42</v>
      </c>
      <c r="B173" t="str">
        <f t="shared" si="20"/>
        <v>Run6.O8</v>
      </c>
      <c r="C173" s="2">
        <v>45103</v>
      </c>
      <c r="D173">
        <v>6</v>
      </c>
      <c r="E173" t="s">
        <v>0</v>
      </c>
      <c r="F173" s="1">
        <v>8</v>
      </c>
      <c r="G173">
        <v>42</v>
      </c>
      <c r="H173" t="str">
        <f>VLOOKUP(A173,[1]CollectionNotes!$A:$P,12,FALSE)</f>
        <v>B85</v>
      </c>
      <c r="I173" t="str">
        <f>VLOOKUP(A173,[1]CollectionNotes!$A:$P,8,FALSE)</f>
        <v>TexasRock-Acer-ELS-2(S)</v>
      </c>
      <c r="J173">
        <f>VLOOKUP(A173,[1]CollectionNotes!$A:$P,16,FALSE)</f>
        <v>12</v>
      </c>
      <c r="K173">
        <v>158</v>
      </c>
      <c r="M173">
        <v>172</v>
      </c>
      <c r="O173">
        <f>VLOOKUP(A173,[1]ShayleSamples!$A:$H,7,FALSE)</f>
        <v>204</v>
      </c>
      <c r="P173">
        <v>30</v>
      </c>
      <c r="Q173">
        <v>32</v>
      </c>
    </row>
    <row r="174" spans="1:17" x14ac:dyDescent="0.2">
      <c r="A174" t="str">
        <f t="shared" si="19"/>
        <v>Run7.15</v>
      </c>
      <c r="B174" t="str">
        <f t="shared" si="20"/>
        <v>Run7.P1</v>
      </c>
      <c r="C174" s="2">
        <v>45104</v>
      </c>
      <c r="D174">
        <v>7</v>
      </c>
      <c r="E174" t="s">
        <v>2</v>
      </c>
      <c r="F174" s="1">
        <v>1</v>
      </c>
      <c r="G174">
        <v>15</v>
      </c>
      <c r="H174" t="str">
        <f>VLOOKUP(A174,[1]CollectionNotes!$A:$P,12,FALSE)</f>
        <v>B89</v>
      </c>
      <c r="I174" t="str">
        <f>VLOOKUP(A174,[1]CollectionNotes!$A:$P,8,FALSE)</f>
        <v>TexasRock-Acer-ELS-2(S)</v>
      </c>
      <c r="J174">
        <f>VLOOKUP(A174,[1]CollectionNotes!$A:$P,16,FALSE)</f>
        <v>10</v>
      </c>
      <c r="K174">
        <v>173</v>
      </c>
      <c r="M174">
        <v>173</v>
      </c>
      <c r="O174">
        <f>VLOOKUP(A174,[1]ShayleSamples!$A:$H,7,FALSE)</f>
        <v>190</v>
      </c>
      <c r="P174">
        <v>30</v>
      </c>
      <c r="Q174">
        <v>32</v>
      </c>
    </row>
    <row r="175" spans="1:17" x14ac:dyDescent="0.2">
      <c r="A175" t="str">
        <f t="shared" ref="A175:A181" si="21">_xlfn.CONCAT("Run"&amp;D175&amp;"."&amp;G175)</f>
        <v>Run7.61</v>
      </c>
      <c r="B175" t="str">
        <f t="shared" ref="B175:B181" si="22">_xlfn.CONCAT("Run"&amp;D175,"."&amp;LEFT(E175,1),F175)</f>
        <v>Run7.P2</v>
      </c>
      <c r="C175" s="2">
        <v>45104</v>
      </c>
      <c r="D175">
        <v>7</v>
      </c>
      <c r="E175" t="s">
        <v>2</v>
      </c>
      <c r="F175" s="1">
        <v>2</v>
      </c>
      <c r="G175">
        <v>61</v>
      </c>
      <c r="H175" t="str">
        <f>VLOOKUP(A175,[1]CollectionNotes!$A:$P,12,FALSE)</f>
        <v>B41</v>
      </c>
      <c r="I175" t="str">
        <f>VLOOKUP(A175,[1]CollectionNotes!$A:$P,8,FALSE)</f>
        <v>TexasRock-Acer-ELS-1(N)</v>
      </c>
      <c r="J175">
        <f>VLOOKUP(A175,[1]CollectionNotes!$A:$P,16,FALSE)</f>
        <v>8</v>
      </c>
      <c r="K175">
        <v>174</v>
      </c>
      <c r="M175">
        <v>174</v>
      </c>
      <c r="O175">
        <f>VLOOKUP(A175,[1]ShayleSamples!$A:$H,7,FALSE)</f>
        <v>191</v>
      </c>
      <c r="P175">
        <v>30</v>
      </c>
      <c r="Q175">
        <v>32</v>
      </c>
    </row>
    <row r="176" spans="1:17" x14ac:dyDescent="0.2">
      <c r="A176" t="str">
        <f t="shared" si="21"/>
        <v>Run7.20</v>
      </c>
      <c r="B176" t="str">
        <f t="shared" si="22"/>
        <v>Run7.P3</v>
      </c>
      <c r="C176" s="2">
        <v>45104</v>
      </c>
      <c r="D176">
        <v>7</v>
      </c>
      <c r="E176" t="s">
        <v>2</v>
      </c>
      <c r="F176" s="1">
        <v>3</v>
      </c>
      <c r="G176">
        <v>20</v>
      </c>
      <c r="H176" t="str">
        <f>VLOOKUP(A176,[1]CollectionNotes!$A:$P,12,FALSE)</f>
        <v>B43</v>
      </c>
      <c r="I176" t="str">
        <f>VLOOKUP(A176,[1]CollectionNotes!$A:$P,8,FALSE)</f>
        <v>TexasRock-Acer-ELS-1(N)</v>
      </c>
      <c r="J176">
        <f>VLOOKUP(A176,[1]CollectionNotes!$A:$P,16,FALSE)</f>
        <v>11</v>
      </c>
      <c r="K176">
        <v>175</v>
      </c>
      <c r="M176">
        <v>175</v>
      </c>
      <c r="O176">
        <f>VLOOKUP(A176,[1]ShayleSamples!$A:$H,7,FALSE)</f>
        <v>189</v>
      </c>
      <c r="P176">
        <v>30</v>
      </c>
      <c r="Q176">
        <v>32</v>
      </c>
    </row>
    <row r="177" spans="1:17" x14ac:dyDescent="0.2">
      <c r="A177" t="str">
        <f t="shared" si="21"/>
        <v>Run7.43</v>
      </c>
      <c r="B177" t="str">
        <f t="shared" si="22"/>
        <v>Run7.P4</v>
      </c>
      <c r="C177" s="2">
        <v>45104</v>
      </c>
      <c r="D177">
        <v>7</v>
      </c>
      <c r="E177" t="s">
        <v>2</v>
      </c>
      <c r="F177" s="1">
        <v>4</v>
      </c>
      <c r="G177">
        <v>43</v>
      </c>
      <c r="H177" t="str">
        <f>VLOOKUP(A177,[1]CollectionNotes!$A:$P,12,FALSE)</f>
        <v>B198</v>
      </c>
      <c r="I177" t="str">
        <f>VLOOKUP(A177,[1]CollectionNotes!$A:$P,8,FALSE)</f>
        <v>SouthwestChannel-Acer-TNC(N)</v>
      </c>
      <c r="J177">
        <f>VLOOKUP(A177,[1]CollectionNotes!$A:$P,16,FALSE)</f>
        <v>14</v>
      </c>
      <c r="K177">
        <v>176</v>
      </c>
      <c r="M177">
        <v>176</v>
      </c>
      <c r="O177">
        <f>VLOOKUP(A177,[1]ShayleSamples!$A:$H,7,FALSE)</f>
        <v>226</v>
      </c>
      <c r="P177">
        <v>30</v>
      </c>
      <c r="Q177">
        <v>32</v>
      </c>
    </row>
    <row r="178" spans="1:17" x14ac:dyDescent="0.2">
      <c r="A178" t="str">
        <f t="shared" si="21"/>
        <v>Run7.16</v>
      </c>
      <c r="B178" t="str">
        <f t="shared" si="22"/>
        <v>Run7.P5</v>
      </c>
      <c r="C178" s="2">
        <v>45104</v>
      </c>
      <c r="D178">
        <v>7</v>
      </c>
      <c r="E178" t="s">
        <v>2</v>
      </c>
      <c r="F178" s="1">
        <v>5</v>
      </c>
      <c r="G178">
        <v>16</v>
      </c>
      <c r="H178" t="str">
        <f>VLOOKUP(A178,[1]CollectionNotes!$A:$P,12,FALSE)</f>
        <v>B70</v>
      </c>
      <c r="I178" t="str">
        <f>VLOOKUP(A178,[1]CollectionNotes!$A:$P,8,FALSE)</f>
        <v>SouthwestChannel-Acer-TNC(N)</v>
      </c>
      <c r="J178">
        <f>VLOOKUP(A178,[1]CollectionNotes!$A:$P,16,FALSE)</f>
        <v>21</v>
      </c>
      <c r="K178">
        <v>177</v>
      </c>
      <c r="M178">
        <v>177</v>
      </c>
      <c r="O178">
        <f>VLOOKUP(A178,[1]ShayleSamples!$A:$H,7,FALSE)</f>
        <v>224</v>
      </c>
      <c r="P178">
        <v>30</v>
      </c>
      <c r="Q178">
        <v>32</v>
      </c>
    </row>
    <row r="179" spans="1:17" x14ac:dyDescent="0.2">
      <c r="A179" t="str">
        <f t="shared" si="21"/>
        <v>Run7.21</v>
      </c>
      <c r="B179" t="str">
        <f t="shared" si="22"/>
        <v>Run7.P6</v>
      </c>
      <c r="C179" s="2">
        <v>45104</v>
      </c>
      <c r="D179">
        <v>7</v>
      </c>
      <c r="E179" t="s">
        <v>2</v>
      </c>
      <c r="F179" s="1">
        <v>6</v>
      </c>
      <c r="G179">
        <v>21</v>
      </c>
      <c r="H179" t="str">
        <f>VLOOKUP(A179,[1]CollectionNotes!$A:$P,12,FALSE)</f>
        <v>B63</v>
      </c>
      <c r="I179" t="str">
        <f>VLOOKUP(A179,[1]CollectionNotes!$A:$P,8,FALSE)</f>
        <v>SouthwestChannel-Acer-TNC(N)</v>
      </c>
      <c r="J179">
        <f>VLOOKUP(A179,[1]CollectionNotes!$A:$P,16,FALSE)</f>
        <v>25</v>
      </c>
      <c r="K179">
        <v>178</v>
      </c>
      <c r="M179">
        <v>178</v>
      </c>
      <c r="O179">
        <f>VLOOKUP(A179,[1]ShayleSamples!$A:$H,7,FALSE)</f>
        <v>225</v>
      </c>
      <c r="P179">
        <v>30</v>
      </c>
      <c r="Q179">
        <v>32</v>
      </c>
    </row>
    <row r="180" spans="1:17" x14ac:dyDescent="0.2">
      <c r="A180" t="str">
        <f t="shared" si="21"/>
        <v>Run7.38</v>
      </c>
      <c r="B180" t="str">
        <f t="shared" si="22"/>
        <v>Run7.P7</v>
      </c>
      <c r="C180" s="2">
        <v>45104</v>
      </c>
      <c r="D180">
        <v>7</v>
      </c>
      <c r="E180" t="s">
        <v>2</v>
      </c>
      <c r="F180" s="1">
        <v>7</v>
      </c>
      <c r="G180">
        <v>38</v>
      </c>
      <c r="H180" t="str">
        <f>VLOOKUP(A180,[1]CollectionNotes!$A:$P,12,FALSE)</f>
        <v>B196</v>
      </c>
      <c r="I180" t="str">
        <f>VLOOKUP(A180,[1]CollectionNotes!$A:$P,8,FALSE)</f>
        <v>SouthwestChannel-Acer-TNC(N)</v>
      </c>
      <c r="J180">
        <f>VLOOKUP(A180,[1]CollectionNotes!$A:$P,16,FALSE)</f>
        <v>14</v>
      </c>
      <c r="K180">
        <v>179</v>
      </c>
      <c r="M180">
        <v>179</v>
      </c>
      <c r="O180">
        <f>VLOOKUP(A180,[1]ShayleSamples!$A:$H,7,FALSE)</f>
        <v>227</v>
      </c>
      <c r="P180">
        <v>30</v>
      </c>
      <c r="Q180">
        <v>32</v>
      </c>
    </row>
    <row r="181" spans="1:17" x14ac:dyDescent="0.2">
      <c r="A181" t="str">
        <f t="shared" si="21"/>
        <v>Run7.51</v>
      </c>
      <c r="B181" t="str">
        <f t="shared" si="22"/>
        <v>Run7.P8</v>
      </c>
      <c r="C181" s="2">
        <v>45104</v>
      </c>
      <c r="D181">
        <v>7</v>
      </c>
      <c r="E181" t="s">
        <v>2</v>
      </c>
      <c r="F181" s="1">
        <v>8</v>
      </c>
      <c r="G181">
        <v>51</v>
      </c>
      <c r="H181" t="str">
        <f>VLOOKUP(A181,[1]CollectionNotes!$A:$P,12,FALSE)</f>
        <v>B65</v>
      </c>
      <c r="I181" t="str">
        <f>VLOOKUP(A181,[1]CollectionNotes!$A:$P,8,FALSE)</f>
        <v>SouthwestChannel-Acer-TNC(N)</v>
      </c>
      <c r="J181">
        <f>VLOOKUP(A181,[1]CollectionNotes!$A:$P,16,FALSE)</f>
        <v>25</v>
      </c>
      <c r="K181">
        <v>180</v>
      </c>
      <c r="M181">
        <v>180</v>
      </c>
      <c r="O181">
        <f>VLOOKUP(A181,[1]ShayleSamples!$A:$H,7,FALSE)</f>
        <v>218</v>
      </c>
      <c r="P181">
        <v>30</v>
      </c>
      <c r="Q181">
        <v>32</v>
      </c>
    </row>
    <row r="182" spans="1:17" x14ac:dyDescent="0.2">
      <c r="A182" t="str">
        <f t="shared" ref="A182" si="23">_xlfn.CONCAT("Run"&amp;D182&amp;"."&amp;G182)</f>
        <v>Run7.13</v>
      </c>
      <c r="B182" t="str">
        <f t="shared" ref="B182" si="24">_xlfn.CONCAT("Run"&amp;D182,"."&amp;LEFT(E182,1),F182)</f>
        <v>Run7.O1</v>
      </c>
      <c r="C182" s="2">
        <v>45104</v>
      </c>
      <c r="D182">
        <v>7</v>
      </c>
      <c r="E182" t="s">
        <v>0</v>
      </c>
      <c r="F182" s="1">
        <v>1</v>
      </c>
      <c r="G182">
        <v>13</v>
      </c>
      <c r="H182" t="str">
        <f>VLOOKUP(A182,[1]CollectionNotes!$A:$P,12,FALSE)</f>
        <v>B68</v>
      </c>
      <c r="I182" t="str">
        <f>VLOOKUP(A182,[1]CollectionNotes!$A:$P,8,FALSE)</f>
        <v>SouthwestChannel-Acer-TNC(N)</v>
      </c>
      <c r="J182">
        <f>VLOOKUP(A182,[1]CollectionNotes!$A:$P,16,FALSE)</f>
        <v>19</v>
      </c>
      <c r="K182">
        <v>181</v>
      </c>
      <c r="M182">
        <v>181</v>
      </c>
      <c r="O182">
        <f>VLOOKUP(A182,[1]ShayleSamples!$A:$H,7,FALSE)</f>
        <v>219</v>
      </c>
      <c r="P182">
        <v>30</v>
      </c>
      <c r="Q182">
        <v>32</v>
      </c>
    </row>
    <row r="183" spans="1:17" x14ac:dyDescent="0.2">
      <c r="A183" t="str">
        <f t="shared" ref="A183:A189" si="25">_xlfn.CONCAT("Run"&amp;D183&amp;"."&amp;G183)</f>
        <v>Run7.26</v>
      </c>
      <c r="B183" t="str">
        <f t="shared" ref="B183:B189" si="26">_xlfn.CONCAT("Run"&amp;D183,"."&amp;LEFT(E183,1),F183)</f>
        <v>Run7.O2</v>
      </c>
      <c r="C183" s="2">
        <v>45104</v>
      </c>
      <c r="D183">
        <v>7</v>
      </c>
      <c r="E183" t="s">
        <v>0</v>
      </c>
      <c r="F183" s="1">
        <v>2</v>
      </c>
      <c r="G183">
        <v>26</v>
      </c>
      <c r="H183" t="str">
        <f>VLOOKUP(A183,[1]CollectionNotes!$A:$P,12,FALSE)</f>
        <v>B197</v>
      </c>
      <c r="I183" t="str">
        <f>VLOOKUP(A183,[1]CollectionNotes!$A:$P,8,FALSE)</f>
        <v>SouthwestChannel-Acer-TNC(N)</v>
      </c>
      <c r="J183">
        <f>VLOOKUP(A183,[1]CollectionNotes!$A:$P,16,FALSE)</f>
        <v>22</v>
      </c>
      <c r="K183">
        <v>182</v>
      </c>
      <c r="M183">
        <v>182</v>
      </c>
      <c r="O183">
        <f>VLOOKUP(A183,[1]ShayleSamples!$A:$H,7,FALSE)</f>
        <v>220</v>
      </c>
      <c r="P183">
        <v>30</v>
      </c>
      <c r="Q183">
        <v>32</v>
      </c>
    </row>
    <row r="184" spans="1:17" x14ac:dyDescent="0.2">
      <c r="A184" t="str">
        <f t="shared" si="25"/>
        <v>Run7.50</v>
      </c>
      <c r="B184" t="str">
        <f t="shared" si="26"/>
        <v>Run7.O3</v>
      </c>
      <c r="C184" s="2">
        <v>45104</v>
      </c>
      <c r="D184">
        <v>7</v>
      </c>
      <c r="E184" t="s">
        <v>0</v>
      </c>
      <c r="F184" s="1">
        <v>3</v>
      </c>
      <c r="G184">
        <v>50</v>
      </c>
      <c r="H184" t="str">
        <f>VLOOKUP(A184,[1]CollectionNotes!$A:$P,12,FALSE)</f>
        <v>B199</v>
      </c>
      <c r="I184" t="str">
        <f>VLOOKUP(A184,[1]CollectionNotes!$A:$P,8,FALSE)</f>
        <v>SouthwestChannel-Acer-TNC(N)</v>
      </c>
      <c r="J184">
        <f>VLOOKUP(A184,[1]CollectionNotes!$A:$P,16,FALSE)</f>
        <v>14</v>
      </c>
      <c r="K184">
        <v>183</v>
      </c>
      <c r="M184">
        <v>183</v>
      </c>
      <c r="O184">
        <f>VLOOKUP(A184,[1]ShayleSamples!$A:$H,7,FALSE)</f>
        <v>221</v>
      </c>
      <c r="P184">
        <v>30</v>
      </c>
      <c r="Q184">
        <v>32</v>
      </c>
    </row>
    <row r="185" spans="1:17" x14ac:dyDescent="0.2">
      <c r="A185" t="str">
        <f t="shared" si="25"/>
        <v>Run7.37</v>
      </c>
      <c r="B185" t="str">
        <f t="shared" si="26"/>
        <v>Run7.O4</v>
      </c>
      <c r="C185" s="2">
        <v>45104</v>
      </c>
      <c r="D185">
        <v>7</v>
      </c>
      <c r="E185" t="s">
        <v>0</v>
      </c>
      <c r="F185" s="1">
        <v>4</v>
      </c>
      <c r="G185">
        <v>37</v>
      </c>
      <c r="H185" t="str">
        <f>VLOOKUP(A185,[1]CollectionNotes!$A:$P,12,FALSE)</f>
        <v>B61</v>
      </c>
      <c r="I185" t="str">
        <f>VLOOKUP(A185,[1]CollectionNotes!$A:$P,8,FALSE)</f>
        <v>SouthwestChannel-Acer-TNC(N)</v>
      </c>
      <c r="J185">
        <f>VLOOKUP(A185,[1]CollectionNotes!$A:$P,16,FALSE)</f>
        <v>16</v>
      </c>
      <c r="K185">
        <v>184</v>
      </c>
      <c r="M185">
        <v>184</v>
      </c>
      <c r="O185">
        <f>VLOOKUP(A185,[1]ShayleSamples!$A:$H,7,FALSE)</f>
        <v>222</v>
      </c>
      <c r="P185">
        <v>30</v>
      </c>
      <c r="Q185">
        <v>32</v>
      </c>
    </row>
    <row r="186" spans="1:17" x14ac:dyDescent="0.2">
      <c r="A186" t="str">
        <f t="shared" si="25"/>
        <v>Run7.45</v>
      </c>
      <c r="B186" t="str">
        <f t="shared" si="26"/>
        <v>Run7.O5</v>
      </c>
      <c r="C186" s="2">
        <v>45104</v>
      </c>
      <c r="D186">
        <v>7</v>
      </c>
      <c r="E186" t="s">
        <v>0</v>
      </c>
      <c r="F186" s="1">
        <v>5</v>
      </c>
      <c r="G186">
        <v>45</v>
      </c>
      <c r="H186" t="str">
        <f>VLOOKUP(A186,[1]CollectionNotes!$A:$P,12,FALSE)</f>
        <v>B200</v>
      </c>
      <c r="I186" t="str">
        <f>VLOOKUP(A186,[1]CollectionNotes!$A:$P,8,FALSE)</f>
        <v>SouthwestChannel-Acer-TNC(N)</v>
      </c>
      <c r="J186">
        <f>VLOOKUP(A186,[1]CollectionNotes!$A:$P,16,FALSE)</f>
        <v>15</v>
      </c>
      <c r="K186">
        <v>185</v>
      </c>
      <c r="M186">
        <v>185</v>
      </c>
      <c r="O186">
        <f>VLOOKUP(A186,[1]ShayleSamples!$A:$H,7,FALSE)</f>
        <v>223</v>
      </c>
      <c r="P186">
        <v>30</v>
      </c>
      <c r="Q186">
        <v>32</v>
      </c>
    </row>
    <row r="187" spans="1:17" x14ac:dyDescent="0.2">
      <c r="A187" t="str">
        <f t="shared" si="25"/>
        <v>Run7.29</v>
      </c>
      <c r="B187" t="str">
        <f t="shared" si="26"/>
        <v>Run7.O6</v>
      </c>
      <c r="C187" s="2">
        <v>45104</v>
      </c>
      <c r="D187">
        <v>7</v>
      </c>
      <c r="E187" t="s">
        <v>0</v>
      </c>
      <c r="F187" s="1">
        <v>6</v>
      </c>
      <c r="G187">
        <v>29</v>
      </c>
      <c r="H187" t="str">
        <f>VLOOKUP(A187,[1]CollectionNotes!$A:$P,12,FALSE)</f>
        <v>B84</v>
      </c>
      <c r="I187" t="str">
        <f>VLOOKUP(A187,[1]CollectionNotes!$A:$P,8,FALSE)</f>
        <v>TexasRock-Acer-ACR-2(S)</v>
      </c>
      <c r="J187">
        <f>VLOOKUP(A187,[1]CollectionNotes!$A:$P,16,FALSE)</f>
        <v>13</v>
      </c>
      <c r="K187">
        <v>186</v>
      </c>
      <c r="M187">
        <v>186</v>
      </c>
      <c r="O187">
        <f>VLOOKUP(A187,[1]ShayleSamples!$A:$H,7,FALSE)</f>
        <v>207</v>
      </c>
      <c r="P187">
        <v>30</v>
      </c>
      <c r="Q187">
        <v>32</v>
      </c>
    </row>
    <row r="188" spans="1:17" x14ac:dyDescent="0.2">
      <c r="A188" t="str">
        <f t="shared" si="25"/>
        <v>Run7.18</v>
      </c>
      <c r="B188" t="str">
        <f t="shared" si="26"/>
        <v>Run7.O7</v>
      </c>
      <c r="C188" s="2">
        <v>45104</v>
      </c>
      <c r="D188">
        <v>7</v>
      </c>
      <c r="E188" t="s">
        <v>0</v>
      </c>
      <c r="F188" s="1">
        <v>7</v>
      </c>
      <c r="G188">
        <v>18</v>
      </c>
      <c r="H188" t="str">
        <f>VLOOKUP(A188,[1]CollectionNotes!$A:$P,12,FALSE)</f>
        <v>B82</v>
      </c>
      <c r="I188" t="str">
        <f>VLOOKUP(A188,[1]CollectionNotes!$A:$P,8,FALSE)</f>
        <v>TexasRock-Acer-ACR-2(S)</v>
      </c>
      <c r="J188">
        <f>VLOOKUP(A188,[1]CollectionNotes!$A:$P,16,FALSE)</f>
        <v>13</v>
      </c>
      <c r="K188">
        <v>187</v>
      </c>
      <c r="M188">
        <v>187</v>
      </c>
      <c r="O188">
        <f>VLOOKUP(A188,[1]ShayleSamples!$A:$H,7,FALSE)</f>
        <v>205</v>
      </c>
      <c r="P188">
        <v>30</v>
      </c>
      <c r="Q188">
        <v>32</v>
      </c>
    </row>
    <row r="189" spans="1:17" x14ac:dyDescent="0.2">
      <c r="A189" t="str">
        <f t="shared" si="25"/>
        <v>Run7.53</v>
      </c>
      <c r="B189" t="str">
        <f t="shared" si="26"/>
        <v>Run7.O8</v>
      </c>
      <c r="C189" s="2">
        <v>45104</v>
      </c>
      <c r="D189">
        <v>7</v>
      </c>
      <c r="E189" t="s">
        <v>0</v>
      </c>
      <c r="F189" s="1">
        <v>8</v>
      </c>
      <c r="G189">
        <v>53</v>
      </c>
      <c r="H189" t="str">
        <f>VLOOKUP(A189,[1]CollectionNotes!$A:$P,12,FALSE)</f>
        <v>B169</v>
      </c>
      <c r="I189" t="str">
        <f>VLOOKUP(A189,[1]CollectionNotes!$A:$P,8,FALSE)</f>
        <v>Pulaski-N_2</v>
      </c>
      <c r="J189">
        <f>VLOOKUP(A189,[1]CollectionNotes!$A:$P,16,FALSE)</f>
        <v>12</v>
      </c>
      <c r="K189">
        <v>188</v>
      </c>
      <c r="M189">
        <v>188</v>
      </c>
      <c r="O189">
        <f>VLOOKUP(A189,[1]ShayleSamples!$A:$H,7,FALSE)</f>
        <v>172</v>
      </c>
      <c r="P189">
        <v>30</v>
      </c>
      <c r="Q189">
        <v>32</v>
      </c>
    </row>
    <row r="190" spans="1:17" x14ac:dyDescent="0.2">
      <c r="A190" t="str">
        <f t="shared" ref="A190" si="27">_xlfn.CONCAT("Run"&amp;D190&amp;"."&amp;G190)</f>
        <v>Run7.7</v>
      </c>
      <c r="B190" t="str">
        <f t="shared" ref="B190" si="28">_xlfn.CONCAT("Run"&amp;D190,"."&amp;LEFT(E190,1),F190)</f>
        <v>Run7.Y1</v>
      </c>
      <c r="C190" s="2">
        <v>45104</v>
      </c>
      <c r="D190">
        <v>7</v>
      </c>
      <c r="E190" t="s">
        <v>5</v>
      </c>
      <c r="F190" s="1">
        <v>1</v>
      </c>
      <c r="G190">
        <v>7</v>
      </c>
      <c r="H190" t="str">
        <f>VLOOKUP(A190,[1]CollectionNotes!$A:$P,12,FALSE)</f>
        <v>B190</v>
      </c>
      <c r="I190" t="str">
        <f>VLOOKUP(A190,[1]CollectionNotes!$A:$P,8,FALSE)</f>
        <v>Pulaski-N_1</v>
      </c>
      <c r="J190">
        <f>VLOOKUP(A190,[1]CollectionNotes!$A:$P,16,FALSE)</f>
        <v>7</v>
      </c>
      <c r="K190">
        <v>189</v>
      </c>
      <c r="M190">
        <v>189</v>
      </c>
      <c r="O190">
        <f>VLOOKUP(A190,[1]ShayleSamples!$A:$H,7,FALSE)</f>
        <v>176</v>
      </c>
      <c r="P190">
        <v>30</v>
      </c>
      <c r="Q190">
        <v>32</v>
      </c>
    </row>
    <row r="191" spans="1:17" x14ac:dyDescent="0.2">
      <c r="A191" t="str">
        <f t="shared" ref="A191:A196" si="29">_xlfn.CONCAT("Run"&amp;D191&amp;"."&amp;G191)</f>
        <v>Run7.24</v>
      </c>
      <c r="B191" t="str">
        <f t="shared" ref="B191:B196" si="30">_xlfn.CONCAT("Run"&amp;D191,"."&amp;LEFT(E191,1),F191)</f>
        <v>Run7.Y2</v>
      </c>
      <c r="C191" s="2">
        <v>45104</v>
      </c>
      <c r="D191">
        <v>7</v>
      </c>
      <c r="E191" t="s">
        <v>5</v>
      </c>
      <c r="F191" s="1">
        <v>2</v>
      </c>
      <c r="G191">
        <v>24</v>
      </c>
      <c r="H191" t="str">
        <f>VLOOKUP(A191,[1]CollectionNotes!$A:$P,12,FALSE)</f>
        <v>B50</v>
      </c>
      <c r="I191" t="str">
        <f>VLOOKUP(A191,[1]CollectionNotes!$A:$P,8,FALSE)</f>
        <v>TexasRock-Acer-ELS-1(N)</v>
      </c>
      <c r="J191">
        <f>VLOOKUP(A191,[1]CollectionNotes!$A:$P,16,FALSE)</f>
        <v>10</v>
      </c>
      <c r="K191">
        <v>190</v>
      </c>
      <c r="M191">
        <v>190</v>
      </c>
      <c r="O191">
        <f>VLOOKUP(A191,[1]ShayleSamples!$A:$H,7,FALSE)</f>
        <v>202</v>
      </c>
      <c r="P191">
        <v>30</v>
      </c>
      <c r="Q191">
        <v>32</v>
      </c>
    </row>
    <row r="192" spans="1:17" x14ac:dyDescent="0.2">
      <c r="A192" t="str">
        <f t="shared" si="29"/>
        <v>Run7.57</v>
      </c>
      <c r="B192" t="str">
        <f t="shared" si="30"/>
        <v>Run7.Y3</v>
      </c>
      <c r="C192" s="2">
        <v>45104</v>
      </c>
      <c r="D192">
        <v>7</v>
      </c>
      <c r="E192" t="s">
        <v>5</v>
      </c>
      <c r="F192" s="1">
        <v>3</v>
      </c>
      <c r="G192">
        <v>57</v>
      </c>
      <c r="H192" t="str">
        <f>VLOOKUP(A192,[1]CollectionNotes!$A:$P,12,FALSE)</f>
        <v>B86</v>
      </c>
      <c r="I192" t="str">
        <f>VLOOKUP(A192,[1]CollectionNotes!$A:$P,8,FALSE)</f>
        <v>Pulaski-S_2</v>
      </c>
      <c r="J192">
        <f>VLOOKUP(A192,[1]CollectionNotes!$A:$P,16,FALSE)</f>
        <v>10</v>
      </c>
      <c r="K192">
        <v>191</v>
      </c>
      <c r="M192">
        <v>191</v>
      </c>
      <c r="O192">
        <f>VLOOKUP(A192,[1]ShayleSamples!$A:$H,7,FALSE)</f>
        <v>186</v>
      </c>
      <c r="P192">
        <v>30</v>
      </c>
      <c r="Q192">
        <v>32</v>
      </c>
    </row>
    <row r="193" spans="1:19" x14ac:dyDescent="0.2">
      <c r="A193" t="str">
        <f t="shared" si="29"/>
        <v>Run7.33</v>
      </c>
      <c r="B193" t="str">
        <f t="shared" si="30"/>
        <v>Run7.Y4</v>
      </c>
      <c r="C193" s="2">
        <v>45104</v>
      </c>
      <c r="D193">
        <v>7</v>
      </c>
      <c r="E193" t="s">
        <v>5</v>
      </c>
      <c r="F193" s="1">
        <v>4</v>
      </c>
      <c r="G193">
        <v>33</v>
      </c>
      <c r="H193" t="str">
        <f>VLOOKUP(A193,[1]CollectionNotes!$A:$P,12,FALSE)</f>
        <v>B166</v>
      </c>
      <c r="I193" t="str">
        <f>VLOOKUP(A193,[1]CollectionNotes!$A:$P,8,FALSE)</f>
        <v>Pulaski-N_2</v>
      </c>
      <c r="J193">
        <f>VLOOKUP(A193,[1]CollectionNotes!$A:$P,16,FALSE)</f>
        <v>12</v>
      </c>
      <c r="K193">
        <v>192</v>
      </c>
      <c r="M193">
        <v>192</v>
      </c>
      <c r="O193">
        <f>VLOOKUP(A193,[1]ShayleSamples!$A:$H,7,FALSE)</f>
        <v>171</v>
      </c>
      <c r="P193">
        <v>30</v>
      </c>
      <c r="Q193">
        <v>32</v>
      </c>
    </row>
    <row r="194" spans="1:19" x14ac:dyDescent="0.2">
      <c r="A194" t="str">
        <f t="shared" si="29"/>
        <v>Run7.58</v>
      </c>
      <c r="B194" t="str">
        <f t="shared" si="30"/>
        <v>Run7.Y5</v>
      </c>
      <c r="C194" s="2">
        <v>45104</v>
      </c>
      <c r="D194">
        <v>7</v>
      </c>
      <c r="E194" t="s">
        <v>5</v>
      </c>
      <c r="F194" s="1">
        <v>5</v>
      </c>
      <c r="G194">
        <v>58</v>
      </c>
      <c r="H194" t="str">
        <f>VLOOKUP(A194,[1]CollectionNotes!$A:$P,12,FALSE)</f>
        <v>B106</v>
      </c>
      <c r="I194" t="str">
        <f>VLOOKUP(A194,[1]CollectionNotes!$A:$P,8,FALSE)</f>
        <v>TexasRock-Acer-ELS-1(N)</v>
      </c>
      <c r="J194">
        <f>VLOOKUP(A194,[1]CollectionNotes!$A:$P,16,FALSE)</f>
        <v>11</v>
      </c>
      <c r="K194">
        <v>193</v>
      </c>
      <c r="M194">
        <v>193</v>
      </c>
      <c r="O194">
        <f>VLOOKUP(A194,[1]ShayleSamples!$A:$H,7,FALSE)</f>
        <v>201</v>
      </c>
      <c r="P194">
        <v>30</v>
      </c>
      <c r="Q194">
        <v>32</v>
      </c>
    </row>
    <row r="195" spans="1:19" x14ac:dyDescent="0.2">
      <c r="A195" t="str">
        <f t="shared" si="29"/>
        <v>Run7.2</v>
      </c>
      <c r="B195" t="str">
        <f t="shared" si="30"/>
        <v>Run7.Y6</v>
      </c>
      <c r="C195" s="2">
        <v>45104</v>
      </c>
      <c r="D195">
        <v>7</v>
      </c>
      <c r="E195" t="s">
        <v>5</v>
      </c>
      <c r="F195" s="1">
        <v>6</v>
      </c>
      <c r="G195">
        <v>2</v>
      </c>
      <c r="H195" t="str">
        <f>VLOOKUP(A195,[1]CollectionNotes!$A:$P,12,FALSE)</f>
        <v>B161</v>
      </c>
      <c r="I195" t="str">
        <f>VLOOKUP(A195,[1]CollectionNotes!$A:$P,8,FALSE)</f>
        <v>Pulaski-N_1</v>
      </c>
      <c r="J195">
        <f>VLOOKUP(A195,[1]CollectionNotes!$A:$P,16,FALSE)</f>
        <v>11</v>
      </c>
      <c r="K195">
        <v>194</v>
      </c>
      <c r="M195">
        <v>194</v>
      </c>
      <c r="O195">
        <f>VLOOKUP(A195,[1]ShayleSamples!$A:$H,7,FALSE)</f>
        <v>175</v>
      </c>
      <c r="P195">
        <v>30</v>
      </c>
      <c r="Q195">
        <v>32</v>
      </c>
    </row>
    <row r="196" spans="1:19" x14ac:dyDescent="0.2">
      <c r="A196" t="str">
        <f t="shared" si="29"/>
        <v>Run7.48</v>
      </c>
      <c r="B196" t="str">
        <f t="shared" si="30"/>
        <v>Run7.Y7</v>
      </c>
      <c r="C196" s="2">
        <v>45104</v>
      </c>
      <c r="D196">
        <v>7</v>
      </c>
      <c r="E196" t="s">
        <v>5</v>
      </c>
      <c r="F196" s="1">
        <v>7</v>
      </c>
      <c r="G196">
        <v>48</v>
      </c>
      <c r="H196" t="str">
        <f>VLOOKUP(A196,[1]CollectionNotes!$A:$P,12,FALSE)</f>
        <v>B120</v>
      </c>
      <c r="I196" t="str">
        <f>VLOOKUP(A196,[1]CollectionNotes!$A:$P,8,FALSE)</f>
        <v>TexasRock-Acer-ACR-1(N)</v>
      </c>
      <c r="J196">
        <f>VLOOKUP(A196,[1]CollectionNotes!$A:$P,16,FALSE)</f>
        <v>10</v>
      </c>
      <c r="K196">
        <v>195</v>
      </c>
      <c r="M196">
        <v>195</v>
      </c>
      <c r="O196">
        <f>VLOOKUP(A196,[1]ShayleSamples!$A:$H,7,FALSE)</f>
        <v>192</v>
      </c>
      <c r="P196">
        <v>30</v>
      </c>
      <c r="Q196">
        <v>32</v>
      </c>
    </row>
    <row r="197" spans="1:19" x14ac:dyDescent="0.2">
      <c r="A197" t="str">
        <f t="shared" ref="A197" si="31">_xlfn.CONCAT("Run"&amp;D197&amp;"."&amp;G197)</f>
        <v>Run7.54</v>
      </c>
      <c r="B197" t="str">
        <f t="shared" ref="B197" si="32">_xlfn.CONCAT("Run"&amp;D197,"."&amp;LEFT(E197,1),F197)</f>
        <v>Run7.B1</v>
      </c>
      <c r="C197" s="2">
        <v>45104</v>
      </c>
      <c r="D197">
        <v>7</v>
      </c>
      <c r="E197" t="s">
        <v>1</v>
      </c>
      <c r="F197" s="1">
        <v>1</v>
      </c>
      <c r="G197">
        <v>54</v>
      </c>
      <c r="H197" t="str">
        <f>VLOOKUP(A197,[1]CollectionNotes!$A:$P,12,FALSE)</f>
        <v>B163</v>
      </c>
      <c r="I197" t="str">
        <f>VLOOKUP(A197,[1]CollectionNotes!$A:$P,8,FALSE)</f>
        <v>TexasRock-Acer-ACR-1(N)</v>
      </c>
      <c r="J197">
        <f>VLOOKUP(A197,[1]CollectionNotes!$A:$P,16,FALSE)</f>
        <v>11</v>
      </c>
      <c r="K197">
        <v>196</v>
      </c>
      <c r="M197">
        <v>196</v>
      </c>
      <c r="O197">
        <f>VLOOKUP(A197,[1]ShayleSamples!$A:$H,7,FALSE)</f>
        <v>206</v>
      </c>
      <c r="P197">
        <v>30</v>
      </c>
      <c r="Q197">
        <v>32</v>
      </c>
    </row>
    <row r="198" spans="1:19" x14ac:dyDescent="0.2">
      <c r="A198" t="str">
        <f t="shared" ref="A198:A248" si="33">_xlfn.CONCAT("Run"&amp;D198&amp;"."&amp;G198)</f>
        <v>Run7.12</v>
      </c>
      <c r="B198" t="str">
        <f t="shared" ref="B198:B204" si="34">_xlfn.CONCAT("Run"&amp;D198,"."&amp;LEFT(E198,1),F198)</f>
        <v>Run7.B2</v>
      </c>
      <c r="C198" s="2">
        <v>45104</v>
      </c>
      <c r="D198">
        <v>7</v>
      </c>
      <c r="E198" t="s">
        <v>1</v>
      </c>
      <c r="F198" s="1">
        <v>2</v>
      </c>
      <c r="G198">
        <v>12</v>
      </c>
      <c r="H198" t="str">
        <f>VLOOKUP(A198,[1]CollectionNotes!$A:$P,12,FALSE)</f>
        <v>B137</v>
      </c>
      <c r="I198" t="str">
        <f>VLOOKUP(A198,[1]CollectionNotes!$A:$P,8,FALSE)</f>
        <v>Pulaski-S_1</v>
      </c>
      <c r="J198">
        <f>VLOOKUP(A198,[1]CollectionNotes!$A:$P,16,FALSE)</f>
        <v>8</v>
      </c>
      <c r="K198">
        <v>197</v>
      </c>
      <c r="M198">
        <v>197</v>
      </c>
      <c r="O198">
        <f>VLOOKUP(A198,[1]ShayleSamples!$A:$H,7,FALSE)</f>
        <v>181</v>
      </c>
      <c r="P198">
        <v>30</v>
      </c>
      <c r="Q198">
        <v>32</v>
      </c>
    </row>
    <row r="199" spans="1:19" x14ac:dyDescent="0.2">
      <c r="A199" t="str">
        <f t="shared" si="33"/>
        <v>Run7.3</v>
      </c>
      <c r="B199" t="str">
        <f t="shared" si="34"/>
        <v>Run7.B3</v>
      </c>
      <c r="C199" s="2">
        <v>45104</v>
      </c>
      <c r="D199">
        <v>7</v>
      </c>
      <c r="E199" t="s">
        <v>1</v>
      </c>
      <c r="F199" s="1">
        <v>3</v>
      </c>
      <c r="G199">
        <v>3</v>
      </c>
      <c r="H199" t="str">
        <f>VLOOKUP(A199,[1]CollectionNotes!$A:$P,12,FALSE)</f>
        <v>B150</v>
      </c>
      <c r="I199" t="str">
        <f>VLOOKUP(A199,[1]CollectionNotes!$A:$P,8,FALSE)</f>
        <v>Pulaski-N_1</v>
      </c>
      <c r="J199">
        <f>VLOOKUP(A199,[1]CollectionNotes!$A:$P,16,FALSE)</f>
        <v>7</v>
      </c>
      <c r="K199">
        <v>198</v>
      </c>
      <c r="M199">
        <v>198</v>
      </c>
      <c r="O199">
        <f>VLOOKUP(A199,[1]ShayleSamples!$A:$H,7,FALSE)</f>
        <v>180</v>
      </c>
      <c r="P199">
        <v>30</v>
      </c>
      <c r="Q199">
        <v>32</v>
      </c>
    </row>
    <row r="200" spans="1:19" x14ac:dyDescent="0.2">
      <c r="A200" t="str">
        <f t="shared" si="33"/>
        <v>Run7.10</v>
      </c>
      <c r="B200" t="str">
        <f t="shared" si="34"/>
        <v>Run7.B4</v>
      </c>
      <c r="C200" s="2">
        <v>45104</v>
      </c>
      <c r="D200">
        <v>7</v>
      </c>
      <c r="E200" t="s">
        <v>1</v>
      </c>
      <c r="F200" s="1">
        <v>4</v>
      </c>
      <c r="G200">
        <v>10</v>
      </c>
      <c r="H200" t="str">
        <f>VLOOKUP(A200,[1]CollectionNotes!$A:$P,12,FALSE)</f>
        <v>B139</v>
      </c>
      <c r="I200" t="str">
        <f>VLOOKUP(A200,[1]CollectionNotes!$A:$P,8,FALSE)</f>
        <v>Pulaski-S_1</v>
      </c>
      <c r="J200">
        <f>VLOOKUP(A200,[1]CollectionNotes!$A:$P,16,FALSE)</f>
        <v>9</v>
      </c>
      <c r="K200">
        <v>199</v>
      </c>
      <c r="M200">
        <v>199</v>
      </c>
      <c r="O200">
        <f>VLOOKUP(A200,[1]ShayleSamples!$A:$H,7,FALSE)</f>
        <v>182</v>
      </c>
      <c r="P200">
        <v>30</v>
      </c>
      <c r="Q200">
        <v>32</v>
      </c>
    </row>
    <row r="201" spans="1:19" x14ac:dyDescent="0.2">
      <c r="A201" t="str">
        <f t="shared" si="33"/>
        <v>Run7.1</v>
      </c>
      <c r="B201" t="str">
        <f t="shared" si="34"/>
        <v>Run7.B5</v>
      </c>
      <c r="C201" s="2">
        <v>45104</v>
      </c>
      <c r="D201">
        <v>7</v>
      </c>
      <c r="E201" t="s">
        <v>1</v>
      </c>
      <c r="F201" s="1">
        <v>5</v>
      </c>
      <c r="G201">
        <v>1</v>
      </c>
      <c r="H201" t="str">
        <f>VLOOKUP(A201,[1]CollectionNotes!$A:$P,12,FALSE)</f>
        <v>B162</v>
      </c>
      <c r="I201" t="str">
        <f>VLOOKUP(A201,[1]CollectionNotes!$A:$P,8,FALSE)</f>
        <v>Pulaski-N_1</v>
      </c>
      <c r="J201">
        <f>VLOOKUP(A201,[1]CollectionNotes!$A:$P,16,FALSE)</f>
        <v>7</v>
      </c>
      <c r="K201">
        <v>200</v>
      </c>
      <c r="M201">
        <v>200</v>
      </c>
      <c r="O201">
        <f>VLOOKUP(A201,[1]ShayleSamples!$A:$H,7,FALSE)</f>
        <v>177</v>
      </c>
      <c r="P201">
        <v>30</v>
      </c>
      <c r="Q201">
        <v>32</v>
      </c>
    </row>
    <row r="202" spans="1:19" x14ac:dyDescent="0.2">
      <c r="A202" t="str">
        <f t="shared" si="33"/>
        <v>Run7.6</v>
      </c>
      <c r="B202" t="str">
        <f t="shared" si="34"/>
        <v>Run7.B6</v>
      </c>
      <c r="C202" s="2">
        <v>45104</v>
      </c>
      <c r="D202">
        <v>7</v>
      </c>
      <c r="E202" t="s">
        <v>1</v>
      </c>
      <c r="F202" s="1">
        <v>6</v>
      </c>
      <c r="G202">
        <v>6</v>
      </c>
      <c r="H202" t="str">
        <f>VLOOKUP(A202,[1]CollectionNotes!$A:$P,12,FALSE)</f>
        <v>B189</v>
      </c>
      <c r="I202" t="str">
        <f>VLOOKUP(A202,[1]CollectionNotes!$A:$P,8,FALSE)</f>
        <v>Pulaski-N_1</v>
      </c>
      <c r="J202">
        <f>VLOOKUP(A202,[1]CollectionNotes!$A:$P,16,FALSE)</f>
        <v>7</v>
      </c>
      <c r="K202">
        <v>201</v>
      </c>
      <c r="M202">
        <v>201</v>
      </c>
      <c r="O202">
        <f>VLOOKUP(A202,[1]ShayleSamples!$A:$H,7,FALSE)</f>
        <v>178</v>
      </c>
      <c r="P202">
        <v>30</v>
      </c>
      <c r="Q202">
        <v>32</v>
      </c>
    </row>
    <row r="203" spans="1:19" x14ac:dyDescent="0.2">
      <c r="A203" t="str">
        <f t="shared" si="33"/>
        <v>Run7.44</v>
      </c>
      <c r="B203" t="str">
        <f t="shared" si="34"/>
        <v>Run7.B7</v>
      </c>
      <c r="C203" s="2">
        <v>45104</v>
      </c>
      <c r="D203">
        <v>7</v>
      </c>
      <c r="E203" t="s">
        <v>1</v>
      </c>
      <c r="F203" s="1">
        <v>7</v>
      </c>
      <c r="G203">
        <v>44</v>
      </c>
      <c r="H203" t="str">
        <f>VLOOKUP(A203,[1]CollectionNotes!$A:$P,12,FALSE)</f>
        <v>B140</v>
      </c>
      <c r="I203" t="str">
        <f>VLOOKUP(A203,[1]CollectionNotes!$A:$P,8,FALSE)</f>
        <v>TexasRock-Acer-ACR-2(S)</v>
      </c>
      <c r="J203">
        <f>VLOOKUP(A203,[1]CollectionNotes!$A:$P,16,FALSE)</f>
        <v>13</v>
      </c>
      <c r="K203">
        <v>202</v>
      </c>
      <c r="M203">
        <v>202</v>
      </c>
      <c r="O203">
        <f>VLOOKUP(A203,[1]ShayleSamples!$A:$H,7,FALSE)</f>
        <v>203</v>
      </c>
      <c r="P203">
        <v>30</v>
      </c>
      <c r="Q203">
        <v>32</v>
      </c>
    </row>
    <row r="204" spans="1:19" ht="17" x14ac:dyDescent="0.2">
      <c r="A204" t="str">
        <f t="shared" si="33"/>
        <v>Run8.RRT.Apal-026</v>
      </c>
      <c r="B204" t="str">
        <f t="shared" si="34"/>
        <v>Run8.P1</v>
      </c>
      <c r="C204" s="2">
        <v>45107</v>
      </c>
      <c r="D204">
        <v>8</v>
      </c>
      <c r="E204" t="s">
        <v>2</v>
      </c>
      <c r="F204" s="1">
        <v>1</v>
      </c>
      <c r="G204" t="s">
        <v>57</v>
      </c>
      <c r="H204" t="s">
        <v>57</v>
      </c>
      <c r="I204" t="s">
        <v>79</v>
      </c>
      <c r="L204">
        <v>1</v>
      </c>
      <c r="N204">
        <v>1</v>
      </c>
      <c r="O204">
        <f>VLOOKUP(A204,[1]ShayleSamples!$A:$H,7,FALSE)</f>
        <v>235</v>
      </c>
      <c r="P204">
        <v>30</v>
      </c>
      <c r="Q204">
        <v>32</v>
      </c>
      <c r="S204" s="4" t="s">
        <v>99</v>
      </c>
    </row>
    <row r="205" spans="1:19" ht="51" x14ac:dyDescent="0.2">
      <c r="A205" t="str">
        <f t="shared" si="33"/>
        <v>Run8.RRT.Apal-CN2</v>
      </c>
      <c r="B205" t="str">
        <f t="shared" ref="A205:E211" si="35">B204</f>
        <v>Run8.P1</v>
      </c>
      <c r="C205" s="2">
        <v>45107</v>
      </c>
      <c r="D205">
        <f t="shared" si="35"/>
        <v>8</v>
      </c>
      <c r="E205" t="str">
        <f t="shared" si="35"/>
        <v>Pink</v>
      </c>
      <c r="F205" s="1">
        <v>2</v>
      </c>
      <c r="G205" t="s">
        <v>58</v>
      </c>
      <c r="H205" t="s">
        <v>58</v>
      </c>
      <c r="I205" t="s">
        <v>79</v>
      </c>
      <c r="L205">
        <v>2</v>
      </c>
      <c r="N205">
        <v>2</v>
      </c>
      <c r="O205">
        <f>VLOOKUP(A205,[1]ShayleSamples!$A:$H,7,FALSE)</f>
        <v>236</v>
      </c>
      <c r="P205">
        <v>30</v>
      </c>
      <c r="Q205">
        <v>32</v>
      </c>
      <c r="S205" s="4" t="s">
        <v>100</v>
      </c>
    </row>
    <row r="206" spans="1:19" ht="17" x14ac:dyDescent="0.2">
      <c r="A206" t="str">
        <f t="shared" si="33"/>
        <v>Run8.RRT.Apal-206</v>
      </c>
      <c r="B206" t="str">
        <f t="shared" si="35"/>
        <v>Run8.P1</v>
      </c>
      <c r="C206" s="2">
        <v>45107</v>
      </c>
      <c r="D206">
        <f t="shared" si="35"/>
        <v>8</v>
      </c>
      <c r="E206" t="str">
        <f t="shared" si="35"/>
        <v>Pink</v>
      </c>
      <c r="F206" s="1">
        <v>3</v>
      </c>
      <c r="G206" t="s">
        <v>59</v>
      </c>
      <c r="H206" t="s">
        <v>59</v>
      </c>
      <c r="I206" t="s">
        <v>79</v>
      </c>
      <c r="L206">
        <v>3</v>
      </c>
      <c r="N206">
        <v>3</v>
      </c>
      <c r="O206">
        <f>VLOOKUP(A206,[1]ShayleSamples!$A:$H,7,FALSE)</f>
        <v>233</v>
      </c>
      <c r="P206">
        <v>30</v>
      </c>
      <c r="Q206">
        <v>32</v>
      </c>
      <c r="S206" s="4" t="s">
        <v>101</v>
      </c>
    </row>
    <row r="207" spans="1:19" ht="17" x14ac:dyDescent="0.2">
      <c r="A207" t="str">
        <f t="shared" si="33"/>
        <v>Run8.RRT.Apal-165</v>
      </c>
      <c r="B207" t="str">
        <f t="shared" si="35"/>
        <v>Run8.P1</v>
      </c>
      <c r="C207" s="2">
        <v>45107</v>
      </c>
      <c r="D207">
        <f t="shared" si="35"/>
        <v>8</v>
      </c>
      <c r="E207" t="str">
        <f t="shared" si="35"/>
        <v>Pink</v>
      </c>
      <c r="F207" s="1">
        <v>4</v>
      </c>
      <c r="G207" t="s">
        <v>60</v>
      </c>
      <c r="H207" t="s">
        <v>60</v>
      </c>
      <c r="I207" t="s">
        <v>79</v>
      </c>
      <c r="L207">
        <v>4</v>
      </c>
      <c r="N207">
        <v>4</v>
      </c>
      <c r="O207">
        <f>VLOOKUP(A207,[1]ShayleSamples!$A:$H,7,FALSE)</f>
        <v>248</v>
      </c>
      <c r="P207">
        <v>30</v>
      </c>
      <c r="Q207">
        <v>32</v>
      </c>
      <c r="S207" s="4" t="s">
        <v>102</v>
      </c>
    </row>
    <row r="208" spans="1:19" ht="17" x14ac:dyDescent="0.2">
      <c r="A208" t="str">
        <f t="shared" si="33"/>
        <v>Run8.RRT.Apal-185</v>
      </c>
      <c r="B208" t="str">
        <f t="shared" si="35"/>
        <v>Run8.P1</v>
      </c>
      <c r="C208" s="2">
        <v>45107</v>
      </c>
      <c r="D208">
        <f t="shared" si="35"/>
        <v>8</v>
      </c>
      <c r="E208" t="str">
        <f t="shared" si="35"/>
        <v>Pink</v>
      </c>
      <c r="F208" s="1">
        <v>5</v>
      </c>
      <c r="G208" t="s">
        <v>61</v>
      </c>
      <c r="H208" t="s">
        <v>61</v>
      </c>
      <c r="I208" t="s">
        <v>79</v>
      </c>
      <c r="L208">
        <v>5</v>
      </c>
      <c r="N208">
        <v>5</v>
      </c>
      <c r="O208">
        <f>VLOOKUP(A208,[1]ShayleSamples!$A:$H,7,FALSE)</f>
        <v>231</v>
      </c>
      <c r="P208">
        <v>30</v>
      </c>
      <c r="Q208">
        <v>32</v>
      </c>
      <c r="S208" s="4" t="s">
        <v>81</v>
      </c>
    </row>
    <row r="209" spans="1:19" ht="17" x14ac:dyDescent="0.2">
      <c r="A209" t="str">
        <f t="shared" si="33"/>
        <v>Run8.RRT.Apal-ML2</v>
      </c>
      <c r="B209" t="str">
        <f t="shared" si="35"/>
        <v>Run8.P1</v>
      </c>
      <c r="C209" s="2">
        <v>45107</v>
      </c>
      <c r="D209">
        <f t="shared" si="35"/>
        <v>8</v>
      </c>
      <c r="E209" t="str">
        <f t="shared" si="35"/>
        <v>Pink</v>
      </c>
      <c r="F209" s="1">
        <v>6</v>
      </c>
      <c r="G209" t="s">
        <v>62</v>
      </c>
      <c r="H209" t="s">
        <v>62</v>
      </c>
      <c r="I209" t="s">
        <v>79</v>
      </c>
      <c r="L209">
        <v>6</v>
      </c>
      <c r="N209">
        <v>6</v>
      </c>
      <c r="O209">
        <f>VLOOKUP(A209,[1]ShayleSamples!$A:$H,7,FALSE)</f>
        <v>247</v>
      </c>
      <c r="P209">
        <v>30</v>
      </c>
      <c r="Q209">
        <v>32</v>
      </c>
      <c r="S209" s="4" t="s">
        <v>82</v>
      </c>
    </row>
    <row r="210" spans="1:19" ht="17" x14ac:dyDescent="0.2">
      <c r="A210" t="str">
        <f t="shared" si="33"/>
        <v>Run8.RRT.Apal-196</v>
      </c>
      <c r="B210" t="str">
        <f t="shared" si="35"/>
        <v>Run8.P1</v>
      </c>
      <c r="C210" s="2">
        <v>45107</v>
      </c>
      <c r="D210">
        <f t="shared" si="35"/>
        <v>8</v>
      </c>
      <c r="E210" t="str">
        <f t="shared" si="35"/>
        <v>Pink</v>
      </c>
      <c r="F210" s="1">
        <v>7</v>
      </c>
      <c r="G210" t="s">
        <v>63</v>
      </c>
      <c r="H210" t="s">
        <v>63</v>
      </c>
      <c r="I210" t="s">
        <v>79</v>
      </c>
      <c r="L210">
        <v>7</v>
      </c>
      <c r="N210">
        <v>7</v>
      </c>
      <c r="O210">
        <f>VLOOKUP(A210,[1]ShayleSamples!$A:$H,7,FALSE)</f>
        <v>228</v>
      </c>
      <c r="P210">
        <v>30</v>
      </c>
      <c r="Q210">
        <v>32</v>
      </c>
      <c r="S210" s="4" t="s">
        <v>83</v>
      </c>
    </row>
    <row r="211" spans="1:19" ht="17" x14ac:dyDescent="0.2">
      <c r="A211" t="str">
        <f t="shared" si="33"/>
        <v>Run8.RRT.Apal-176</v>
      </c>
      <c r="B211" t="str">
        <f t="shared" si="35"/>
        <v>Run8.P1</v>
      </c>
      <c r="C211" s="2">
        <v>45107</v>
      </c>
      <c r="D211">
        <f t="shared" si="35"/>
        <v>8</v>
      </c>
      <c r="E211" t="str">
        <f t="shared" si="35"/>
        <v>Pink</v>
      </c>
      <c r="F211" s="1">
        <v>8</v>
      </c>
      <c r="G211" t="s">
        <v>64</v>
      </c>
      <c r="H211" t="s">
        <v>64</v>
      </c>
      <c r="I211" t="s">
        <v>79</v>
      </c>
      <c r="L211">
        <v>8</v>
      </c>
      <c r="N211">
        <v>8</v>
      </c>
      <c r="O211">
        <f>VLOOKUP(A211,[1]ShayleSamples!$A:$H,7,FALSE)</f>
        <v>249</v>
      </c>
      <c r="P211">
        <v>30</v>
      </c>
      <c r="Q211">
        <v>32</v>
      </c>
      <c r="S211" s="4" t="s">
        <v>84</v>
      </c>
    </row>
    <row r="212" spans="1:19" ht="17" x14ac:dyDescent="0.2">
      <c r="A212" t="str">
        <f t="shared" si="33"/>
        <v>Run8.RRT.Apal-175</v>
      </c>
      <c r="B212" t="str">
        <f t="shared" ref="A212:D212" si="36">B211</f>
        <v>Run8.P1</v>
      </c>
      <c r="C212" s="2">
        <v>45107</v>
      </c>
      <c r="D212">
        <f t="shared" si="36"/>
        <v>8</v>
      </c>
      <c r="E212" t="s">
        <v>0</v>
      </c>
      <c r="F212" s="1">
        <v>1</v>
      </c>
      <c r="G212" t="s">
        <v>65</v>
      </c>
      <c r="H212" t="s">
        <v>65</v>
      </c>
      <c r="I212" t="s">
        <v>79</v>
      </c>
      <c r="L212">
        <v>9</v>
      </c>
      <c r="N212">
        <v>9</v>
      </c>
      <c r="O212">
        <f>VLOOKUP(A212,[1]ShayleSamples!$A:$H,7,FALSE)</f>
        <v>246</v>
      </c>
      <c r="P212">
        <v>30</v>
      </c>
      <c r="Q212">
        <v>32</v>
      </c>
      <c r="S212" s="4" t="s">
        <v>85</v>
      </c>
    </row>
    <row r="213" spans="1:19" ht="17" x14ac:dyDescent="0.2">
      <c r="A213" t="str">
        <f t="shared" si="33"/>
        <v>Run8.RRT.Apal-188</v>
      </c>
      <c r="B213" t="str">
        <f t="shared" ref="A213:E219" si="37">B212</f>
        <v>Run8.P1</v>
      </c>
      <c r="C213" s="2">
        <v>45107</v>
      </c>
      <c r="D213">
        <f t="shared" si="37"/>
        <v>8</v>
      </c>
      <c r="E213" t="str">
        <f t="shared" si="37"/>
        <v>Orange</v>
      </c>
      <c r="F213" s="1">
        <v>2</v>
      </c>
      <c r="G213" t="s">
        <v>66</v>
      </c>
      <c r="H213" t="s">
        <v>66</v>
      </c>
      <c r="I213" t="s">
        <v>79</v>
      </c>
      <c r="L213">
        <v>10</v>
      </c>
      <c r="N213">
        <v>10</v>
      </c>
      <c r="O213">
        <f>VLOOKUP(A213,[1]ShayleSamples!$A:$H,7,FALSE)</f>
        <v>234</v>
      </c>
      <c r="P213">
        <v>30</v>
      </c>
      <c r="Q213">
        <v>32</v>
      </c>
      <c r="S213" s="4" t="s">
        <v>86</v>
      </c>
    </row>
    <row r="214" spans="1:19" ht="51" x14ac:dyDescent="0.2">
      <c r="A214" t="str">
        <f t="shared" si="33"/>
        <v>Run8.RRT.Apal-150</v>
      </c>
      <c r="B214" t="str">
        <f t="shared" si="37"/>
        <v>Run8.P1</v>
      </c>
      <c r="C214" s="2">
        <v>45107</v>
      </c>
      <c r="D214">
        <f t="shared" si="37"/>
        <v>8</v>
      </c>
      <c r="E214" t="str">
        <f t="shared" si="37"/>
        <v>Orange</v>
      </c>
      <c r="F214" s="1">
        <v>3</v>
      </c>
      <c r="G214" t="s">
        <v>67</v>
      </c>
      <c r="H214" t="s">
        <v>67</v>
      </c>
      <c r="I214" t="s">
        <v>79</v>
      </c>
      <c r="L214">
        <v>11</v>
      </c>
      <c r="N214">
        <v>11</v>
      </c>
      <c r="O214">
        <f>VLOOKUP(A214,[1]ShayleSamples!$A:$H,7,FALSE)</f>
        <v>240</v>
      </c>
      <c r="P214">
        <v>30</v>
      </c>
      <c r="Q214">
        <v>32</v>
      </c>
      <c r="S214" s="4" t="s">
        <v>87</v>
      </c>
    </row>
    <row r="215" spans="1:19" ht="34" x14ac:dyDescent="0.2">
      <c r="A215" t="str">
        <f t="shared" si="33"/>
        <v>Run8.RRT.Apal-153</v>
      </c>
      <c r="B215" t="str">
        <f t="shared" si="37"/>
        <v>Run8.P1</v>
      </c>
      <c r="C215" s="2">
        <v>45107</v>
      </c>
      <c r="D215">
        <f t="shared" si="37"/>
        <v>8</v>
      </c>
      <c r="E215" t="str">
        <f t="shared" si="37"/>
        <v>Orange</v>
      </c>
      <c r="F215" s="1">
        <v>4</v>
      </c>
      <c r="G215" t="s">
        <v>68</v>
      </c>
      <c r="H215" t="s">
        <v>68</v>
      </c>
      <c r="I215" t="s">
        <v>79</v>
      </c>
      <c r="L215">
        <v>12</v>
      </c>
      <c r="N215">
        <v>12</v>
      </c>
      <c r="O215">
        <f>VLOOKUP(A215,[1]ShayleSamples!$A:$H,7,FALSE)</f>
        <v>239</v>
      </c>
      <c r="P215">
        <v>30</v>
      </c>
      <c r="Q215">
        <v>32</v>
      </c>
      <c r="S215" s="4" t="s">
        <v>88</v>
      </c>
    </row>
    <row r="216" spans="1:19" ht="17" x14ac:dyDescent="0.2">
      <c r="A216" t="str">
        <f t="shared" si="33"/>
        <v>Run8.RRT.Apal-028</v>
      </c>
      <c r="B216" t="str">
        <f t="shared" si="37"/>
        <v>Run8.P1</v>
      </c>
      <c r="C216" s="2">
        <v>45107</v>
      </c>
      <c r="D216">
        <f t="shared" si="37"/>
        <v>8</v>
      </c>
      <c r="E216" t="str">
        <f t="shared" si="37"/>
        <v>Orange</v>
      </c>
      <c r="F216" s="1">
        <v>5</v>
      </c>
      <c r="G216" t="s">
        <v>69</v>
      </c>
      <c r="H216" t="s">
        <v>69</v>
      </c>
      <c r="I216" t="s">
        <v>79</v>
      </c>
      <c r="L216">
        <v>13</v>
      </c>
      <c r="N216">
        <v>13</v>
      </c>
      <c r="O216">
        <f>VLOOKUP(A216,[1]ShayleSamples!$A:$H,7,FALSE)</f>
        <v>237</v>
      </c>
      <c r="P216">
        <v>30</v>
      </c>
      <c r="Q216">
        <v>32</v>
      </c>
      <c r="S216" s="4" t="s">
        <v>89</v>
      </c>
    </row>
    <row r="217" spans="1:19" ht="17" x14ac:dyDescent="0.2">
      <c r="A217" t="str">
        <f t="shared" si="33"/>
        <v>Run8.RRT.Apal-162</v>
      </c>
      <c r="B217" t="str">
        <f t="shared" si="37"/>
        <v>Run8.P1</v>
      </c>
      <c r="C217" s="2">
        <v>45107</v>
      </c>
      <c r="D217">
        <f t="shared" si="37"/>
        <v>8</v>
      </c>
      <c r="E217" t="str">
        <f t="shared" si="37"/>
        <v>Orange</v>
      </c>
      <c r="F217" s="1">
        <v>6</v>
      </c>
      <c r="G217" t="s">
        <v>70</v>
      </c>
      <c r="H217" t="s">
        <v>70</v>
      </c>
      <c r="I217" t="s">
        <v>79</v>
      </c>
      <c r="L217">
        <v>14</v>
      </c>
      <c r="N217">
        <v>14</v>
      </c>
      <c r="O217">
        <f>VLOOKUP(A217,[1]ShayleSamples!$A:$H,7,FALSE)</f>
        <v>243</v>
      </c>
      <c r="P217">
        <v>30</v>
      </c>
      <c r="Q217">
        <v>32</v>
      </c>
      <c r="S217" s="4" t="s">
        <v>90</v>
      </c>
    </row>
    <row r="218" spans="1:19" ht="17" x14ac:dyDescent="0.2">
      <c r="A218" t="str">
        <f t="shared" si="33"/>
        <v>Run8.RRT.Apal-208</v>
      </c>
      <c r="B218" t="str">
        <f t="shared" si="37"/>
        <v>Run8.P1</v>
      </c>
      <c r="C218" s="2">
        <v>45107</v>
      </c>
      <c r="D218">
        <f t="shared" si="37"/>
        <v>8</v>
      </c>
      <c r="E218" t="str">
        <f t="shared" si="37"/>
        <v>Orange</v>
      </c>
      <c r="F218" s="1">
        <v>7</v>
      </c>
      <c r="G218" t="s">
        <v>71</v>
      </c>
      <c r="H218" t="s">
        <v>71</v>
      </c>
      <c r="I218" t="s">
        <v>79</v>
      </c>
      <c r="L218">
        <v>15</v>
      </c>
      <c r="N218">
        <v>15</v>
      </c>
      <c r="O218">
        <f>VLOOKUP(A218,[1]ShayleSamples!$A:$H,7,FALSE)</f>
        <v>232</v>
      </c>
      <c r="P218">
        <v>30</v>
      </c>
      <c r="Q218">
        <v>32</v>
      </c>
      <c r="S218" s="4" t="s">
        <v>91</v>
      </c>
    </row>
    <row r="219" spans="1:19" ht="17" x14ac:dyDescent="0.2">
      <c r="A219" t="str">
        <f t="shared" si="33"/>
        <v>Run8.RRT.Apal-016</v>
      </c>
      <c r="B219" t="str">
        <f t="shared" si="37"/>
        <v>Run8.P1</v>
      </c>
      <c r="C219" s="2">
        <v>45107</v>
      </c>
      <c r="D219">
        <f t="shared" si="37"/>
        <v>8</v>
      </c>
      <c r="E219" t="str">
        <f t="shared" si="37"/>
        <v>Orange</v>
      </c>
      <c r="F219" s="1">
        <v>8</v>
      </c>
      <c r="G219" t="s">
        <v>72</v>
      </c>
      <c r="H219" t="s">
        <v>72</v>
      </c>
      <c r="I219" t="s">
        <v>79</v>
      </c>
      <c r="L219">
        <v>16</v>
      </c>
      <c r="N219">
        <v>16</v>
      </c>
      <c r="O219">
        <f>VLOOKUP(A219,[1]ShayleSamples!$A:$H,7,FALSE)</f>
        <v>245</v>
      </c>
      <c r="P219">
        <v>30</v>
      </c>
      <c r="Q219">
        <v>32</v>
      </c>
      <c r="S219" s="4" t="s">
        <v>92</v>
      </c>
    </row>
    <row r="220" spans="1:19" ht="17" x14ac:dyDescent="0.2">
      <c r="A220" t="str">
        <f t="shared" si="33"/>
        <v>Run8.RRT.Apal-163</v>
      </c>
      <c r="B220" t="str">
        <f t="shared" ref="A220:D220" si="38">B219</f>
        <v>Run8.P1</v>
      </c>
      <c r="C220" s="2">
        <v>45107</v>
      </c>
      <c r="D220">
        <f t="shared" si="38"/>
        <v>8</v>
      </c>
      <c r="E220" t="s">
        <v>5</v>
      </c>
      <c r="F220" s="1">
        <v>1</v>
      </c>
      <c r="G220" t="s">
        <v>73</v>
      </c>
      <c r="H220" t="s">
        <v>73</v>
      </c>
      <c r="I220" t="s">
        <v>79</v>
      </c>
      <c r="L220">
        <v>17</v>
      </c>
      <c r="N220">
        <v>17</v>
      </c>
      <c r="O220">
        <f>VLOOKUP(A220,[1]ShayleSamples!$A:$H,7,FALSE)</f>
        <v>244</v>
      </c>
      <c r="P220">
        <v>30</v>
      </c>
      <c r="Q220">
        <v>32</v>
      </c>
      <c r="S220" s="4" t="s">
        <v>93</v>
      </c>
    </row>
    <row r="221" spans="1:19" ht="17" x14ac:dyDescent="0.2">
      <c r="A221" t="str">
        <f t="shared" si="33"/>
        <v>Run8.RRT.Apal-177</v>
      </c>
      <c r="B221" t="str">
        <f t="shared" ref="A221:E227" si="39">B220</f>
        <v>Run8.P1</v>
      </c>
      <c r="C221" s="2">
        <v>45107</v>
      </c>
      <c r="D221">
        <f t="shared" si="39"/>
        <v>8</v>
      </c>
      <c r="E221" t="str">
        <f t="shared" si="39"/>
        <v>Yellow</v>
      </c>
      <c r="F221" s="1">
        <v>2</v>
      </c>
      <c r="G221" t="s">
        <v>74</v>
      </c>
      <c r="H221" t="s">
        <v>74</v>
      </c>
      <c r="I221" t="s">
        <v>79</v>
      </c>
      <c r="L221">
        <v>18</v>
      </c>
      <c r="N221">
        <v>18</v>
      </c>
      <c r="O221">
        <f>VLOOKUP(A221,[1]ShayleSamples!$A:$H,7,FALSE)</f>
        <v>230</v>
      </c>
      <c r="P221">
        <v>30</v>
      </c>
      <c r="Q221">
        <v>32</v>
      </c>
      <c r="S221" s="4" t="s">
        <v>94</v>
      </c>
    </row>
    <row r="222" spans="1:19" ht="17" x14ac:dyDescent="0.2">
      <c r="A222" t="str">
        <f t="shared" si="33"/>
        <v>Run8.RRT.Apal-171</v>
      </c>
      <c r="B222" t="str">
        <f t="shared" si="39"/>
        <v>Run8.P1</v>
      </c>
      <c r="C222" s="2">
        <v>45107</v>
      </c>
      <c r="D222">
        <f t="shared" si="39"/>
        <v>8</v>
      </c>
      <c r="E222" t="str">
        <f t="shared" si="39"/>
        <v>Yellow</v>
      </c>
      <c r="F222" s="1">
        <v>3</v>
      </c>
      <c r="G222" t="s">
        <v>75</v>
      </c>
      <c r="H222" t="s">
        <v>75</v>
      </c>
      <c r="I222" t="s">
        <v>79</v>
      </c>
      <c r="L222">
        <v>19</v>
      </c>
      <c r="N222">
        <v>19</v>
      </c>
      <c r="O222">
        <f>VLOOKUP(A222,[1]ShayleSamples!$A:$H,7,FALSE)</f>
        <v>242</v>
      </c>
      <c r="P222">
        <v>30</v>
      </c>
      <c r="Q222">
        <v>32</v>
      </c>
      <c r="S222" s="4" t="s">
        <v>95</v>
      </c>
    </row>
    <row r="223" spans="1:19" ht="17" x14ac:dyDescent="0.2">
      <c r="A223" t="str">
        <f t="shared" si="33"/>
        <v>Run8.RRT.Apal-187</v>
      </c>
      <c r="B223" t="str">
        <f t="shared" si="39"/>
        <v>Run8.P1</v>
      </c>
      <c r="C223" s="2">
        <v>45107</v>
      </c>
      <c r="D223">
        <f t="shared" si="39"/>
        <v>8</v>
      </c>
      <c r="E223" t="str">
        <f t="shared" si="39"/>
        <v>Yellow</v>
      </c>
      <c r="F223" s="1">
        <v>4</v>
      </c>
      <c r="G223" t="s">
        <v>76</v>
      </c>
      <c r="H223" t="s">
        <v>76</v>
      </c>
      <c r="I223" t="s">
        <v>79</v>
      </c>
      <c r="L223">
        <v>20</v>
      </c>
      <c r="N223">
        <v>20</v>
      </c>
      <c r="O223">
        <f>VLOOKUP(A223,[1]ShayleSamples!$A:$H,7,FALSE)</f>
        <v>229</v>
      </c>
      <c r="P223">
        <v>30</v>
      </c>
      <c r="Q223">
        <v>32</v>
      </c>
      <c r="S223" s="4" t="s">
        <v>96</v>
      </c>
    </row>
    <row r="224" spans="1:19" ht="17" x14ac:dyDescent="0.2">
      <c r="A224" t="str">
        <f t="shared" si="33"/>
        <v>Run8.RRT.Apal-174</v>
      </c>
      <c r="B224" t="str">
        <f t="shared" si="39"/>
        <v>Run8.P1</v>
      </c>
      <c r="C224" s="2">
        <v>45107</v>
      </c>
      <c r="D224">
        <f t="shared" si="39"/>
        <v>8</v>
      </c>
      <c r="E224" t="str">
        <f t="shared" si="39"/>
        <v>Yellow</v>
      </c>
      <c r="F224" s="1">
        <v>5</v>
      </c>
      <c r="G224" t="s">
        <v>77</v>
      </c>
      <c r="H224" t="s">
        <v>77</v>
      </c>
      <c r="I224" t="s">
        <v>79</v>
      </c>
      <c r="L224">
        <v>21</v>
      </c>
      <c r="N224">
        <v>21</v>
      </c>
      <c r="O224">
        <f>VLOOKUP(A224,[1]ShayleSamples!$A:$H,7,FALSE)</f>
        <v>238</v>
      </c>
      <c r="P224">
        <v>30</v>
      </c>
      <c r="Q224">
        <v>32</v>
      </c>
      <c r="S224" s="4" t="s">
        <v>97</v>
      </c>
    </row>
    <row r="225" spans="1:19" ht="34" x14ac:dyDescent="0.2">
      <c r="A225" t="str">
        <f t="shared" si="33"/>
        <v>Run8.RRT.Apal-155</v>
      </c>
      <c r="B225" t="str">
        <f t="shared" si="39"/>
        <v>Run8.P1</v>
      </c>
      <c r="C225" s="2">
        <v>45107</v>
      </c>
      <c r="D225">
        <f t="shared" si="39"/>
        <v>8</v>
      </c>
      <c r="E225" t="str">
        <f t="shared" si="39"/>
        <v>Yellow</v>
      </c>
      <c r="F225" s="1">
        <v>6</v>
      </c>
      <c r="G225" t="s">
        <v>78</v>
      </c>
      <c r="H225" t="s">
        <v>78</v>
      </c>
      <c r="I225" t="s">
        <v>79</v>
      </c>
      <c r="L225">
        <v>22</v>
      </c>
      <c r="N225">
        <v>22</v>
      </c>
      <c r="O225">
        <f>VLOOKUP(A225,[1]ShayleSamples!$A:$H,7,FALSE)</f>
        <v>241</v>
      </c>
      <c r="P225">
        <v>30</v>
      </c>
      <c r="Q225">
        <v>32</v>
      </c>
      <c r="R225" s="4" t="s">
        <v>114</v>
      </c>
      <c r="S225" s="4" t="s">
        <v>98</v>
      </c>
    </row>
    <row r="226" spans="1:19" x14ac:dyDescent="0.2">
      <c r="A226" t="str">
        <f t="shared" si="33"/>
        <v>Run8.CRF.Apal-069</v>
      </c>
      <c r="B226" t="str">
        <f t="shared" si="39"/>
        <v>Run8.P1</v>
      </c>
      <c r="C226" s="2">
        <v>45107</v>
      </c>
      <c r="D226">
        <f t="shared" si="39"/>
        <v>8</v>
      </c>
      <c r="E226" t="str">
        <f t="shared" si="39"/>
        <v>Yellow</v>
      </c>
      <c r="F226" s="1">
        <v>7</v>
      </c>
      <c r="G226" t="s">
        <v>35</v>
      </c>
      <c r="H226" t="s">
        <v>35</v>
      </c>
      <c r="I226" t="s">
        <v>80</v>
      </c>
      <c r="L226">
        <v>23</v>
      </c>
      <c r="N226">
        <v>23</v>
      </c>
      <c r="O226">
        <f>VLOOKUP(A226,[1]ShayleSamples!$A:$H,7,FALSE)</f>
        <v>258</v>
      </c>
      <c r="P226">
        <v>30</v>
      </c>
      <c r="Q226">
        <v>32</v>
      </c>
    </row>
    <row r="227" spans="1:19" ht="17" x14ac:dyDescent="0.2">
      <c r="A227" t="str">
        <f t="shared" si="33"/>
        <v>Run8.CRF.Apal-206</v>
      </c>
      <c r="B227" t="str">
        <f t="shared" si="39"/>
        <v>Run8.P1</v>
      </c>
      <c r="C227" s="2">
        <v>45107</v>
      </c>
      <c r="D227">
        <f t="shared" si="39"/>
        <v>8</v>
      </c>
      <c r="E227" t="str">
        <f t="shared" si="39"/>
        <v>Yellow</v>
      </c>
      <c r="F227" s="1">
        <v>8</v>
      </c>
      <c r="G227" t="s">
        <v>36</v>
      </c>
      <c r="H227" t="s">
        <v>36</v>
      </c>
      <c r="I227" t="s">
        <v>80</v>
      </c>
      <c r="L227">
        <v>24</v>
      </c>
      <c r="N227">
        <v>24</v>
      </c>
      <c r="O227">
        <f>VLOOKUP(A227,[1]ShayleSamples!$A:$H,7,FALSE)</f>
        <v>262</v>
      </c>
      <c r="P227">
        <v>30</v>
      </c>
      <c r="Q227">
        <v>32</v>
      </c>
      <c r="R227" s="4" t="s">
        <v>114</v>
      </c>
    </row>
    <row r="228" spans="1:19" x14ac:dyDescent="0.2">
      <c r="A228" t="str">
        <f t="shared" si="33"/>
        <v>Run8.CRF.Apal-063</v>
      </c>
      <c r="B228" t="str">
        <f t="shared" ref="A228:D228" si="40">B227</f>
        <v>Run8.P1</v>
      </c>
      <c r="C228" s="2">
        <v>45107</v>
      </c>
      <c r="D228">
        <f t="shared" si="40"/>
        <v>8</v>
      </c>
      <c r="E228" t="s">
        <v>33</v>
      </c>
      <c r="F228" s="1">
        <v>1</v>
      </c>
      <c r="G228" t="s">
        <v>37</v>
      </c>
      <c r="H228" t="s">
        <v>37</v>
      </c>
      <c r="I228" t="s">
        <v>80</v>
      </c>
      <c r="L228">
        <v>25</v>
      </c>
      <c r="N228">
        <v>25</v>
      </c>
      <c r="O228">
        <f>VLOOKUP(A228,[1]ShayleSamples!$A:$H,7,FALSE)</f>
        <v>251</v>
      </c>
      <c r="P228">
        <v>30</v>
      </c>
      <c r="Q228">
        <v>32</v>
      </c>
    </row>
    <row r="229" spans="1:19" x14ac:dyDescent="0.2">
      <c r="A229" t="str">
        <f t="shared" si="33"/>
        <v>Run8.CRF.Apal-068</v>
      </c>
      <c r="B229" t="str">
        <f t="shared" ref="A229:E234" si="41">B228</f>
        <v>Run8.P1</v>
      </c>
      <c r="C229" s="2">
        <v>45107</v>
      </c>
      <c r="D229">
        <f t="shared" si="41"/>
        <v>8</v>
      </c>
      <c r="E229" t="str">
        <f t="shared" si="41"/>
        <v>UM</v>
      </c>
      <c r="F229" s="1">
        <v>2</v>
      </c>
      <c r="G229" t="s">
        <v>38</v>
      </c>
      <c r="H229" t="s">
        <v>38</v>
      </c>
      <c r="I229" t="s">
        <v>80</v>
      </c>
      <c r="L229">
        <v>26</v>
      </c>
      <c r="N229">
        <v>26</v>
      </c>
      <c r="O229">
        <f>VLOOKUP(A229,[1]ShayleSamples!$A:$H,7,FALSE)</f>
        <v>260</v>
      </c>
      <c r="P229">
        <v>30</v>
      </c>
      <c r="Q229">
        <v>32</v>
      </c>
    </row>
    <row r="230" spans="1:19" ht="17" x14ac:dyDescent="0.2">
      <c r="A230" t="str">
        <f t="shared" si="33"/>
        <v>Run8.CRF.Apal-022</v>
      </c>
      <c r="B230" t="str">
        <f t="shared" si="41"/>
        <v>Run8.P1</v>
      </c>
      <c r="C230" s="2">
        <v>45107</v>
      </c>
      <c r="D230">
        <f t="shared" si="41"/>
        <v>8</v>
      </c>
      <c r="E230" t="str">
        <f t="shared" si="41"/>
        <v>UM</v>
      </c>
      <c r="F230" s="1">
        <v>3</v>
      </c>
      <c r="G230" t="s">
        <v>39</v>
      </c>
      <c r="H230" t="s">
        <v>39</v>
      </c>
      <c r="I230" t="s">
        <v>80</v>
      </c>
      <c r="L230">
        <v>27</v>
      </c>
      <c r="N230">
        <v>27</v>
      </c>
      <c r="O230">
        <f>VLOOKUP(A230,[1]ShayleSamples!$A:$H,7,FALSE)</f>
        <v>256</v>
      </c>
      <c r="P230">
        <v>30</v>
      </c>
      <c r="Q230">
        <v>32</v>
      </c>
      <c r="R230" s="4" t="s">
        <v>114</v>
      </c>
    </row>
    <row r="231" spans="1:19" x14ac:dyDescent="0.2">
      <c r="A231" t="str">
        <f t="shared" si="33"/>
        <v>Run8.CRF.Apal-067</v>
      </c>
      <c r="B231" t="str">
        <f t="shared" si="41"/>
        <v>Run8.P1</v>
      </c>
      <c r="C231" s="2">
        <v>45107</v>
      </c>
      <c r="D231">
        <f t="shared" si="41"/>
        <v>8</v>
      </c>
      <c r="E231" t="str">
        <f t="shared" si="41"/>
        <v>UM</v>
      </c>
      <c r="F231" s="1">
        <v>4</v>
      </c>
      <c r="G231" t="s">
        <v>40</v>
      </c>
      <c r="H231" t="s">
        <v>40</v>
      </c>
      <c r="I231" t="s">
        <v>80</v>
      </c>
      <c r="L231">
        <v>28</v>
      </c>
      <c r="N231">
        <v>28</v>
      </c>
      <c r="O231">
        <f>VLOOKUP(A231,[1]ShayleSamples!$A:$H,7,FALSE)</f>
        <v>259</v>
      </c>
      <c r="P231">
        <v>30</v>
      </c>
      <c r="Q231">
        <v>32</v>
      </c>
    </row>
    <row r="232" spans="1:19" x14ac:dyDescent="0.2">
      <c r="A232" t="str">
        <f t="shared" si="33"/>
        <v>Run8.CRF.Apro-001</v>
      </c>
      <c r="B232" t="str">
        <f t="shared" si="41"/>
        <v>Run8.P1</v>
      </c>
      <c r="C232" s="2">
        <v>45107</v>
      </c>
      <c r="D232">
        <f t="shared" si="41"/>
        <v>8</v>
      </c>
      <c r="E232" t="str">
        <f t="shared" si="41"/>
        <v>UM</v>
      </c>
      <c r="F232" s="1">
        <v>5</v>
      </c>
      <c r="G232" t="s">
        <v>41</v>
      </c>
      <c r="H232" t="s">
        <v>41</v>
      </c>
      <c r="I232" t="s">
        <v>80</v>
      </c>
      <c r="L232">
        <v>29</v>
      </c>
      <c r="N232">
        <v>29</v>
      </c>
      <c r="O232">
        <f>VLOOKUP(A232,[1]ShayleSamples!$A:$H,7,FALSE)</f>
        <v>254</v>
      </c>
      <c r="P232">
        <v>30</v>
      </c>
      <c r="Q232">
        <v>32</v>
      </c>
    </row>
    <row r="233" spans="1:19" x14ac:dyDescent="0.2">
      <c r="A233" t="str">
        <f t="shared" si="33"/>
        <v>Run8.CRF.Apal-047</v>
      </c>
      <c r="B233" t="str">
        <f t="shared" si="41"/>
        <v>Run8.P1</v>
      </c>
      <c r="C233" s="2">
        <v>45107</v>
      </c>
      <c r="D233">
        <f t="shared" si="41"/>
        <v>8</v>
      </c>
      <c r="E233" t="str">
        <f t="shared" si="41"/>
        <v>UM</v>
      </c>
      <c r="F233" s="1">
        <v>6</v>
      </c>
      <c r="G233" t="s">
        <v>42</v>
      </c>
      <c r="H233" t="s">
        <v>42</v>
      </c>
      <c r="I233" t="s">
        <v>80</v>
      </c>
      <c r="L233">
        <v>30</v>
      </c>
      <c r="N233">
        <v>30</v>
      </c>
      <c r="O233">
        <f>VLOOKUP(A233,[1]ShayleSamples!$A:$H,7,FALSE)</f>
        <v>257</v>
      </c>
      <c r="P233">
        <v>30</v>
      </c>
      <c r="Q233">
        <v>32</v>
      </c>
    </row>
    <row r="234" spans="1:19" x14ac:dyDescent="0.2">
      <c r="A234" t="str">
        <f t="shared" si="33"/>
        <v>Run8.CRF.Apal-012</v>
      </c>
      <c r="B234" t="str">
        <f t="shared" si="41"/>
        <v>Run8.P1</v>
      </c>
      <c r="C234" s="2">
        <v>45107</v>
      </c>
      <c r="D234">
        <f t="shared" si="41"/>
        <v>8</v>
      </c>
      <c r="E234" t="str">
        <f t="shared" si="41"/>
        <v>UM</v>
      </c>
      <c r="F234" s="1">
        <v>7</v>
      </c>
      <c r="G234" t="s">
        <v>43</v>
      </c>
      <c r="H234" t="s">
        <v>43</v>
      </c>
      <c r="I234" t="s">
        <v>80</v>
      </c>
      <c r="L234">
        <v>31</v>
      </c>
      <c r="N234">
        <v>31</v>
      </c>
      <c r="O234">
        <f>VLOOKUP(A234,[1]ShayleSamples!$A:$H,7,FALSE)</f>
        <v>252</v>
      </c>
      <c r="P234">
        <v>30</v>
      </c>
      <c r="Q234">
        <v>32</v>
      </c>
    </row>
    <row r="235" spans="1:19" x14ac:dyDescent="0.2">
      <c r="A235" t="str">
        <f t="shared" si="33"/>
        <v>Run8.CRF.Acer-112</v>
      </c>
      <c r="B235" t="str">
        <f t="shared" ref="A235:D235" si="42">B234</f>
        <v>Run8.P1</v>
      </c>
      <c r="C235" s="2">
        <v>45107</v>
      </c>
      <c r="D235">
        <f t="shared" si="42"/>
        <v>8</v>
      </c>
      <c r="E235" t="s">
        <v>1</v>
      </c>
      <c r="F235" s="1">
        <v>1</v>
      </c>
      <c r="G235" t="s">
        <v>44</v>
      </c>
      <c r="H235" t="s">
        <v>44</v>
      </c>
      <c r="I235" t="s">
        <v>80</v>
      </c>
      <c r="L235">
        <v>32</v>
      </c>
      <c r="N235">
        <v>32</v>
      </c>
      <c r="O235">
        <f>VLOOKUP(A235,[1]ShayleSamples!$A:$H,7,FALSE)</f>
        <v>266</v>
      </c>
      <c r="P235">
        <v>30</v>
      </c>
      <c r="Q235">
        <v>32</v>
      </c>
    </row>
    <row r="236" spans="1:19" x14ac:dyDescent="0.2">
      <c r="A236" t="str">
        <f t="shared" si="33"/>
        <v>Run8.CRF.Acer-089</v>
      </c>
      <c r="B236" t="str">
        <f t="shared" ref="A236:E242" si="43">B235</f>
        <v>Run8.P1</v>
      </c>
      <c r="C236" s="2">
        <v>45107</v>
      </c>
      <c r="D236">
        <f t="shared" si="43"/>
        <v>8</v>
      </c>
      <c r="E236" t="str">
        <f t="shared" si="43"/>
        <v>Blue</v>
      </c>
      <c r="F236" s="1">
        <v>2</v>
      </c>
      <c r="G236" t="s">
        <v>45</v>
      </c>
      <c r="H236" t="s">
        <v>45</v>
      </c>
      <c r="I236" t="s">
        <v>80</v>
      </c>
      <c r="L236">
        <v>33</v>
      </c>
      <c r="N236">
        <v>33</v>
      </c>
      <c r="O236">
        <f>VLOOKUP(A236,[1]ShayleSamples!$A:$H,7,FALSE)</f>
        <v>268</v>
      </c>
      <c r="P236">
        <v>30</v>
      </c>
      <c r="Q236">
        <v>32</v>
      </c>
    </row>
    <row r="237" spans="1:19" x14ac:dyDescent="0.2">
      <c r="A237" t="str">
        <f t="shared" si="33"/>
        <v>Run8.CRF.Acer-091</v>
      </c>
      <c r="B237" t="str">
        <f t="shared" si="43"/>
        <v>Run8.P1</v>
      </c>
      <c r="C237" s="2">
        <v>45107</v>
      </c>
      <c r="D237">
        <f t="shared" si="43"/>
        <v>8</v>
      </c>
      <c r="E237" t="str">
        <f t="shared" si="43"/>
        <v>Blue</v>
      </c>
      <c r="F237" s="1">
        <v>3</v>
      </c>
      <c r="G237" t="s">
        <v>46</v>
      </c>
      <c r="H237" t="s">
        <v>46</v>
      </c>
      <c r="I237" t="s">
        <v>80</v>
      </c>
      <c r="L237">
        <v>34</v>
      </c>
      <c r="N237">
        <v>34</v>
      </c>
      <c r="O237">
        <f>VLOOKUP(A237,[1]ShayleSamples!$A:$H,7,FALSE)</f>
        <v>264</v>
      </c>
      <c r="P237">
        <v>30</v>
      </c>
      <c r="Q237">
        <v>32</v>
      </c>
    </row>
    <row r="238" spans="1:19" x14ac:dyDescent="0.2">
      <c r="A238" t="str">
        <f t="shared" si="33"/>
        <v>Run8.CRF.Acer-022</v>
      </c>
      <c r="B238" t="str">
        <f t="shared" si="43"/>
        <v>Run8.P1</v>
      </c>
      <c r="C238" s="2">
        <v>45107</v>
      </c>
      <c r="D238">
        <f t="shared" si="43"/>
        <v>8</v>
      </c>
      <c r="E238" t="str">
        <f t="shared" si="43"/>
        <v>Blue</v>
      </c>
      <c r="F238" s="1">
        <v>4</v>
      </c>
      <c r="G238" t="s">
        <v>47</v>
      </c>
      <c r="H238" t="s">
        <v>47</v>
      </c>
      <c r="I238" t="s">
        <v>80</v>
      </c>
      <c r="L238">
        <v>35</v>
      </c>
      <c r="N238">
        <v>35</v>
      </c>
      <c r="O238">
        <f>VLOOKUP(A238,[1]ShayleSamples!$A:$H,7,FALSE)</f>
        <v>267</v>
      </c>
      <c r="P238">
        <v>30</v>
      </c>
      <c r="Q238">
        <v>32</v>
      </c>
    </row>
    <row r="239" spans="1:19" x14ac:dyDescent="0.2">
      <c r="A239" t="str">
        <f t="shared" si="33"/>
        <v>Run8.CRF.Acer-038</v>
      </c>
      <c r="B239" t="str">
        <f t="shared" si="43"/>
        <v>Run8.P1</v>
      </c>
      <c r="C239" s="2">
        <v>45107</v>
      </c>
      <c r="D239">
        <f t="shared" si="43"/>
        <v>8</v>
      </c>
      <c r="E239" t="str">
        <f t="shared" si="43"/>
        <v>Blue</v>
      </c>
      <c r="F239" s="1">
        <v>5</v>
      </c>
      <c r="G239" t="s">
        <v>48</v>
      </c>
      <c r="H239" t="s">
        <v>48</v>
      </c>
      <c r="I239" t="s">
        <v>80</v>
      </c>
      <c r="L239">
        <v>36</v>
      </c>
      <c r="N239">
        <v>36</v>
      </c>
      <c r="O239">
        <f>VLOOKUP(A239,[1]ShayleSamples!$A:$H,7,FALSE)</f>
        <v>265</v>
      </c>
      <c r="P239">
        <v>30</v>
      </c>
      <c r="Q239">
        <v>32</v>
      </c>
    </row>
    <row r="240" spans="1:19" x14ac:dyDescent="0.2">
      <c r="A240" t="str">
        <f t="shared" si="33"/>
        <v>Run8.CRF.Acer-093</v>
      </c>
      <c r="B240" t="str">
        <f t="shared" si="43"/>
        <v>Run8.P1</v>
      </c>
      <c r="C240" s="2">
        <v>45107</v>
      </c>
      <c r="D240">
        <f t="shared" si="43"/>
        <v>8</v>
      </c>
      <c r="E240" t="str">
        <f t="shared" si="43"/>
        <v>Blue</v>
      </c>
      <c r="F240" s="1">
        <v>6</v>
      </c>
      <c r="G240" t="s">
        <v>49</v>
      </c>
      <c r="H240" t="s">
        <v>49</v>
      </c>
      <c r="I240" t="s">
        <v>80</v>
      </c>
      <c r="L240">
        <v>37</v>
      </c>
      <c r="N240">
        <v>37</v>
      </c>
      <c r="O240">
        <f>VLOOKUP(A240,[1]ShayleSamples!$A:$H,7,FALSE)</f>
        <v>263</v>
      </c>
      <c r="P240">
        <v>30</v>
      </c>
      <c r="Q240">
        <v>32</v>
      </c>
    </row>
    <row r="241" spans="1:18" x14ac:dyDescent="0.2">
      <c r="A241" t="str">
        <f t="shared" si="33"/>
        <v>Run8.CRF.Acer-050</v>
      </c>
      <c r="B241" t="str">
        <f t="shared" si="43"/>
        <v>Run8.P1</v>
      </c>
      <c r="C241" s="2">
        <v>45107</v>
      </c>
      <c r="D241">
        <f t="shared" si="43"/>
        <v>8</v>
      </c>
      <c r="E241" t="str">
        <f t="shared" si="43"/>
        <v>Blue</v>
      </c>
      <c r="F241" s="1">
        <v>7</v>
      </c>
      <c r="G241" t="s">
        <v>50</v>
      </c>
      <c r="H241" t="s">
        <v>50</v>
      </c>
      <c r="I241" t="s">
        <v>80</v>
      </c>
      <c r="L241">
        <v>38</v>
      </c>
      <c r="N241">
        <v>38</v>
      </c>
      <c r="O241">
        <f>VLOOKUP(A241,[1]ShayleSamples!$A:$H,7,FALSE)</f>
        <v>270</v>
      </c>
      <c r="P241">
        <v>30</v>
      </c>
      <c r="Q241">
        <v>32</v>
      </c>
    </row>
    <row r="242" spans="1:18" x14ac:dyDescent="0.2">
      <c r="A242" t="str">
        <f t="shared" si="33"/>
        <v>Run8.CRF.Acer-088</v>
      </c>
      <c r="B242" t="str">
        <f t="shared" si="43"/>
        <v>Run8.P1</v>
      </c>
      <c r="C242" s="2">
        <v>45107</v>
      </c>
      <c r="D242">
        <f t="shared" si="43"/>
        <v>8</v>
      </c>
      <c r="E242" t="str">
        <f t="shared" si="43"/>
        <v>Blue</v>
      </c>
      <c r="F242" s="1">
        <v>8</v>
      </c>
      <c r="G242" t="s">
        <v>51</v>
      </c>
      <c r="H242" t="s">
        <v>51</v>
      </c>
      <c r="I242" t="s">
        <v>80</v>
      </c>
      <c r="L242">
        <v>39</v>
      </c>
      <c r="N242">
        <v>39</v>
      </c>
      <c r="O242">
        <f>VLOOKUP(A242,[1]ShayleSamples!$A:$H,7,FALSE)</f>
        <v>272</v>
      </c>
      <c r="P242">
        <v>30</v>
      </c>
      <c r="Q242">
        <v>32</v>
      </c>
    </row>
    <row r="243" spans="1:18" x14ac:dyDescent="0.2">
      <c r="A243" t="str">
        <f t="shared" si="33"/>
        <v>Run8.CRF.Acer-063</v>
      </c>
      <c r="B243" t="str">
        <f t="shared" ref="A243:D243" si="44">B242</f>
        <v>Run8.P1</v>
      </c>
      <c r="C243" s="2">
        <v>45107</v>
      </c>
      <c r="D243">
        <f t="shared" si="44"/>
        <v>8</v>
      </c>
      <c r="E243" t="s">
        <v>34</v>
      </c>
      <c r="F243" s="1">
        <v>1</v>
      </c>
      <c r="G243" t="s">
        <v>52</v>
      </c>
      <c r="H243" t="s">
        <v>52</v>
      </c>
      <c r="I243" t="s">
        <v>80</v>
      </c>
      <c r="L243">
        <v>40</v>
      </c>
      <c r="N243">
        <v>40</v>
      </c>
      <c r="O243">
        <f>VLOOKUP(A243,[1]ShayleSamples!$A:$H,7,FALSE)</f>
        <v>271</v>
      </c>
      <c r="P243">
        <v>30</v>
      </c>
      <c r="Q243">
        <v>32</v>
      </c>
    </row>
    <row r="244" spans="1:18" x14ac:dyDescent="0.2">
      <c r="A244" t="str">
        <f t="shared" si="33"/>
        <v>Run8.CRF.Acer-060</v>
      </c>
      <c r="B244" t="str">
        <f t="shared" ref="A244:E248" si="45">B243</f>
        <v>Run8.P1</v>
      </c>
      <c r="C244" s="2">
        <v>45107</v>
      </c>
      <c r="D244">
        <f t="shared" si="45"/>
        <v>8</v>
      </c>
      <c r="E244" t="str">
        <f t="shared" si="45"/>
        <v>Black</v>
      </c>
      <c r="F244" s="1">
        <v>2</v>
      </c>
      <c r="G244" t="s">
        <v>53</v>
      </c>
      <c r="H244" t="s">
        <v>53</v>
      </c>
      <c r="I244" t="s">
        <v>80</v>
      </c>
      <c r="L244">
        <v>41</v>
      </c>
      <c r="N244">
        <v>41</v>
      </c>
      <c r="O244">
        <f>VLOOKUP(A244,[1]ShayleSamples!$A:$H,7,FALSE)</f>
        <v>269</v>
      </c>
      <c r="P244">
        <v>30</v>
      </c>
      <c r="Q244">
        <v>32</v>
      </c>
    </row>
    <row r="245" spans="1:18" x14ac:dyDescent="0.2">
      <c r="A245" t="str">
        <f t="shared" si="33"/>
        <v>Run8.CRF.Apal-013</v>
      </c>
      <c r="B245" t="str">
        <f t="shared" si="45"/>
        <v>Run8.P1</v>
      </c>
      <c r="C245" s="2">
        <v>45107</v>
      </c>
      <c r="D245">
        <f t="shared" si="45"/>
        <v>8</v>
      </c>
      <c r="E245" t="str">
        <f t="shared" si="45"/>
        <v>Black</v>
      </c>
      <c r="F245" s="1">
        <v>3</v>
      </c>
      <c r="G245" t="s">
        <v>103</v>
      </c>
      <c r="H245" t="s">
        <v>103</v>
      </c>
      <c r="I245" t="s">
        <v>80</v>
      </c>
      <c r="L245">
        <v>42</v>
      </c>
      <c r="N245">
        <v>42</v>
      </c>
      <c r="O245">
        <f>VLOOKUP(A245,[1]ShayleSamples!$A:$H,7,FALSE)</f>
        <v>250</v>
      </c>
      <c r="P245">
        <v>30</v>
      </c>
      <c r="Q245">
        <v>32</v>
      </c>
    </row>
    <row r="246" spans="1:18" x14ac:dyDescent="0.2">
      <c r="A246" t="str">
        <f t="shared" si="33"/>
        <v>Run8.CRF.Apal-072</v>
      </c>
      <c r="B246" t="str">
        <f t="shared" si="45"/>
        <v>Run8.P1</v>
      </c>
      <c r="C246" s="2">
        <v>45107</v>
      </c>
      <c r="D246">
        <f t="shared" si="45"/>
        <v>8</v>
      </c>
      <c r="E246" t="str">
        <f t="shared" si="45"/>
        <v>Black</v>
      </c>
      <c r="F246" s="1">
        <v>4</v>
      </c>
      <c r="G246" t="s">
        <v>54</v>
      </c>
      <c r="H246" t="s">
        <v>54</v>
      </c>
      <c r="I246" t="s">
        <v>80</v>
      </c>
      <c r="L246">
        <v>43</v>
      </c>
      <c r="N246">
        <v>43</v>
      </c>
      <c r="O246">
        <f>VLOOKUP(A246,[1]ShayleSamples!$A:$H,7,FALSE)</f>
        <v>261</v>
      </c>
      <c r="P246">
        <v>30</v>
      </c>
      <c r="Q246">
        <v>32</v>
      </c>
    </row>
    <row r="247" spans="1:18" x14ac:dyDescent="0.2">
      <c r="A247" t="str">
        <f t="shared" si="33"/>
        <v>Run8.CRF.Apal-052</v>
      </c>
      <c r="B247" t="str">
        <f t="shared" si="45"/>
        <v>Run8.P1</v>
      </c>
      <c r="C247" s="2">
        <v>45107</v>
      </c>
      <c r="D247">
        <f t="shared" si="45"/>
        <v>8</v>
      </c>
      <c r="E247" t="str">
        <f t="shared" si="45"/>
        <v>Black</v>
      </c>
      <c r="F247" s="1">
        <v>5</v>
      </c>
      <c r="G247" t="s">
        <v>55</v>
      </c>
      <c r="H247" t="s">
        <v>55</v>
      </c>
      <c r="I247" t="s">
        <v>80</v>
      </c>
      <c r="L247">
        <v>44</v>
      </c>
      <c r="N247">
        <v>44</v>
      </c>
      <c r="O247">
        <f>VLOOKUP(A247,[1]ShayleSamples!$A:$H,7,FALSE)</f>
        <v>255</v>
      </c>
      <c r="P247">
        <v>30</v>
      </c>
      <c r="Q247">
        <v>32</v>
      </c>
    </row>
    <row r="248" spans="1:18" ht="17" x14ac:dyDescent="0.2">
      <c r="A248" t="str">
        <f t="shared" si="33"/>
        <v>Run8.CRF.Apal-001</v>
      </c>
      <c r="B248" t="str">
        <f t="shared" si="45"/>
        <v>Run8.P1</v>
      </c>
      <c r="C248" s="2">
        <v>45107</v>
      </c>
      <c r="D248">
        <f t="shared" si="45"/>
        <v>8</v>
      </c>
      <c r="E248" t="str">
        <f t="shared" si="45"/>
        <v>Black</v>
      </c>
      <c r="F248" s="1">
        <v>6</v>
      </c>
      <c r="G248" t="s">
        <v>56</v>
      </c>
      <c r="H248" t="s">
        <v>56</v>
      </c>
      <c r="I248" t="s">
        <v>80</v>
      </c>
      <c r="L248">
        <v>45</v>
      </c>
      <c r="N248">
        <v>45</v>
      </c>
      <c r="O248">
        <f>VLOOKUP(A248,[1]ShayleSamples!$A:$H,7,FALSE)</f>
        <v>253</v>
      </c>
      <c r="P248">
        <v>30</v>
      </c>
      <c r="Q248">
        <v>32</v>
      </c>
      <c r="R248" s="4" t="s">
        <v>114</v>
      </c>
    </row>
    <row r="249" spans="1:18" x14ac:dyDescent="0.2">
      <c r="F249" s="1"/>
    </row>
    <row r="250" spans="1:18" x14ac:dyDescent="0.2">
      <c r="F250" s="1"/>
    </row>
  </sheetData>
  <conditionalFormatting sqref="S1:S151 S167:S203 S226:S1048576 A1:A1048576">
    <cfRule type="duplicateValues" dxfId="2" priority="4"/>
  </conditionalFormatting>
  <conditionalFormatting sqref="T1:T77 T110:T151 T167:T1048576 A1:A1048576">
    <cfRule type="duplicateValues" dxfId="1" priority="9"/>
  </conditionalFormatting>
  <conditionalFormatting sqref="T1:T77 T110:T151 T167:T1048576">
    <cfRule type="duplicateValues" dxfId="0" priority="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59209-1215-BB4D-BCFA-C730898B790F}">
  <dimension ref="A1:F80"/>
  <sheetViews>
    <sheetView topLeftCell="A59" workbookViewId="0">
      <selection activeCell="F79" sqref="F79"/>
    </sheetView>
  </sheetViews>
  <sheetFormatPr baseColWidth="10" defaultRowHeight="16" x14ac:dyDescent="0.2"/>
  <sheetData>
    <row r="1" spans="1:6" x14ac:dyDescent="0.2">
      <c r="A1" s="2">
        <v>45097</v>
      </c>
    </row>
    <row r="2" spans="1:6" x14ac:dyDescent="0.2">
      <c r="B2" t="s">
        <v>0</v>
      </c>
    </row>
    <row r="3" spans="1:6" x14ac:dyDescent="0.2">
      <c r="B3">
        <v>21</v>
      </c>
      <c r="D3">
        <v>20</v>
      </c>
      <c r="F3">
        <v>17</v>
      </c>
    </row>
    <row r="4" spans="1:6" x14ac:dyDescent="0.2">
      <c r="C4">
        <v>16</v>
      </c>
      <c r="E4">
        <v>19</v>
      </c>
    </row>
    <row r="5" spans="1:6" x14ac:dyDescent="0.2">
      <c r="B5">
        <v>16</v>
      </c>
      <c r="D5">
        <v>31</v>
      </c>
      <c r="F5">
        <v>12</v>
      </c>
    </row>
    <row r="6" spans="1:6" x14ac:dyDescent="0.2">
      <c r="B6" t="s">
        <v>2</v>
      </c>
    </row>
    <row r="7" spans="1:6" x14ac:dyDescent="0.2">
      <c r="B7">
        <v>18</v>
      </c>
      <c r="D7">
        <v>10</v>
      </c>
      <c r="F7">
        <v>13</v>
      </c>
    </row>
    <row r="8" spans="1:6" x14ac:dyDescent="0.2">
      <c r="C8">
        <v>9</v>
      </c>
      <c r="E8">
        <v>14</v>
      </c>
    </row>
    <row r="9" spans="1:6" x14ac:dyDescent="0.2">
      <c r="B9">
        <v>7</v>
      </c>
      <c r="D9">
        <v>5</v>
      </c>
      <c r="F9">
        <v>8</v>
      </c>
    </row>
    <row r="10" spans="1:6" x14ac:dyDescent="0.2">
      <c r="B10" t="s">
        <v>1</v>
      </c>
    </row>
    <row r="11" spans="1:6" x14ac:dyDescent="0.2">
      <c r="B11">
        <v>4</v>
      </c>
      <c r="D11">
        <v>3</v>
      </c>
      <c r="F11">
        <v>11</v>
      </c>
    </row>
    <row r="12" spans="1:6" x14ac:dyDescent="0.2">
      <c r="C12">
        <v>2</v>
      </c>
      <c r="E12">
        <v>6</v>
      </c>
    </row>
    <row r="13" spans="1:6" x14ac:dyDescent="0.2">
      <c r="B13">
        <v>1</v>
      </c>
    </row>
    <row r="14" spans="1:6" x14ac:dyDescent="0.2">
      <c r="A14" s="2">
        <v>45098</v>
      </c>
    </row>
    <row r="15" spans="1:6" x14ac:dyDescent="0.2">
      <c r="B15" t="s">
        <v>0</v>
      </c>
    </row>
    <row r="16" spans="1:6" x14ac:dyDescent="0.2">
      <c r="B16">
        <v>26</v>
      </c>
      <c r="D16">
        <v>3</v>
      </c>
      <c r="F16">
        <v>24</v>
      </c>
    </row>
    <row r="17" spans="1:6" x14ac:dyDescent="0.2">
      <c r="C17">
        <v>19</v>
      </c>
      <c r="E17">
        <v>27</v>
      </c>
    </row>
    <row r="18" spans="1:6" x14ac:dyDescent="0.2">
      <c r="B18">
        <v>30</v>
      </c>
      <c r="D18">
        <v>10</v>
      </c>
      <c r="F18">
        <v>17</v>
      </c>
    </row>
    <row r="19" spans="1:6" x14ac:dyDescent="0.2">
      <c r="B19" t="s">
        <v>1</v>
      </c>
    </row>
    <row r="20" spans="1:6" x14ac:dyDescent="0.2">
      <c r="B20">
        <v>29</v>
      </c>
      <c r="D20">
        <v>16</v>
      </c>
      <c r="F20">
        <v>20</v>
      </c>
    </row>
    <row r="21" spans="1:6" x14ac:dyDescent="0.2">
      <c r="C21">
        <v>28</v>
      </c>
      <c r="E21">
        <v>32</v>
      </c>
    </row>
    <row r="22" spans="1:6" x14ac:dyDescent="0.2">
      <c r="B22">
        <v>61</v>
      </c>
      <c r="D22">
        <v>52</v>
      </c>
    </row>
    <row r="23" spans="1:6" x14ac:dyDescent="0.2">
      <c r="B23" t="s">
        <v>5</v>
      </c>
    </row>
    <row r="24" spans="1:6" x14ac:dyDescent="0.2">
      <c r="B24">
        <v>4</v>
      </c>
      <c r="D24">
        <v>23</v>
      </c>
      <c r="F24">
        <v>44</v>
      </c>
    </row>
    <row r="25" spans="1:6" x14ac:dyDescent="0.2">
      <c r="C25">
        <v>6</v>
      </c>
      <c r="E25">
        <v>7</v>
      </c>
    </row>
    <row r="26" spans="1:6" x14ac:dyDescent="0.2">
      <c r="B26">
        <v>8</v>
      </c>
      <c r="D26">
        <v>15</v>
      </c>
      <c r="F26">
        <v>42</v>
      </c>
    </row>
    <row r="27" spans="1:6" x14ac:dyDescent="0.2">
      <c r="B27" t="s">
        <v>10</v>
      </c>
    </row>
    <row r="28" spans="1:6" x14ac:dyDescent="0.2">
      <c r="B28">
        <v>1</v>
      </c>
      <c r="D28">
        <v>60</v>
      </c>
      <c r="F28">
        <v>59</v>
      </c>
    </row>
    <row r="29" spans="1:6" x14ac:dyDescent="0.2">
      <c r="C29">
        <v>25</v>
      </c>
      <c r="E29">
        <v>43</v>
      </c>
    </row>
    <row r="30" spans="1:6" x14ac:dyDescent="0.2">
      <c r="B30">
        <v>41</v>
      </c>
      <c r="D30">
        <v>54</v>
      </c>
    </row>
    <row r="31" spans="1:6" x14ac:dyDescent="0.2">
      <c r="A31" s="2">
        <v>45099</v>
      </c>
    </row>
    <row r="32" spans="1:6" x14ac:dyDescent="0.2">
      <c r="B32" t="s">
        <v>1</v>
      </c>
    </row>
    <row r="33" spans="2:6" x14ac:dyDescent="0.2">
      <c r="B33">
        <v>14</v>
      </c>
      <c r="D33">
        <v>25</v>
      </c>
      <c r="F33">
        <v>13</v>
      </c>
    </row>
    <row r="34" spans="2:6" x14ac:dyDescent="0.2">
      <c r="C34">
        <v>8</v>
      </c>
      <c r="E34">
        <v>23</v>
      </c>
    </row>
    <row r="35" spans="2:6" x14ac:dyDescent="0.2">
      <c r="B35">
        <v>28</v>
      </c>
      <c r="D35">
        <v>27</v>
      </c>
      <c r="F35">
        <v>45</v>
      </c>
    </row>
    <row r="36" spans="2:6" x14ac:dyDescent="0.2">
      <c r="B36" t="s">
        <v>5</v>
      </c>
    </row>
    <row r="37" spans="2:6" x14ac:dyDescent="0.2">
      <c r="B37">
        <v>33</v>
      </c>
      <c r="D37">
        <v>16</v>
      </c>
      <c r="F37">
        <v>10</v>
      </c>
    </row>
    <row r="38" spans="2:6" x14ac:dyDescent="0.2">
      <c r="C38">
        <v>30</v>
      </c>
      <c r="E38">
        <v>3</v>
      </c>
    </row>
    <row r="39" spans="2:6" x14ac:dyDescent="0.2">
      <c r="B39">
        <v>40</v>
      </c>
      <c r="D39">
        <v>4</v>
      </c>
      <c r="F39">
        <v>46</v>
      </c>
    </row>
    <row r="40" spans="2:6" x14ac:dyDescent="0.2">
      <c r="B40" t="s">
        <v>0</v>
      </c>
    </row>
    <row r="41" spans="2:6" x14ac:dyDescent="0.2">
      <c r="B41">
        <v>34</v>
      </c>
      <c r="D41">
        <v>26</v>
      </c>
      <c r="F41">
        <v>2</v>
      </c>
    </row>
    <row r="42" spans="2:6" x14ac:dyDescent="0.2">
      <c r="C42">
        <v>18</v>
      </c>
      <c r="E42">
        <v>20</v>
      </c>
    </row>
    <row r="43" spans="2:6" x14ac:dyDescent="0.2">
      <c r="B43">
        <v>6</v>
      </c>
      <c r="D43">
        <v>47</v>
      </c>
      <c r="F43">
        <v>36</v>
      </c>
    </row>
    <row r="44" spans="2:6" x14ac:dyDescent="0.2">
      <c r="B44" t="s">
        <v>2</v>
      </c>
    </row>
    <row r="45" spans="2:6" x14ac:dyDescent="0.2">
      <c r="B45">
        <v>37</v>
      </c>
      <c r="D45">
        <v>24</v>
      </c>
      <c r="F45">
        <v>15</v>
      </c>
    </row>
    <row r="46" spans="2:6" x14ac:dyDescent="0.2">
      <c r="C46">
        <v>12</v>
      </c>
      <c r="E46">
        <v>17</v>
      </c>
    </row>
    <row r="47" spans="2:6" x14ac:dyDescent="0.2">
      <c r="B47">
        <v>22</v>
      </c>
      <c r="D47">
        <v>39</v>
      </c>
      <c r="F47">
        <v>38</v>
      </c>
    </row>
    <row r="48" spans="2:6" x14ac:dyDescent="0.2">
      <c r="B48" t="s">
        <v>10</v>
      </c>
    </row>
    <row r="49" spans="1:6" x14ac:dyDescent="0.2">
      <c r="B49">
        <v>48</v>
      </c>
      <c r="D49">
        <v>7</v>
      </c>
      <c r="F49">
        <v>5</v>
      </c>
    </row>
    <row r="50" spans="1:6" x14ac:dyDescent="0.2">
      <c r="C50">
        <v>52</v>
      </c>
      <c r="E50">
        <v>9</v>
      </c>
    </row>
    <row r="51" spans="1:6" x14ac:dyDescent="0.2">
      <c r="B51">
        <v>21</v>
      </c>
      <c r="D51">
        <v>11</v>
      </c>
      <c r="F51">
        <v>1</v>
      </c>
    </row>
    <row r="52" spans="1:6" x14ac:dyDescent="0.2">
      <c r="A52" s="2">
        <v>45100</v>
      </c>
    </row>
    <row r="53" spans="1:6" x14ac:dyDescent="0.2">
      <c r="B53" t="s">
        <v>2</v>
      </c>
    </row>
    <row r="54" spans="1:6" x14ac:dyDescent="0.2">
      <c r="B54">
        <v>35</v>
      </c>
      <c r="D54">
        <v>9</v>
      </c>
      <c r="F54">
        <v>23</v>
      </c>
    </row>
    <row r="55" spans="1:6" x14ac:dyDescent="0.2">
      <c r="C55">
        <v>8</v>
      </c>
      <c r="E55">
        <v>30</v>
      </c>
    </row>
    <row r="56" spans="1:6" x14ac:dyDescent="0.2">
      <c r="B56">
        <v>26</v>
      </c>
      <c r="D56">
        <v>12</v>
      </c>
      <c r="F56">
        <v>3</v>
      </c>
    </row>
    <row r="57" spans="1:6" x14ac:dyDescent="0.2">
      <c r="B57" t="s">
        <v>0</v>
      </c>
    </row>
    <row r="58" spans="1:6" x14ac:dyDescent="0.2">
      <c r="B58">
        <v>44</v>
      </c>
      <c r="D58">
        <v>55</v>
      </c>
      <c r="F58">
        <v>61</v>
      </c>
    </row>
    <row r="59" spans="1:6" x14ac:dyDescent="0.2">
      <c r="C59">
        <v>60</v>
      </c>
      <c r="E59">
        <v>43</v>
      </c>
    </row>
    <row r="60" spans="1:6" x14ac:dyDescent="0.2">
      <c r="B60">
        <v>41</v>
      </c>
      <c r="D60">
        <v>42</v>
      </c>
      <c r="F60">
        <v>49</v>
      </c>
    </row>
    <row r="61" spans="1:6" x14ac:dyDescent="0.2">
      <c r="B61" t="s">
        <v>5</v>
      </c>
    </row>
    <row r="62" spans="1:6" x14ac:dyDescent="0.2">
      <c r="B62">
        <v>33</v>
      </c>
      <c r="D62">
        <v>45</v>
      </c>
      <c r="F62">
        <v>4</v>
      </c>
    </row>
    <row r="63" spans="1:6" x14ac:dyDescent="0.2">
      <c r="C63">
        <v>20</v>
      </c>
      <c r="E63">
        <v>1</v>
      </c>
    </row>
    <row r="64" spans="1:6" x14ac:dyDescent="0.2">
      <c r="B64">
        <v>2</v>
      </c>
      <c r="D64">
        <v>14</v>
      </c>
      <c r="F64">
        <v>38</v>
      </c>
    </row>
    <row r="65" spans="1:6" x14ac:dyDescent="0.2">
      <c r="A65" s="2">
        <v>45101</v>
      </c>
    </row>
    <row r="66" spans="1:6" x14ac:dyDescent="0.2">
      <c r="B66" t="s">
        <v>2</v>
      </c>
    </row>
    <row r="67" spans="1:6" x14ac:dyDescent="0.2">
      <c r="B67">
        <v>27</v>
      </c>
      <c r="D67">
        <v>37</v>
      </c>
      <c r="F67">
        <v>55</v>
      </c>
    </row>
    <row r="68" spans="1:6" x14ac:dyDescent="0.2">
      <c r="C68">
        <v>28</v>
      </c>
      <c r="E68">
        <v>34</v>
      </c>
    </row>
    <row r="69" spans="1:6" x14ac:dyDescent="0.2">
      <c r="B69">
        <v>13</v>
      </c>
      <c r="D69">
        <v>11</v>
      </c>
      <c r="F69">
        <v>15</v>
      </c>
    </row>
    <row r="70" spans="1:6" x14ac:dyDescent="0.2">
      <c r="B70" t="s">
        <v>0</v>
      </c>
    </row>
    <row r="71" spans="1:6" x14ac:dyDescent="0.2">
      <c r="B71">
        <v>47</v>
      </c>
      <c r="D71">
        <v>61</v>
      </c>
      <c r="F71">
        <v>24</v>
      </c>
    </row>
    <row r="72" spans="1:6" x14ac:dyDescent="0.2">
      <c r="C72">
        <v>59</v>
      </c>
      <c r="E72">
        <v>48</v>
      </c>
    </row>
    <row r="73" spans="1:6" x14ac:dyDescent="0.2">
      <c r="B73">
        <v>46</v>
      </c>
      <c r="D73">
        <v>16</v>
      </c>
      <c r="F73">
        <v>10</v>
      </c>
    </row>
    <row r="74" spans="1:6" x14ac:dyDescent="0.2">
      <c r="B74" t="s">
        <v>5</v>
      </c>
    </row>
    <row r="75" spans="1:6" x14ac:dyDescent="0.2">
      <c r="B75">
        <v>22</v>
      </c>
      <c r="D75">
        <v>25</v>
      </c>
      <c r="F75">
        <v>36</v>
      </c>
    </row>
    <row r="76" spans="1:6" x14ac:dyDescent="0.2">
      <c r="C76">
        <v>7</v>
      </c>
      <c r="E76">
        <v>21</v>
      </c>
    </row>
    <row r="77" spans="1:6" x14ac:dyDescent="0.2">
      <c r="B77">
        <v>20</v>
      </c>
    </row>
    <row r="78" spans="1:6" x14ac:dyDescent="0.2">
      <c r="B78" t="s">
        <v>1</v>
      </c>
    </row>
    <row r="79" spans="1:6" x14ac:dyDescent="0.2">
      <c r="B79">
        <v>6</v>
      </c>
      <c r="F79" t="s">
        <v>28</v>
      </c>
    </row>
    <row r="80" spans="1:6" x14ac:dyDescent="0.2">
      <c r="C80" t="s">
        <v>29</v>
      </c>
      <c r="E80" t="s">
        <v>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70D5BA-D237-EA42-B4CF-C611DE66DFF1}">
  <dimension ref="A1:J49"/>
  <sheetViews>
    <sheetView workbookViewId="0">
      <pane ySplit="1" topLeftCell="A2" activePane="bottomLeft" state="frozen"/>
      <selection pane="bottomLeft" activeCell="G10" sqref="A1:J49"/>
    </sheetView>
  </sheetViews>
  <sheetFormatPr baseColWidth="10" defaultRowHeight="16" x14ac:dyDescent="0.2"/>
  <cols>
    <col min="1" max="1" width="10.1640625" bestFit="1" customWidth="1"/>
    <col min="2" max="2" width="9.1640625" style="3" bestFit="1" customWidth="1"/>
    <col min="3" max="3" width="7.83203125" bestFit="1" customWidth="1"/>
    <col min="4" max="4" width="5.5" style="3" bestFit="1" customWidth="1"/>
    <col min="5" max="5" width="7.33203125" bestFit="1" customWidth="1"/>
    <col min="6" max="6" width="11.5" bestFit="1" customWidth="1"/>
    <col min="7" max="7" width="8.1640625" bestFit="1" customWidth="1"/>
    <col min="8" max="8" width="4.83203125" bestFit="1" customWidth="1"/>
    <col min="10" max="10" width="13.1640625" bestFit="1" customWidth="1"/>
  </cols>
  <sheetData>
    <row r="1" spans="1:10" x14ac:dyDescent="0.2">
      <c r="A1" t="s">
        <v>4</v>
      </c>
      <c r="B1" s="3" t="s">
        <v>7</v>
      </c>
      <c r="C1" t="str">
        <f>VLOOKUP(J1,long!B:Q,7,FALSE)</f>
        <v>fieldTag</v>
      </c>
      <c r="D1" s="3" t="s">
        <v>108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17</v>
      </c>
    </row>
    <row r="2" spans="1:10" x14ac:dyDescent="0.2">
      <c r="A2" s="2">
        <v>45098</v>
      </c>
      <c r="B2" s="3">
        <v>2</v>
      </c>
      <c r="C2" t="str">
        <f>VLOOKUP(J2,long!B:Q,7,FALSE)</f>
        <v>B37</v>
      </c>
      <c r="D2" s="3">
        <v>35</v>
      </c>
      <c r="E2" t="s">
        <v>5</v>
      </c>
      <c r="F2">
        <v>4</v>
      </c>
      <c r="G2">
        <v>1</v>
      </c>
      <c r="H2">
        <v>1</v>
      </c>
      <c r="J2" t="str">
        <f>_xlfn.CONCAT("Run"&amp;B2,"."&amp;LEFT(E2,1),F2)</f>
        <v>Run2.Y4</v>
      </c>
    </row>
    <row r="3" spans="1:10" x14ac:dyDescent="0.2">
      <c r="A3" s="2">
        <f>A2</f>
        <v>45098</v>
      </c>
      <c r="B3" s="3">
        <f>B2</f>
        <v>2</v>
      </c>
      <c r="C3" t="str">
        <f>VLOOKUP(J3,long!B:Q,7,FALSE)</f>
        <v>B32</v>
      </c>
      <c r="D3" s="3">
        <f t="shared" ref="D3:D7" si="0">D2</f>
        <v>35</v>
      </c>
      <c r="E3" t="s">
        <v>5</v>
      </c>
      <c r="F3">
        <v>6</v>
      </c>
      <c r="G3">
        <v>2</v>
      </c>
      <c r="H3">
        <v>2</v>
      </c>
      <c r="J3" t="str">
        <f>_xlfn.CONCAT("Run"&amp;B3,"."&amp;LEFT(E3,1),F3)</f>
        <v>Run2.Y6</v>
      </c>
    </row>
    <row r="4" spans="1:10" x14ac:dyDescent="0.2">
      <c r="A4" s="2">
        <f>A3</f>
        <v>45098</v>
      </c>
      <c r="B4" s="3">
        <f>B3</f>
        <v>2</v>
      </c>
      <c r="C4" t="str">
        <f>VLOOKUP(J4,long!B:Q,7,FALSE)</f>
        <v>B47</v>
      </c>
      <c r="D4" s="3">
        <f t="shared" si="0"/>
        <v>35</v>
      </c>
      <c r="E4" t="s">
        <v>1</v>
      </c>
      <c r="F4">
        <v>4</v>
      </c>
      <c r="G4">
        <v>3</v>
      </c>
      <c r="H4">
        <v>3</v>
      </c>
      <c r="J4" t="str">
        <f>_xlfn.CONCAT("Run"&amp;B4,"."&amp;LEFT(E4,1),F4)</f>
        <v>Run2.B4</v>
      </c>
    </row>
    <row r="5" spans="1:10" x14ac:dyDescent="0.2">
      <c r="A5" s="2">
        <f>A4</f>
        <v>45098</v>
      </c>
      <c r="B5" s="3">
        <f>B4</f>
        <v>2</v>
      </c>
      <c r="C5" t="str">
        <f>VLOOKUP(J5,long!B:Q,7,FALSE)</f>
        <v>B48</v>
      </c>
      <c r="D5" s="3">
        <f t="shared" si="0"/>
        <v>35</v>
      </c>
      <c r="E5" t="s">
        <v>0</v>
      </c>
      <c r="F5">
        <v>5</v>
      </c>
      <c r="G5">
        <v>4</v>
      </c>
      <c r="H5">
        <v>4</v>
      </c>
      <c r="J5" t="str">
        <f>_xlfn.CONCAT("Run"&amp;B5,"."&amp;LEFT(E5,1),F5)</f>
        <v>Run2.O5</v>
      </c>
    </row>
    <row r="6" spans="1:10" x14ac:dyDescent="0.2">
      <c r="A6" s="2">
        <f>A5</f>
        <v>45098</v>
      </c>
      <c r="B6" s="3">
        <f>B5</f>
        <v>2</v>
      </c>
      <c r="C6" t="str">
        <f>VLOOKUP(J6,long!B:Q,7,FALSE)</f>
        <v>B14</v>
      </c>
      <c r="D6" s="3">
        <f t="shared" si="0"/>
        <v>35</v>
      </c>
      <c r="E6" t="s">
        <v>0</v>
      </c>
      <c r="F6">
        <v>6</v>
      </c>
      <c r="G6">
        <v>5</v>
      </c>
      <c r="H6">
        <v>5</v>
      </c>
      <c r="J6" t="str">
        <f>_xlfn.CONCAT("Run"&amp;B6,"."&amp;LEFT(E6,1),F6)</f>
        <v>Run2.O6</v>
      </c>
    </row>
    <row r="7" spans="1:10" x14ac:dyDescent="0.2">
      <c r="A7" s="2">
        <f>A6</f>
        <v>45098</v>
      </c>
      <c r="B7" s="3">
        <f>B6</f>
        <v>2</v>
      </c>
      <c r="C7" t="str">
        <f>VLOOKUP(J7,long!B:Q,7,FALSE)</f>
        <v>B45</v>
      </c>
      <c r="D7" s="3">
        <f t="shared" si="0"/>
        <v>35</v>
      </c>
      <c r="E7" t="s">
        <v>0</v>
      </c>
      <c r="F7">
        <v>7</v>
      </c>
      <c r="G7">
        <v>6</v>
      </c>
      <c r="H7">
        <v>6</v>
      </c>
      <c r="J7" t="str">
        <f>_xlfn.CONCAT("Run"&amp;B7,"."&amp;LEFT(E7,1),F7)</f>
        <v>Run2.O7</v>
      </c>
    </row>
    <row r="8" spans="1:10" x14ac:dyDescent="0.2">
      <c r="A8" s="2">
        <f>A7</f>
        <v>45098</v>
      </c>
      <c r="B8" s="3">
        <f t="shared" ref="B8" si="1">B7</f>
        <v>2</v>
      </c>
      <c r="C8" t="str">
        <f>VLOOKUP(J8,long!B:Q,7,FALSE)</f>
        <v>B37</v>
      </c>
      <c r="D8" s="3">
        <v>30</v>
      </c>
      <c r="E8" t="s">
        <v>5</v>
      </c>
      <c r="F8">
        <v>4</v>
      </c>
      <c r="G8">
        <v>7</v>
      </c>
      <c r="H8">
        <v>7</v>
      </c>
      <c r="J8" t="str">
        <f>_xlfn.CONCAT("Run"&amp;B8,"."&amp;LEFT(E8,1),F8)</f>
        <v>Run2.Y4</v>
      </c>
    </row>
    <row r="9" spans="1:10" x14ac:dyDescent="0.2">
      <c r="A9" s="2">
        <f>A8</f>
        <v>45098</v>
      </c>
      <c r="B9" s="3">
        <f>B8</f>
        <v>2</v>
      </c>
      <c r="C9" t="str">
        <f>VLOOKUP(J9,long!B:Q,7,FALSE)</f>
        <v>B32</v>
      </c>
      <c r="D9" s="3">
        <f t="shared" ref="D9:D13" si="2">D8</f>
        <v>30</v>
      </c>
      <c r="E9" t="s">
        <v>5</v>
      </c>
      <c r="F9">
        <v>6</v>
      </c>
      <c r="G9">
        <v>8</v>
      </c>
      <c r="H9">
        <v>8</v>
      </c>
      <c r="J9" t="str">
        <f>_xlfn.CONCAT("Run"&amp;B9,"."&amp;LEFT(E9,1),F9)</f>
        <v>Run2.Y6</v>
      </c>
    </row>
    <row r="10" spans="1:10" x14ac:dyDescent="0.2">
      <c r="A10" s="2">
        <f>A9</f>
        <v>45098</v>
      </c>
      <c r="B10" s="3">
        <f>B9</f>
        <v>2</v>
      </c>
      <c r="C10" t="str">
        <f>VLOOKUP(J10,long!B:Q,7,FALSE)</f>
        <v>B47</v>
      </c>
      <c r="D10" s="3">
        <f t="shared" si="2"/>
        <v>30</v>
      </c>
      <c r="E10" t="s">
        <v>1</v>
      </c>
      <c r="F10">
        <v>4</v>
      </c>
      <c r="G10">
        <v>9</v>
      </c>
      <c r="H10">
        <v>9</v>
      </c>
      <c r="J10" t="str">
        <f>_xlfn.CONCAT("Run"&amp;B10,"."&amp;LEFT(E10,1),F10)</f>
        <v>Run2.B4</v>
      </c>
    </row>
    <row r="11" spans="1:10" x14ac:dyDescent="0.2">
      <c r="A11" s="2">
        <f>A10</f>
        <v>45098</v>
      </c>
      <c r="B11" s="3">
        <f>B10</f>
        <v>2</v>
      </c>
      <c r="C11" t="str">
        <f>VLOOKUP(J11,long!B:Q,7,FALSE)</f>
        <v>B48</v>
      </c>
      <c r="D11" s="3">
        <f t="shared" si="2"/>
        <v>30</v>
      </c>
      <c r="E11" t="s">
        <v>0</v>
      </c>
      <c r="F11">
        <v>5</v>
      </c>
      <c r="G11">
        <v>10</v>
      </c>
      <c r="H11">
        <v>10</v>
      </c>
      <c r="J11" t="str">
        <f>_xlfn.CONCAT("Run"&amp;B11,"."&amp;LEFT(E11,1),F11)</f>
        <v>Run2.O5</v>
      </c>
    </row>
    <row r="12" spans="1:10" x14ac:dyDescent="0.2">
      <c r="A12" s="2">
        <f>A11</f>
        <v>45098</v>
      </c>
      <c r="B12" s="3">
        <f>B11</f>
        <v>2</v>
      </c>
      <c r="C12" t="str">
        <f>VLOOKUP(J12,long!B:Q,7,FALSE)</f>
        <v>B14</v>
      </c>
      <c r="D12" s="3">
        <f t="shared" si="2"/>
        <v>30</v>
      </c>
      <c r="E12" t="s">
        <v>0</v>
      </c>
      <c r="F12">
        <v>6</v>
      </c>
      <c r="G12">
        <v>11</v>
      </c>
      <c r="H12">
        <v>11</v>
      </c>
      <c r="J12" t="str">
        <f>_xlfn.CONCAT("Run"&amp;B12,"."&amp;LEFT(E12,1),F12)</f>
        <v>Run2.O6</v>
      </c>
    </row>
    <row r="13" spans="1:10" x14ac:dyDescent="0.2">
      <c r="A13" s="2">
        <f>A12</f>
        <v>45098</v>
      </c>
      <c r="B13" s="3">
        <f>B12</f>
        <v>2</v>
      </c>
      <c r="C13" t="str">
        <f>VLOOKUP(J13,long!B:Q,7,FALSE)</f>
        <v>B45</v>
      </c>
      <c r="D13" s="3">
        <f t="shared" si="2"/>
        <v>30</v>
      </c>
      <c r="E13" t="s">
        <v>0</v>
      </c>
      <c r="F13">
        <v>7</v>
      </c>
      <c r="G13">
        <v>12</v>
      </c>
      <c r="H13">
        <v>12</v>
      </c>
      <c r="J13" t="str">
        <f>_xlfn.CONCAT("Run"&amp;B13,"."&amp;LEFT(E13,1),F13)</f>
        <v>Run2.O7</v>
      </c>
    </row>
    <row r="14" spans="1:10" x14ac:dyDescent="0.2">
      <c r="A14" s="2">
        <f>A13</f>
        <v>45098</v>
      </c>
      <c r="B14" s="3">
        <f t="shared" ref="B14" si="3">B13</f>
        <v>2</v>
      </c>
      <c r="C14" t="str">
        <f>VLOOKUP(J14,long!B:Q,7,FALSE)</f>
        <v>B37</v>
      </c>
      <c r="D14" s="3">
        <v>32</v>
      </c>
      <c r="E14" s="1" t="s">
        <v>5</v>
      </c>
      <c r="F14" s="1">
        <v>4</v>
      </c>
      <c r="G14">
        <v>13</v>
      </c>
      <c r="H14">
        <v>13</v>
      </c>
      <c r="J14" t="str">
        <f>_xlfn.CONCAT("Run"&amp;B14,"."&amp;LEFT(E14,1),F14)</f>
        <v>Run2.Y4</v>
      </c>
    </row>
    <row r="15" spans="1:10" x14ac:dyDescent="0.2">
      <c r="A15" s="2">
        <f>A14</f>
        <v>45098</v>
      </c>
      <c r="B15" s="3">
        <f>B14</f>
        <v>2</v>
      </c>
      <c r="C15" t="str">
        <f>VLOOKUP(J15,long!B:Q,7,FALSE)</f>
        <v>B32</v>
      </c>
      <c r="D15" s="3">
        <f t="shared" ref="D15:D19" si="4">D14</f>
        <v>32</v>
      </c>
      <c r="E15" s="1" t="s">
        <v>5</v>
      </c>
      <c r="F15" s="1">
        <v>6</v>
      </c>
      <c r="G15">
        <v>14</v>
      </c>
      <c r="H15">
        <v>14</v>
      </c>
      <c r="J15" t="str">
        <f>_xlfn.CONCAT("Run"&amp;B15,"."&amp;LEFT(E15,1),F15)</f>
        <v>Run2.Y6</v>
      </c>
    </row>
    <row r="16" spans="1:10" x14ac:dyDescent="0.2">
      <c r="A16" s="2">
        <f>A15</f>
        <v>45098</v>
      </c>
      <c r="B16" s="3">
        <f>B15</f>
        <v>2</v>
      </c>
      <c r="C16" t="str">
        <f>VLOOKUP(J16,long!B:Q,7,FALSE)</f>
        <v>B47</v>
      </c>
      <c r="D16" s="3">
        <f t="shared" si="4"/>
        <v>32</v>
      </c>
      <c r="E16" s="1" t="s">
        <v>1</v>
      </c>
      <c r="F16" s="1">
        <v>4</v>
      </c>
      <c r="G16">
        <v>15</v>
      </c>
      <c r="H16">
        <v>15</v>
      </c>
      <c r="J16" t="str">
        <f>_xlfn.CONCAT("Run"&amp;B16,"."&amp;LEFT(E16,1),F16)</f>
        <v>Run2.B4</v>
      </c>
    </row>
    <row r="17" spans="1:10" x14ac:dyDescent="0.2">
      <c r="A17" s="2">
        <f>A16</f>
        <v>45098</v>
      </c>
      <c r="B17" s="3">
        <f>B16</f>
        <v>2</v>
      </c>
      <c r="C17" t="str">
        <f>VLOOKUP(J17,long!B:Q,7,FALSE)</f>
        <v>B48</v>
      </c>
      <c r="D17" s="3">
        <f t="shared" si="4"/>
        <v>32</v>
      </c>
      <c r="E17" s="1" t="s">
        <v>0</v>
      </c>
      <c r="F17" s="1">
        <v>5</v>
      </c>
      <c r="G17">
        <v>16</v>
      </c>
      <c r="H17">
        <v>16</v>
      </c>
      <c r="J17" t="str">
        <f>_xlfn.CONCAT("Run"&amp;B17,"."&amp;LEFT(E17,1),F17)</f>
        <v>Run2.O5</v>
      </c>
    </row>
    <row r="18" spans="1:10" x14ac:dyDescent="0.2">
      <c r="A18" s="2">
        <f>A17</f>
        <v>45098</v>
      </c>
      <c r="B18" s="3">
        <f>B17</f>
        <v>2</v>
      </c>
      <c r="C18" t="str">
        <f>VLOOKUP(J18,long!B:Q,7,FALSE)</f>
        <v>B14</v>
      </c>
      <c r="D18" s="3">
        <f t="shared" si="4"/>
        <v>32</v>
      </c>
      <c r="E18" s="1" t="s">
        <v>0</v>
      </c>
      <c r="F18" s="1">
        <v>6</v>
      </c>
      <c r="G18">
        <v>17</v>
      </c>
      <c r="H18">
        <v>17</v>
      </c>
      <c r="J18" t="str">
        <f>_xlfn.CONCAT("Run"&amp;B18,"."&amp;LEFT(E18,1),F18)</f>
        <v>Run2.O6</v>
      </c>
    </row>
    <row r="19" spans="1:10" x14ac:dyDescent="0.2">
      <c r="A19" s="2">
        <f>A18</f>
        <v>45098</v>
      </c>
      <c r="B19" s="3">
        <f>B18</f>
        <v>2</v>
      </c>
      <c r="C19" t="str">
        <f>VLOOKUP(J19,long!B:Q,7,FALSE)</f>
        <v>B45</v>
      </c>
      <c r="D19" s="3">
        <f t="shared" si="4"/>
        <v>32</v>
      </c>
      <c r="E19" s="1" t="s">
        <v>0</v>
      </c>
      <c r="F19" s="1">
        <v>7</v>
      </c>
      <c r="G19">
        <v>18</v>
      </c>
      <c r="H19">
        <v>18</v>
      </c>
      <c r="J19" t="str">
        <f>_xlfn.CONCAT("Run"&amp;B19,"."&amp;LEFT(E19,1),F19)</f>
        <v>Run2.O7</v>
      </c>
    </row>
    <row r="20" spans="1:10" x14ac:dyDescent="0.2">
      <c r="A20" s="2">
        <f>A19</f>
        <v>45098</v>
      </c>
      <c r="B20" s="3">
        <f t="shared" ref="B20" si="5">B19</f>
        <v>2</v>
      </c>
      <c r="C20" t="str">
        <f>VLOOKUP(J20,long!B:Q,7,FALSE)</f>
        <v>B37</v>
      </c>
      <c r="D20" s="3">
        <v>38</v>
      </c>
      <c r="E20" s="1" t="s">
        <v>5</v>
      </c>
      <c r="F20" s="1">
        <v>4</v>
      </c>
      <c r="G20">
        <v>19</v>
      </c>
      <c r="H20">
        <v>19</v>
      </c>
      <c r="J20" t="str">
        <f>_xlfn.CONCAT("Run"&amp;B20,"."&amp;LEFT(E20,1),F20)</f>
        <v>Run2.Y4</v>
      </c>
    </row>
    <row r="21" spans="1:10" x14ac:dyDescent="0.2">
      <c r="A21" s="2">
        <f>A20</f>
        <v>45098</v>
      </c>
      <c r="B21" s="3">
        <f>B20</f>
        <v>2</v>
      </c>
      <c r="C21" t="str">
        <f>VLOOKUP(J21,long!B:Q,7,FALSE)</f>
        <v>B32</v>
      </c>
      <c r="D21" s="3">
        <f t="shared" ref="D21:D25" si="6">D20</f>
        <v>38</v>
      </c>
      <c r="E21" s="1" t="s">
        <v>5</v>
      </c>
      <c r="F21" s="1">
        <v>6</v>
      </c>
      <c r="G21">
        <v>20</v>
      </c>
      <c r="H21">
        <v>20</v>
      </c>
      <c r="J21" t="str">
        <f>_xlfn.CONCAT("Run"&amp;B21,"."&amp;LEFT(E21,1),F21)</f>
        <v>Run2.Y6</v>
      </c>
    </row>
    <row r="22" spans="1:10" x14ac:dyDescent="0.2">
      <c r="A22" s="2">
        <f>A21</f>
        <v>45098</v>
      </c>
      <c r="B22" s="3">
        <f>B21</f>
        <v>2</v>
      </c>
      <c r="C22" t="str">
        <f>VLOOKUP(J22,long!B:Q,7,FALSE)</f>
        <v>B47</v>
      </c>
      <c r="D22" s="3">
        <f t="shared" si="6"/>
        <v>38</v>
      </c>
      <c r="E22" s="1" t="s">
        <v>1</v>
      </c>
      <c r="F22" s="1">
        <v>4</v>
      </c>
      <c r="G22">
        <v>21</v>
      </c>
      <c r="H22">
        <v>21</v>
      </c>
      <c r="J22" t="str">
        <f>_xlfn.CONCAT("Run"&amp;B22,"."&amp;LEFT(E22,1),F22)</f>
        <v>Run2.B4</v>
      </c>
    </row>
    <row r="23" spans="1:10" x14ac:dyDescent="0.2">
      <c r="A23" s="2">
        <f>A22</f>
        <v>45098</v>
      </c>
      <c r="B23" s="3">
        <f>B22</f>
        <v>2</v>
      </c>
      <c r="C23" t="str">
        <f>VLOOKUP(J23,long!B:Q,7,FALSE)</f>
        <v>B48</v>
      </c>
      <c r="D23" s="3">
        <f t="shared" si="6"/>
        <v>38</v>
      </c>
      <c r="E23" s="1" t="s">
        <v>0</v>
      </c>
      <c r="F23" s="1">
        <v>5</v>
      </c>
      <c r="G23">
        <v>22</v>
      </c>
      <c r="H23">
        <v>22</v>
      </c>
      <c r="J23" t="str">
        <f>_xlfn.CONCAT("Run"&amp;B23,"."&amp;LEFT(E23,1),F23)</f>
        <v>Run2.O5</v>
      </c>
    </row>
    <row r="24" spans="1:10" x14ac:dyDescent="0.2">
      <c r="A24" s="2">
        <f>A23</f>
        <v>45098</v>
      </c>
      <c r="B24" s="3">
        <f>B23</f>
        <v>2</v>
      </c>
      <c r="C24" t="str">
        <f>VLOOKUP(J24,long!B:Q,7,FALSE)</f>
        <v>B14</v>
      </c>
      <c r="D24" s="3">
        <f t="shared" si="6"/>
        <v>38</v>
      </c>
      <c r="E24" s="1" t="s">
        <v>0</v>
      </c>
      <c r="F24" s="1">
        <v>6</v>
      </c>
      <c r="G24">
        <v>23</v>
      </c>
      <c r="H24">
        <v>23</v>
      </c>
      <c r="J24" t="str">
        <f>_xlfn.CONCAT("Run"&amp;B24,"."&amp;LEFT(E24,1),F24)</f>
        <v>Run2.O6</v>
      </c>
    </row>
    <row r="25" spans="1:10" x14ac:dyDescent="0.2">
      <c r="A25" s="2">
        <f>A24</f>
        <v>45098</v>
      </c>
      <c r="B25" s="3">
        <f>B24</f>
        <v>2</v>
      </c>
      <c r="C25" t="str">
        <f>VLOOKUP(J25,long!B:Q,7,FALSE)</f>
        <v>B45</v>
      </c>
      <c r="D25" s="3">
        <f t="shared" si="6"/>
        <v>38</v>
      </c>
      <c r="E25" s="1" t="s">
        <v>0</v>
      </c>
      <c r="F25" s="1">
        <v>7</v>
      </c>
      <c r="G25">
        <v>24</v>
      </c>
      <c r="H25">
        <v>24</v>
      </c>
      <c r="J25" t="str">
        <f>_xlfn.CONCAT("Run"&amp;B25,"."&amp;LEFT(E25,1),F25)</f>
        <v>Run2.O7</v>
      </c>
    </row>
    <row r="26" spans="1:10" x14ac:dyDescent="0.2">
      <c r="A26" s="2">
        <f>A25</f>
        <v>45098</v>
      </c>
      <c r="B26" s="3">
        <f t="shared" ref="B26" si="7">B25</f>
        <v>2</v>
      </c>
      <c r="C26" t="str">
        <f>VLOOKUP(J26,long!B:Q,7,FALSE)</f>
        <v>B37</v>
      </c>
      <c r="D26" s="3">
        <v>37</v>
      </c>
      <c r="E26" s="1" t="s">
        <v>5</v>
      </c>
      <c r="F26" s="1">
        <v>4</v>
      </c>
      <c r="G26">
        <v>25</v>
      </c>
      <c r="H26">
        <v>25</v>
      </c>
      <c r="J26" t="str">
        <f>_xlfn.CONCAT("Run"&amp;B26,"."&amp;LEFT(E26,1),F26)</f>
        <v>Run2.Y4</v>
      </c>
    </row>
    <row r="27" spans="1:10" x14ac:dyDescent="0.2">
      <c r="A27" s="2">
        <f>A26</f>
        <v>45098</v>
      </c>
      <c r="B27" s="3">
        <f>B26</f>
        <v>2</v>
      </c>
      <c r="C27" t="str">
        <f>VLOOKUP(J27,long!B:Q,7,FALSE)</f>
        <v>B32</v>
      </c>
      <c r="D27" s="3">
        <f t="shared" ref="D27:D31" si="8">D26</f>
        <v>37</v>
      </c>
      <c r="E27" s="1" t="s">
        <v>5</v>
      </c>
      <c r="F27" s="1">
        <v>6</v>
      </c>
      <c r="G27">
        <v>26</v>
      </c>
      <c r="H27">
        <v>26</v>
      </c>
      <c r="J27" t="str">
        <f>_xlfn.CONCAT("Run"&amp;B27,"."&amp;LEFT(E27,1),F27)</f>
        <v>Run2.Y6</v>
      </c>
    </row>
    <row r="28" spans="1:10" x14ac:dyDescent="0.2">
      <c r="A28" s="2">
        <f>A27</f>
        <v>45098</v>
      </c>
      <c r="B28" s="3">
        <f>B27</f>
        <v>2</v>
      </c>
      <c r="C28" t="str">
        <f>VLOOKUP(J28,long!B:Q,7,FALSE)</f>
        <v>B47</v>
      </c>
      <c r="D28" s="3">
        <f t="shared" si="8"/>
        <v>37</v>
      </c>
      <c r="E28" s="1" t="s">
        <v>1</v>
      </c>
      <c r="F28" s="1">
        <v>4</v>
      </c>
      <c r="G28">
        <v>27</v>
      </c>
      <c r="H28">
        <v>27</v>
      </c>
      <c r="J28" t="str">
        <f>_xlfn.CONCAT("Run"&amp;B28,"."&amp;LEFT(E28,1),F28)</f>
        <v>Run2.B4</v>
      </c>
    </row>
    <row r="29" spans="1:10" x14ac:dyDescent="0.2">
      <c r="A29" s="2">
        <f>A28</f>
        <v>45098</v>
      </c>
      <c r="B29" s="3">
        <f>B28</f>
        <v>2</v>
      </c>
      <c r="C29" t="str">
        <f>VLOOKUP(J29,long!B:Q,7,FALSE)</f>
        <v>B48</v>
      </c>
      <c r="D29" s="3">
        <f t="shared" si="8"/>
        <v>37</v>
      </c>
      <c r="E29" s="1" t="s">
        <v>0</v>
      </c>
      <c r="F29" s="1">
        <v>5</v>
      </c>
      <c r="G29">
        <v>28</v>
      </c>
      <c r="H29">
        <v>28</v>
      </c>
      <c r="J29" t="str">
        <f>_xlfn.CONCAT("Run"&amp;B29,"."&amp;LEFT(E29,1),F29)</f>
        <v>Run2.O5</v>
      </c>
    </row>
    <row r="30" spans="1:10" x14ac:dyDescent="0.2">
      <c r="A30" s="2">
        <f>A29</f>
        <v>45098</v>
      </c>
      <c r="B30" s="3">
        <f>B29</f>
        <v>2</v>
      </c>
      <c r="C30" t="str">
        <f>VLOOKUP(J30,long!B:Q,7,FALSE)</f>
        <v>B14</v>
      </c>
      <c r="D30" s="3">
        <f t="shared" si="8"/>
        <v>37</v>
      </c>
      <c r="E30" s="1" t="s">
        <v>0</v>
      </c>
      <c r="F30" s="1">
        <v>6</v>
      </c>
      <c r="G30">
        <v>29</v>
      </c>
      <c r="H30">
        <v>29</v>
      </c>
      <c r="J30" t="str">
        <f>_xlfn.CONCAT("Run"&amp;B30,"."&amp;LEFT(E30,1),F30)</f>
        <v>Run2.O6</v>
      </c>
    </row>
    <row r="31" spans="1:10" x14ac:dyDescent="0.2">
      <c r="A31" s="2">
        <f>A30</f>
        <v>45098</v>
      </c>
      <c r="B31" s="3">
        <f>B30</f>
        <v>2</v>
      </c>
      <c r="C31" t="str">
        <f>VLOOKUP(J31,long!B:Q,7,FALSE)</f>
        <v>B45</v>
      </c>
      <c r="D31" s="3">
        <f t="shared" si="8"/>
        <v>37</v>
      </c>
      <c r="E31" s="1" t="s">
        <v>0</v>
      </c>
      <c r="F31" s="1">
        <v>7</v>
      </c>
      <c r="G31">
        <v>30</v>
      </c>
      <c r="H31">
        <v>30</v>
      </c>
      <c r="J31" t="str">
        <f>_xlfn.CONCAT("Run"&amp;B31,"."&amp;LEFT(E31,1),F31)</f>
        <v>Run2.O7</v>
      </c>
    </row>
    <row r="32" spans="1:10" x14ac:dyDescent="0.2">
      <c r="A32" s="2">
        <f>A31</f>
        <v>45098</v>
      </c>
      <c r="B32" s="3">
        <f t="shared" ref="B32" si="9">B31</f>
        <v>2</v>
      </c>
      <c r="C32" t="str">
        <f>VLOOKUP(J32,long!B:Q,7,FALSE)</f>
        <v>B37</v>
      </c>
      <c r="D32" s="3">
        <v>36</v>
      </c>
      <c r="E32" s="1" t="s">
        <v>5</v>
      </c>
      <c r="F32" s="1">
        <v>4</v>
      </c>
      <c r="G32">
        <v>31</v>
      </c>
      <c r="H32">
        <v>31</v>
      </c>
      <c r="J32" t="str">
        <f>_xlfn.CONCAT("Run"&amp;B32,"."&amp;LEFT(E32,1),F32)</f>
        <v>Run2.Y4</v>
      </c>
    </row>
    <row r="33" spans="1:10" x14ac:dyDescent="0.2">
      <c r="A33" s="2">
        <f>A32</f>
        <v>45098</v>
      </c>
      <c r="B33" s="3">
        <f>B32</f>
        <v>2</v>
      </c>
      <c r="C33" t="str">
        <f>VLOOKUP(J33,long!B:Q,7,FALSE)</f>
        <v>B32</v>
      </c>
      <c r="D33" s="3">
        <f t="shared" ref="D33:D37" si="10">D32</f>
        <v>36</v>
      </c>
      <c r="E33" s="1" t="s">
        <v>5</v>
      </c>
      <c r="F33" s="1">
        <v>6</v>
      </c>
      <c r="G33">
        <v>32</v>
      </c>
      <c r="H33">
        <v>32</v>
      </c>
      <c r="J33" t="str">
        <f>_xlfn.CONCAT("Run"&amp;B33,"."&amp;LEFT(E33,1),F33)</f>
        <v>Run2.Y6</v>
      </c>
    </row>
    <row r="34" spans="1:10" x14ac:dyDescent="0.2">
      <c r="A34" s="2">
        <f>A33</f>
        <v>45098</v>
      </c>
      <c r="B34" s="3">
        <f>B33</f>
        <v>2</v>
      </c>
      <c r="C34" t="str">
        <f>VLOOKUP(J34,long!B:Q,7,FALSE)</f>
        <v>B47</v>
      </c>
      <c r="D34" s="3">
        <f t="shared" si="10"/>
        <v>36</v>
      </c>
      <c r="E34" s="1" t="s">
        <v>1</v>
      </c>
      <c r="F34" s="1">
        <v>4</v>
      </c>
      <c r="G34">
        <v>33</v>
      </c>
      <c r="H34">
        <v>33</v>
      </c>
      <c r="J34" t="str">
        <f>_xlfn.CONCAT("Run"&amp;B34,"."&amp;LEFT(E34,1),F34)</f>
        <v>Run2.B4</v>
      </c>
    </row>
    <row r="35" spans="1:10" x14ac:dyDescent="0.2">
      <c r="A35" s="2">
        <f>A34</f>
        <v>45098</v>
      </c>
      <c r="B35" s="3">
        <f>B34</f>
        <v>2</v>
      </c>
      <c r="C35" t="str">
        <f>VLOOKUP(J35,long!B:Q,7,FALSE)</f>
        <v>B48</v>
      </c>
      <c r="D35" s="3">
        <f t="shared" si="10"/>
        <v>36</v>
      </c>
      <c r="E35" s="1" t="s">
        <v>0</v>
      </c>
      <c r="F35" s="1">
        <v>5</v>
      </c>
      <c r="G35">
        <v>34</v>
      </c>
      <c r="H35">
        <v>34</v>
      </c>
      <c r="J35" t="str">
        <f>_xlfn.CONCAT("Run"&amp;B35,"."&amp;LEFT(E35,1),F35)</f>
        <v>Run2.O5</v>
      </c>
    </row>
    <row r="36" spans="1:10" x14ac:dyDescent="0.2">
      <c r="A36" s="2">
        <f>A35</f>
        <v>45098</v>
      </c>
      <c r="B36" s="3">
        <f>B35</f>
        <v>2</v>
      </c>
      <c r="C36" t="str">
        <f>VLOOKUP(J36,long!B:Q,7,FALSE)</f>
        <v>B14</v>
      </c>
      <c r="D36" s="3">
        <f t="shared" si="10"/>
        <v>36</v>
      </c>
      <c r="E36" s="1" t="s">
        <v>0</v>
      </c>
      <c r="F36" s="1">
        <v>6</v>
      </c>
      <c r="G36">
        <v>35</v>
      </c>
      <c r="H36">
        <v>35</v>
      </c>
      <c r="J36" t="str">
        <f>_xlfn.CONCAT("Run"&amp;B36,"."&amp;LEFT(E36,1),F36)</f>
        <v>Run2.O6</v>
      </c>
    </row>
    <row r="37" spans="1:10" x14ac:dyDescent="0.2">
      <c r="A37" s="2">
        <f>A36</f>
        <v>45098</v>
      </c>
      <c r="B37" s="3">
        <f>B36</f>
        <v>2</v>
      </c>
      <c r="C37" t="str">
        <f>VLOOKUP(J37,long!B:Q,7,FALSE)</f>
        <v>B45</v>
      </c>
      <c r="D37" s="3">
        <f t="shared" si="10"/>
        <v>36</v>
      </c>
      <c r="E37" s="1" t="s">
        <v>0</v>
      </c>
      <c r="F37" s="1">
        <v>7</v>
      </c>
      <c r="G37">
        <v>36</v>
      </c>
      <c r="H37">
        <v>36</v>
      </c>
      <c r="J37" t="str">
        <f>_xlfn.CONCAT("Run"&amp;B37,"."&amp;LEFT(E37,1),F37)</f>
        <v>Run2.O7</v>
      </c>
    </row>
    <row r="38" spans="1:10" x14ac:dyDescent="0.2">
      <c r="A38" s="2">
        <f>A37</f>
        <v>45098</v>
      </c>
      <c r="B38" s="3">
        <f t="shared" ref="B38" si="11">B37</f>
        <v>2</v>
      </c>
      <c r="C38" t="str">
        <f>VLOOKUP(J38,long!B:Q,7,FALSE)</f>
        <v>B37</v>
      </c>
      <c r="D38" s="3">
        <v>34</v>
      </c>
      <c r="E38" s="1" t="s">
        <v>5</v>
      </c>
      <c r="F38" s="1">
        <v>4</v>
      </c>
      <c r="G38">
        <v>37</v>
      </c>
      <c r="H38">
        <v>37</v>
      </c>
      <c r="J38" t="str">
        <f>_xlfn.CONCAT("Run"&amp;B38,"."&amp;LEFT(E38,1),F38)</f>
        <v>Run2.Y4</v>
      </c>
    </row>
    <row r="39" spans="1:10" x14ac:dyDescent="0.2">
      <c r="A39" s="2">
        <f>A38</f>
        <v>45098</v>
      </c>
      <c r="B39" s="3">
        <f>B38</f>
        <v>2</v>
      </c>
      <c r="C39" t="str">
        <f>VLOOKUP(J39,long!B:Q,7,FALSE)</f>
        <v>B32</v>
      </c>
      <c r="D39" s="3">
        <f t="shared" ref="D39:D43" si="12">D38</f>
        <v>34</v>
      </c>
      <c r="E39" s="1" t="s">
        <v>5</v>
      </c>
      <c r="F39" s="1">
        <v>6</v>
      </c>
      <c r="G39">
        <v>38</v>
      </c>
      <c r="H39">
        <v>38</v>
      </c>
      <c r="J39" t="str">
        <f>_xlfn.CONCAT("Run"&amp;B39,"."&amp;LEFT(E39,1),F39)</f>
        <v>Run2.Y6</v>
      </c>
    </row>
    <row r="40" spans="1:10" x14ac:dyDescent="0.2">
      <c r="A40" s="2">
        <f>A39</f>
        <v>45098</v>
      </c>
      <c r="B40" s="3">
        <f>B39</f>
        <v>2</v>
      </c>
      <c r="C40" t="str">
        <f>VLOOKUP(J40,long!B:Q,7,FALSE)</f>
        <v>B47</v>
      </c>
      <c r="D40" s="3">
        <f t="shared" si="12"/>
        <v>34</v>
      </c>
      <c r="E40" s="1" t="s">
        <v>1</v>
      </c>
      <c r="F40" s="1">
        <v>4</v>
      </c>
      <c r="G40">
        <v>39</v>
      </c>
      <c r="H40">
        <v>39</v>
      </c>
      <c r="J40" t="str">
        <f>_xlfn.CONCAT("Run"&amp;B40,"."&amp;LEFT(E40,1),F40)</f>
        <v>Run2.B4</v>
      </c>
    </row>
    <row r="41" spans="1:10" x14ac:dyDescent="0.2">
      <c r="A41" s="2">
        <f>A40</f>
        <v>45098</v>
      </c>
      <c r="B41" s="3">
        <f>B40</f>
        <v>2</v>
      </c>
      <c r="C41" t="str">
        <f>VLOOKUP(J41,long!B:Q,7,FALSE)</f>
        <v>B48</v>
      </c>
      <c r="D41" s="3">
        <f t="shared" si="12"/>
        <v>34</v>
      </c>
      <c r="E41" s="1" t="s">
        <v>0</v>
      </c>
      <c r="F41" s="1">
        <v>5</v>
      </c>
      <c r="G41">
        <v>40</v>
      </c>
      <c r="H41">
        <v>40</v>
      </c>
      <c r="J41" t="str">
        <f>_xlfn.CONCAT("Run"&amp;B41,"."&amp;LEFT(E41,1),F41)</f>
        <v>Run2.O5</v>
      </c>
    </row>
    <row r="42" spans="1:10" x14ac:dyDescent="0.2">
      <c r="A42" s="2">
        <f>A41</f>
        <v>45098</v>
      </c>
      <c r="B42" s="3">
        <f>B41</f>
        <v>2</v>
      </c>
      <c r="C42" t="str">
        <f>VLOOKUP(J42,long!B:Q,7,FALSE)</f>
        <v>B14</v>
      </c>
      <c r="D42" s="3">
        <f t="shared" si="12"/>
        <v>34</v>
      </c>
      <c r="E42" s="1" t="s">
        <v>0</v>
      </c>
      <c r="F42" s="1">
        <v>6</v>
      </c>
      <c r="G42">
        <v>41</v>
      </c>
      <c r="H42">
        <v>41</v>
      </c>
      <c r="J42" t="str">
        <f>_xlfn.CONCAT("Run"&amp;B42,"."&amp;LEFT(E42,1),F42)</f>
        <v>Run2.O6</v>
      </c>
    </row>
    <row r="43" spans="1:10" x14ac:dyDescent="0.2">
      <c r="A43" s="2">
        <f>A42</f>
        <v>45098</v>
      </c>
      <c r="B43" s="3">
        <f>B42</f>
        <v>2</v>
      </c>
      <c r="C43" t="str">
        <f>VLOOKUP(J43,long!B:Q,7,FALSE)</f>
        <v>B45</v>
      </c>
      <c r="D43" s="3">
        <f t="shared" si="12"/>
        <v>34</v>
      </c>
      <c r="E43" s="1" t="s">
        <v>0</v>
      </c>
      <c r="F43" s="1">
        <v>7</v>
      </c>
      <c r="G43">
        <v>42</v>
      </c>
      <c r="H43">
        <v>42</v>
      </c>
      <c r="J43" t="str">
        <f>_xlfn.CONCAT("Run"&amp;B43,"."&amp;LEFT(E43,1),F43)</f>
        <v>Run2.O7</v>
      </c>
    </row>
    <row r="44" spans="1:10" x14ac:dyDescent="0.2">
      <c r="A44" s="2">
        <f>A43</f>
        <v>45098</v>
      </c>
      <c r="B44" s="3">
        <f t="shared" ref="B44" si="13">B43</f>
        <v>2</v>
      </c>
      <c r="C44" t="str">
        <f>VLOOKUP(J44,long!B:Q,7,FALSE)</f>
        <v>B37</v>
      </c>
      <c r="D44" s="3">
        <v>33</v>
      </c>
      <c r="E44" s="1" t="s">
        <v>5</v>
      </c>
      <c r="F44" s="1">
        <v>4</v>
      </c>
      <c r="G44">
        <v>43</v>
      </c>
      <c r="H44">
        <v>43</v>
      </c>
      <c r="J44" t="str">
        <f>_xlfn.CONCAT("Run"&amp;B44,"."&amp;LEFT(E44,1),F44)</f>
        <v>Run2.Y4</v>
      </c>
    </row>
    <row r="45" spans="1:10" x14ac:dyDescent="0.2">
      <c r="A45" s="2">
        <f>A44</f>
        <v>45098</v>
      </c>
      <c r="B45" s="3">
        <f>B44</f>
        <v>2</v>
      </c>
      <c r="C45" t="str">
        <f>VLOOKUP(J45,long!B:Q,7,FALSE)</f>
        <v>B32</v>
      </c>
      <c r="D45" s="3">
        <f t="shared" ref="D45:D49" si="14">D44</f>
        <v>33</v>
      </c>
      <c r="E45" s="1" t="s">
        <v>5</v>
      </c>
      <c r="F45" s="1">
        <v>6</v>
      </c>
      <c r="G45">
        <v>44</v>
      </c>
      <c r="H45">
        <v>44</v>
      </c>
      <c r="J45" t="str">
        <f>_xlfn.CONCAT("Run"&amp;B45,"."&amp;LEFT(E45,1),F45)</f>
        <v>Run2.Y6</v>
      </c>
    </row>
    <row r="46" spans="1:10" x14ac:dyDescent="0.2">
      <c r="A46" s="2">
        <f>A45</f>
        <v>45098</v>
      </c>
      <c r="B46" s="3">
        <f>B45</f>
        <v>2</v>
      </c>
      <c r="C46" t="str">
        <f>VLOOKUP(J46,long!B:Q,7,FALSE)</f>
        <v>B47</v>
      </c>
      <c r="D46" s="3">
        <f t="shared" si="14"/>
        <v>33</v>
      </c>
      <c r="E46" s="1" t="s">
        <v>1</v>
      </c>
      <c r="F46" s="1">
        <v>4</v>
      </c>
      <c r="G46">
        <v>45</v>
      </c>
      <c r="H46">
        <v>45</v>
      </c>
      <c r="J46" t="str">
        <f>_xlfn.CONCAT("Run"&amp;B46,"."&amp;LEFT(E46,1),F46)</f>
        <v>Run2.B4</v>
      </c>
    </row>
    <row r="47" spans="1:10" x14ac:dyDescent="0.2">
      <c r="A47" s="2">
        <f>A46</f>
        <v>45098</v>
      </c>
      <c r="B47" s="3">
        <f>B46</f>
        <v>2</v>
      </c>
      <c r="C47" t="str">
        <f>VLOOKUP(J47,long!B:Q,7,FALSE)</f>
        <v>B48</v>
      </c>
      <c r="D47" s="3">
        <f t="shared" si="14"/>
        <v>33</v>
      </c>
      <c r="E47" s="1" t="s">
        <v>0</v>
      </c>
      <c r="F47" s="1">
        <v>5</v>
      </c>
      <c r="G47">
        <v>46</v>
      </c>
      <c r="H47">
        <v>46</v>
      </c>
      <c r="J47" t="str">
        <f>_xlfn.CONCAT("Run"&amp;B47,"."&amp;LEFT(E47,1),F47)</f>
        <v>Run2.O5</v>
      </c>
    </row>
    <row r="48" spans="1:10" x14ac:dyDescent="0.2">
      <c r="A48" s="2">
        <f>A47</f>
        <v>45098</v>
      </c>
      <c r="B48" s="3">
        <f>B47</f>
        <v>2</v>
      </c>
      <c r="C48" t="str">
        <f>VLOOKUP(J48,long!B:Q,7,FALSE)</f>
        <v>B14</v>
      </c>
      <c r="D48" s="3">
        <f t="shared" si="14"/>
        <v>33</v>
      </c>
      <c r="E48" s="1" t="s">
        <v>0</v>
      </c>
      <c r="F48" s="1">
        <v>6</v>
      </c>
      <c r="G48">
        <v>47</v>
      </c>
      <c r="H48">
        <v>47</v>
      </c>
      <c r="J48" t="str">
        <f>_xlfn.CONCAT("Run"&amp;B48,"."&amp;LEFT(E48,1),F48)</f>
        <v>Run2.O6</v>
      </c>
    </row>
    <row r="49" spans="1:10" x14ac:dyDescent="0.2">
      <c r="A49" s="2">
        <f>A48</f>
        <v>45098</v>
      </c>
      <c r="B49" s="3">
        <f>B48</f>
        <v>2</v>
      </c>
      <c r="C49" t="str">
        <f>VLOOKUP(J49,long!B:Q,7,FALSE)</f>
        <v>B45</v>
      </c>
      <c r="D49" s="3">
        <f t="shared" si="14"/>
        <v>33</v>
      </c>
      <c r="E49" s="1" t="s">
        <v>0</v>
      </c>
      <c r="F49" s="1">
        <v>7</v>
      </c>
      <c r="G49">
        <v>48</v>
      </c>
      <c r="H49">
        <v>48</v>
      </c>
      <c r="J49" t="str">
        <f>_xlfn.CONCAT("Run"&amp;B49,"."&amp;LEFT(E49,1),F49)</f>
        <v>Run2.O7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F4436-83BB-0243-A1A6-84904AAECE38}">
  <dimension ref="A1:R76"/>
  <sheetViews>
    <sheetView workbookViewId="0">
      <pane ySplit="1" topLeftCell="A2" activePane="bottomLeft" state="frozen"/>
      <selection pane="bottomLeft" activeCell="K10" sqref="A1:N76"/>
    </sheetView>
  </sheetViews>
  <sheetFormatPr baseColWidth="10" defaultRowHeight="16" x14ac:dyDescent="0.2"/>
  <cols>
    <col min="1" max="1" width="12.83203125" bestFit="1" customWidth="1"/>
  </cols>
  <sheetData>
    <row r="1" spans="1:14" x14ac:dyDescent="0.2">
      <c r="A1" t="s">
        <v>24</v>
      </c>
      <c r="B1" t="s">
        <v>4</v>
      </c>
      <c r="C1" t="s">
        <v>7</v>
      </c>
      <c r="D1" t="s">
        <v>11</v>
      </c>
      <c r="E1" t="s">
        <v>12</v>
      </c>
      <c r="F1" t="s">
        <v>104</v>
      </c>
      <c r="G1" t="s">
        <v>22</v>
      </c>
      <c r="H1" t="s">
        <v>25</v>
      </c>
      <c r="I1" t="s">
        <v>23</v>
      </c>
      <c r="J1" t="s">
        <v>17</v>
      </c>
      <c r="K1" t="s">
        <v>9</v>
      </c>
      <c r="L1" t="s">
        <v>27</v>
      </c>
      <c r="M1" t="s">
        <v>26</v>
      </c>
      <c r="N1" t="s">
        <v>31</v>
      </c>
    </row>
    <row r="2" spans="1:14" x14ac:dyDescent="0.2">
      <c r="A2" s="5">
        <v>45100.434027777781</v>
      </c>
      <c r="B2" s="2">
        <v>45099</v>
      </c>
      <c r="C2">
        <v>3</v>
      </c>
      <c r="D2" t="s">
        <v>0</v>
      </c>
      <c r="E2">
        <v>8</v>
      </c>
      <c r="F2" t="s">
        <v>105</v>
      </c>
      <c r="G2">
        <v>3</v>
      </c>
      <c r="H2" t="str">
        <f>G2&amp;"A"</f>
        <v>3A</v>
      </c>
      <c r="I2" t="str">
        <f>G2&amp;"B"</f>
        <v>3B</v>
      </c>
      <c r="J2" t="str">
        <f>_xlfn.CONCAT("Run",C2,".",LEFT(D2,1),E2)</f>
        <v>Run3.O8</v>
      </c>
      <c r="K2" t="str">
        <f>VLOOKUP(SneedSamples!J2,long!B:Q, 7, FALSE)</f>
        <v>B56</v>
      </c>
      <c r="L2" t="str">
        <f>VLOOKUP(SneedSamples!$J$2,long!$B:$R, 8, FALSE)</f>
        <v>R1212</v>
      </c>
      <c r="M2">
        <f>VLOOKUP(SneedSamples!$J$2,long!$B:$R, 9, FALSE)</f>
        <v>23</v>
      </c>
    </row>
    <row r="3" spans="1:14" x14ac:dyDescent="0.2">
      <c r="A3" s="5">
        <v>45100.434027777781</v>
      </c>
      <c r="B3" s="2">
        <v>45099</v>
      </c>
      <c r="C3">
        <v>3</v>
      </c>
      <c r="D3" t="s">
        <v>5</v>
      </c>
      <c r="E3">
        <v>5</v>
      </c>
      <c r="F3" t="s">
        <v>105</v>
      </c>
      <c r="G3">
        <v>6</v>
      </c>
      <c r="H3" t="str">
        <f t="shared" ref="H3:H39" si="0">G3&amp;"A"</f>
        <v>6A</v>
      </c>
      <c r="I3" t="str">
        <f t="shared" ref="I3:I39" si="1">G3&amp;"B"</f>
        <v>6B</v>
      </c>
      <c r="J3" t="str">
        <f t="shared" ref="J3:J21" si="2">_xlfn.CONCAT("Run",C3,".",LEFT(D3,1),E3)</f>
        <v>Run3.Y5</v>
      </c>
      <c r="K3" t="str">
        <f>VLOOKUP(SneedSamples!J3,long!B:Q, 7, FALSE)</f>
        <v>B143</v>
      </c>
      <c r="L3" t="str">
        <f>VLOOKUP(SneedSamples!J3,long!B:R, 8, FALSE)</f>
        <v>V2510</v>
      </c>
      <c r="M3">
        <f>VLOOKUP(SneedSamples!$J3,long!$B:$R, 9, FALSE)</f>
        <v>20</v>
      </c>
    </row>
    <row r="4" spans="1:14" x14ac:dyDescent="0.2">
      <c r="A4" s="5">
        <v>45100.434027777781</v>
      </c>
      <c r="B4" s="2">
        <v>45099</v>
      </c>
      <c r="C4">
        <v>3</v>
      </c>
      <c r="D4" t="s">
        <v>0</v>
      </c>
      <c r="E4">
        <v>3</v>
      </c>
      <c r="F4" t="s">
        <v>105</v>
      </c>
      <c r="G4">
        <v>2</v>
      </c>
      <c r="H4" t="str">
        <f t="shared" si="0"/>
        <v>2A</v>
      </c>
      <c r="I4" t="str">
        <f t="shared" si="1"/>
        <v>2B</v>
      </c>
      <c r="J4" t="str">
        <f t="shared" si="2"/>
        <v>Run3.O3</v>
      </c>
      <c r="K4" t="str">
        <f>VLOOKUP(SneedSamples!J4,long!B:Q, 7, FALSE)</f>
        <v>B127</v>
      </c>
      <c r="L4" t="str">
        <f>VLOOKUP(SneedSamples!J4,long!B:R, 8, FALSE)</f>
        <v>C1300/C1445</v>
      </c>
      <c r="M4">
        <f>VLOOKUP(SneedSamples!$J4,long!$B:$R, 9, FALSE)</f>
        <v>16</v>
      </c>
    </row>
    <row r="5" spans="1:14" x14ac:dyDescent="0.2">
      <c r="A5" s="5">
        <v>45100.434027777781</v>
      </c>
      <c r="B5" s="2">
        <v>45099</v>
      </c>
      <c r="C5">
        <v>3</v>
      </c>
      <c r="D5" t="s">
        <v>1</v>
      </c>
      <c r="E5">
        <v>6</v>
      </c>
      <c r="F5" t="s">
        <v>105</v>
      </c>
      <c r="G5">
        <v>8</v>
      </c>
      <c r="H5" t="str">
        <f t="shared" si="0"/>
        <v>8A</v>
      </c>
      <c r="I5" t="str">
        <f t="shared" si="1"/>
        <v>8B</v>
      </c>
      <c r="J5" t="str">
        <f t="shared" si="2"/>
        <v>Run3.B6</v>
      </c>
      <c r="K5" t="str">
        <f>VLOOKUP(SneedSamples!J5,long!B:Q, 7, FALSE)</f>
        <v>B142</v>
      </c>
      <c r="L5" t="str">
        <f>VLOOKUP(SneedSamples!J5,long!B:R, 8, FALSE)</f>
        <v>V2510</v>
      </c>
      <c r="M5">
        <f>VLOOKUP(SneedSamples!$J5,long!$B:$R, 9, FALSE)</f>
        <v>21</v>
      </c>
    </row>
    <row r="6" spans="1:14" x14ac:dyDescent="0.2">
      <c r="A6" s="5">
        <v>45100.434027777781</v>
      </c>
      <c r="B6" s="2">
        <v>45099</v>
      </c>
      <c r="C6">
        <v>3</v>
      </c>
      <c r="D6" t="s">
        <v>1</v>
      </c>
      <c r="E6">
        <v>7</v>
      </c>
      <c r="F6" t="s">
        <v>105</v>
      </c>
      <c r="G6">
        <v>9</v>
      </c>
      <c r="H6" t="str">
        <f t="shared" si="0"/>
        <v>9A</v>
      </c>
      <c r="I6" t="str">
        <f t="shared" si="1"/>
        <v>9B</v>
      </c>
      <c r="J6" t="str">
        <f t="shared" si="2"/>
        <v>Run3.B7</v>
      </c>
      <c r="K6" t="str">
        <f>VLOOKUP(SneedSamples!J6,long!B:Q, 7, FALSE)</f>
        <v>B55</v>
      </c>
      <c r="L6" t="str">
        <f>VLOOKUP(SneedSamples!J6,long!B:R, 8, FALSE)</f>
        <v>R1212</v>
      </c>
      <c r="M6">
        <f>VLOOKUP(SneedSamples!$J6,long!$B:$R, 9, FALSE)</f>
        <v>19</v>
      </c>
    </row>
    <row r="7" spans="1:14" x14ac:dyDescent="0.2">
      <c r="A7" s="5">
        <v>45100.434027777781</v>
      </c>
      <c r="B7" s="2">
        <v>45099</v>
      </c>
      <c r="C7">
        <v>3</v>
      </c>
      <c r="D7" t="s">
        <v>5</v>
      </c>
      <c r="E7">
        <v>4</v>
      </c>
      <c r="F7" t="s">
        <v>105</v>
      </c>
      <c r="G7">
        <v>4</v>
      </c>
      <c r="H7" t="str">
        <f t="shared" si="0"/>
        <v>4A</v>
      </c>
      <c r="I7" t="str">
        <f t="shared" si="1"/>
        <v>4B</v>
      </c>
      <c r="J7" t="str">
        <f t="shared" si="2"/>
        <v>Run3.Y4</v>
      </c>
      <c r="K7" t="str">
        <f>VLOOKUP(SneedSamples!J7,long!B:Q, 7, FALSE)</f>
        <v>B147</v>
      </c>
      <c r="L7" t="str">
        <f>VLOOKUP(SneedSamples!J7,long!B:R, 8, FALSE)</f>
        <v>T2253</v>
      </c>
      <c r="M7">
        <f>VLOOKUP(SneedSamples!$J7,long!$B:$R, 9, FALSE)</f>
        <v>11</v>
      </c>
    </row>
    <row r="8" spans="1:14" x14ac:dyDescent="0.2">
      <c r="A8" s="5">
        <v>45100.434027777781</v>
      </c>
      <c r="B8" s="2">
        <v>45099</v>
      </c>
      <c r="C8">
        <v>3</v>
      </c>
      <c r="D8" t="s">
        <v>1</v>
      </c>
      <c r="E8">
        <v>4</v>
      </c>
      <c r="F8" t="s">
        <v>105</v>
      </c>
      <c r="G8">
        <v>7</v>
      </c>
      <c r="H8" t="str">
        <f t="shared" si="0"/>
        <v>7A</v>
      </c>
      <c r="I8" t="str">
        <f t="shared" si="1"/>
        <v>7B</v>
      </c>
      <c r="J8" t="str">
        <f t="shared" si="2"/>
        <v>Run3.B4</v>
      </c>
      <c r="K8" t="str">
        <f>VLOOKUP(SneedSamples!J8,long!B:Q, 7, FALSE)</f>
        <v>B145</v>
      </c>
      <c r="L8" t="str">
        <f>VLOOKUP(SneedSamples!J8,long!B:R, 8, FALSE)</f>
        <v>V2510</v>
      </c>
      <c r="M8">
        <f>VLOOKUP(SneedSamples!$J8,long!$B:$R, 9, FALSE)</f>
        <v>19</v>
      </c>
    </row>
    <row r="9" spans="1:14" x14ac:dyDescent="0.2">
      <c r="A9" s="5">
        <v>45100.434027777781</v>
      </c>
      <c r="B9" s="2">
        <v>45099</v>
      </c>
      <c r="C9">
        <v>3</v>
      </c>
      <c r="D9" t="s">
        <v>2</v>
      </c>
      <c r="E9">
        <v>4</v>
      </c>
      <c r="F9" t="s">
        <v>105</v>
      </c>
      <c r="G9">
        <v>5</v>
      </c>
      <c r="H9" t="str">
        <f t="shared" si="0"/>
        <v>5A</v>
      </c>
      <c r="I9" t="str">
        <f t="shared" si="1"/>
        <v>5B</v>
      </c>
      <c r="J9" t="str">
        <f t="shared" si="2"/>
        <v>Run3.P4</v>
      </c>
      <c r="K9" t="str">
        <f>VLOOKUP(SneedSamples!J9,long!B:Q, 7, FALSE)</f>
        <v>B128</v>
      </c>
      <c r="L9" t="str">
        <f>VLOOKUP(SneedSamples!J9,long!B:R, 8, FALSE)</f>
        <v>C1300/C1445</v>
      </c>
      <c r="M9">
        <f>VLOOKUP(SneedSamples!$J9,long!$B:$R, 9, FALSE)</f>
        <v>20</v>
      </c>
    </row>
    <row r="10" spans="1:14" x14ac:dyDescent="0.2">
      <c r="A10" s="5">
        <v>45100.434027777781</v>
      </c>
      <c r="B10" s="2">
        <v>45099</v>
      </c>
      <c r="C10">
        <v>3</v>
      </c>
      <c r="D10" t="s">
        <v>0</v>
      </c>
      <c r="E10">
        <v>2</v>
      </c>
      <c r="F10" t="s">
        <v>105</v>
      </c>
      <c r="G10">
        <v>1</v>
      </c>
      <c r="H10" t="str">
        <f t="shared" si="0"/>
        <v>1A</v>
      </c>
      <c r="I10" t="str">
        <f t="shared" si="1"/>
        <v>1B</v>
      </c>
      <c r="J10" t="str">
        <f t="shared" si="2"/>
        <v>Run3.O2</v>
      </c>
      <c r="K10" t="e">
        <f>VLOOKUP(SneedSamples!J10,long!B:Q, 7, FALSE)</f>
        <v>#N/A</v>
      </c>
      <c r="L10" t="e">
        <f>VLOOKUP(SneedSamples!J10,long!B:R, 8, FALSE)</f>
        <v>#N/A</v>
      </c>
      <c r="M10" t="e">
        <f>VLOOKUP(SneedSamples!$J10,long!$B:$R, 9, FALSE)</f>
        <v>#N/A</v>
      </c>
      <c r="N10" t="s">
        <v>32</v>
      </c>
    </row>
    <row r="11" spans="1:14" x14ac:dyDescent="0.2">
      <c r="A11" s="5">
        <v>45100.434027777781</v>
      </c>
      <c r="B11" s="2">
        <v>45099</v>
      </c>
      <c r="C11">
        <v>3</v>
      </c>
      <c r="D11" t="s">
        <v>1</v>
      </c>
      <c r="E11">
        <v>1</v>
      </c>
      <c r="F11" t="s">
        <v>105</v>
      </c>
      <c r="G11">
        <v>10</v>
      </c>
      <c r="H11" t="str">
        <f t="shared" si="0"/>
        <v>10A</v>
      </c>
      <c r="I11" t="str">
        <f t="shared" si="1"/>
        <v>10B</v>
      </c>
      <c r="J11" t="str">
        <f t="shared" si="2"/>
        <v>Run3.B1</v>
      </c>
      <c r="K11" t="str">
        <f>VLOOKUP(SneedSamples!J11,long!B:Q, 7, FALSE)</f>
        <v>B93</v>
      </c>
      <c r="L11" t="str">
        <f>VLOOKUP(SneedSamples!J11,long!B:R, 8, FALSE)</f>
        <v>T2253</v>
      </c>
      <c r="M11">
        <f>VLOOKUP(SneedSamples!$J11,long!$B:$R, 9, FALSE)</f>
        <v>13</v>
      </c>
    </row>
    <row r="12" spans="1:14" x14ac:dyDescent="0.2">
      <c r="A12" s="5">
        <v>45101.395833333336</v>
      </c>
      <c r="B12" s="2">
        <v>45100</v>
      </c>
      <c r="C12">
        <v>4</v>
      </c>
      <c r="D12" t="s">
        <v>0</v>
      </c>
      <c r="E12">
        <v>3</v>
      </c>
      <c r="F12" t="s">
        <v>105</v>
      </c>
      <c r="G12">
        <v>11</v>
      </c>
      <c r="H12" t="str">
        <f t="shared" si="0"/>
        <v>11A</v>
      </c>
      <c r="I12" t="str">
        <f t="shared" si="1"/>
        <v>11B</v>
      </c>
      <c r="J12" t="str">
        <f t="shared" si="2"/>
        <v>Run4.O3</v>
      </c>
      <c r="K12" t="str">
        <f>VLOOKUP(SneedSamples!J12,long!B:Q, 7, FALSE)</f>
        <v>B114</v>
      </c>
      <c r="L12" t="str">
        <f>VLOOKUP(SneedSamples!J12,long!B:R, 8, FALSE)</f>
        <v>V1548</v>
      </c>
      <c r="M12">
        <f>VLOOKUP(SneedSamples!$J12,long!$B:$R, 9, FALSE)</f>
        <v>41</v>
      </c>
    </row>
    <row r="13" spans="1:14" x14ac:dyDescent="0.2">
      <c r="A13" s="5">
        <v>45101.395833333336</v>
      </c>
      <c r="B13" s="2">
        <v>45100</v>
      </c>
      <c r="C13">
        <v>4</v>
      </c>
      <c r="D13" t="s">
        <v>0</v>
      </c>
      <c r="E13">
        <v>4</v>
      </c>
      <c r="F13" t="s">
        <v>105</v>
      </c>
      <c r="G13">
        <v>12</v>
      </c>
      <c r="H13" t="str">
        <f t="shared" si="0"/>
        <v>12A</v>
      </c>
      <c r="I13" t="str">
        <f t="shared" si="1"/>
        <v>12B</v>
      </c>
      <c r="J13" t="str">
        <f t="shared" si="2"/>
        <v>Run4.O4</v>
      </c>
      <c r="K13" t="str">
        <f>VLOOKUP(SneedSamples!J13,long!B:Q, 7, FALSE)</f>
        <v>B115</v>
      </c>
      <c r="L13" t="str">
        <f>VLOOKUP(SneedSamples!J13,long!B:R, 8, FALSE)</f>
        <v>V1548</v>
      </c>
      <c r="M13">
        <f>VLOOKUP(SneedSamples!$J13,long!$B:$R, 9, FALSE)</f>
        <v>41</v>
      </c>
    </row>
    <row r="14" spans="1:14" x14ac:dyDescent="0.2">
      <c r="A14" s="5">
        <v>45101.395833333336</v>
      </c>
      <c r="B14" s="2">
        <v>45100</v>
      </c>
      <c r="C14">
        <v>4</v>
      </c>
      <c r="D14" t="s">
        <v>0</v>
      </c>
      <c r="E14">
        <v>5</v>
      </c>
      <c r="F14" t="s">
        <v>105</v>
      </c>
      <c r="G14">
        <v>14</v>
      </c>
      <c r="H14" t="str">
        <f t="shared" si="0"/>
        <v>14A</v>
      </c>
      <c r="I14" t="str">
        <f t="shared" si="1"/>
        <v>14B</v>
      </c>
      <c r="J14" t="str">
        <f t="shared" si="2"/>
        <v>Run4.O5</v>
      </c>
      <c r="K14" t="str">
        <f>VLOOKUP(SneedSamples!J14,long!B:Q, 7, FALSE)</f>
        <v>B112</v>
      </c>
      <c r="L14" t="str">
        <f>VLOOKUP(SneedSamples!J14,long!B:R, 8, FALSE)</f>
        <v>V1548</v>
      </c>
      <c r="M14">
        <f>VLOOKUP(SneedSamples!$J14,long!$B:$R, 9, FALSE)</f>
        <v>41</v>
      </c>
    </row>
    <row r="15" spans="1:14" x14ac:dyDescent="0.2">
      <c r="A15" s="5">
        <v>45101.395833333336</v>
      </c>
      <c r="B15" s="2">
        <v>45100</v>
      </c>
      <c r="C15">
        <v>4</v>
      </c>
      <c r="D15" t="s">
        <v>0</v>
      </c>
      <c r="E15">
        <v>6</v>
      </c>
      <c r="F15" t="s">
        <v>105</v>
      </c>
      <c r="G15">
        <v>13</v>
      </c>
      <c r="H15" t="str">
        <f t="shared" si="0"/>
        <v>13A</v>
      </c>
      <c r="I15" t="str">
        <f t="shared" si="1"/>
        <v>13B</v>
      </c>
      <c r="J15" t="str">
        <f t="shared" si="2"/>
        <v>Run4.O6</v>
      </c>
      <c r="K15" t="str">
        <f>VLOOKUP(SneedSamples!J15,long!B:Q, 7, FALSE)</f>
        <v>B116</v>
      </c>
      <c r="L15" t="str">
        <f>VLOOKUP(SneedSamples!J15,long!B:R, 8, FALSE)</f>
        <v>V1548</v>
      </c>
      <c r="M15">
        <f>VLOOKUP(SneedSamples!$J15,long!$B:$R, 9, FALSE)</f>
        <v>43</v>
      </c>
    </row>
    <row r="16" spans="1:14" x14ac:dyDescent="0.2">
      <c r="A16" s="5">
        <v>45101.395833333336</v>
      </c>
      <c r="B16" s="2">
        <v>45100</v>
      </c>
      <c r="C16">
        <v>4</v>
      </c>
      <c r="D16" t="s">
        <v>2</v>
      </c>
      <c r="E16">
        <v>1</v>
      </c>
      <c r="F16" t="s">
        <v>105</v>
      </c>
      <c r="G16">
        <v>15</v>
      </c>
      <c r="H16" t="str">
        <f t="shared" si="0"/>
        <v>15A</v>
      </c>
      <c r="I16" t="str">
        <f t="shared" si="1"/>
        <v>15B</v>
      </c>
      <c r="J16" t="str">
        <f t="shared" si="2"/>
        <v>Run4.P1</v>
      </c>
      <c r="K16" t="str">
        <f>VLOOKUP(SneedSamples!J16,long!B:Q, 7, FALSE)</f>
        <v>B95</v>
      </c>
      <c r="L16" t="str">
        <f>VLOOKUP(SneedSamples!J16,long!B:R, 8, FALSE)</f>
        <v>T2253</v>
      </c>
      <c r="M16">
        <f>VLOOKUP(SneedSamples!$J16,long!$B:$R, 9, FALSE)</f>
        <v>0</v>
      </c>
    </row>
    <row r="17" spans="1:13" x14ac:dyDescent="0.2">
      <c r="A17" s="5">
        <v>45101.395833333336</v>
      </c>
      <c r="B17" s="2">
        <v>45100</v>
      </c>
      <c r="C17">
        <v>4</v>
      </c>
      <c r="D17" t="s">
        <v>2</v>
      </c>
      <c r="E17">
        <v>3</v>
      </c>
      <c r="F17" t="s">
        <v>105</v>
      </c>
      <c r="G17">
        <v>17</v>
      </c>
      <c r="H17" t="str">
        <f t="shared" si="0"/>
        <v>17A</v>
      </c>
      <c r="I17" t="str">
        <f t="shared" si="1"/>
        <v>17B</v>
      </c>
      <c r="J17" t="str">
        <f t="shared" si="2"/>
        <v>Run4.P3</v>
      </c>
      <c r="K17" t="str">
        <f>VLOOKUP(SneedSamples!J17,long!B:Q, 7, FALSE)</f>
        <v>B156</v>
      </c>
      <c r="L17" t="str">
        <f>VLOOKUP(SneedSamples!J17,long!B:R, 8, FALSE)</f>
        <v>R2223</v>
      </c>
      <c r="M17">
        <f>VLOOKUP(SneedSamples!$J17,long!$B:$R, 9, FALSE)</f>
        <v>26</v>
      </c>
    </row>
    <row r="18" spans="1:13" x14ac:dyDescent="0.2">
      <c r="A18" s="5">
        <v>45101.395833333336</v>
      </c>
      <c r="B18" s="2">
        <v>45100</v>
      </c>
      <c r="C18">
        <v>4</v>
      </c>
      <c r="D18" t="s">
        <v>2</v>
      </c>
      <c r="E18">
        <v>5</v>
      </c>
      <c r="F18" t="s">
        <v>105</v>
      </c>
      <c r="G18">
        <v>18</v>
      </c>
      <c r="H18" t="str">
        <f t="shared" si="0"/>
        <v>18A</v>
      </c>
      <c r="I18" t="str">
        <f t="shared" si="1"/>
        <v>18B</v>
      </c>
      <c r="J18" t="str">
        <f t="shared" si="2"/>
        <v>Run4.P5</v>
      </c>
      <c r="K18" t="str">
        <f>VLOOKUP(SneedSamples!J18,long!B:Q, 7, FALSE)</f>
        <v>B174</v>
      </c>
      <c r="L18" t="str">
        <f>VLOOKUP(SneedSamples!J18,long!B:R, 8, FALSE)</f>
        <v>J2859</v>
      </c>
      <c r="M18">
        <f>VLOOKUP(SneedSamples!$J18,long!$B:$R, 9, FALSE)</f>
        <v>10</v>
      </c>
    </row>
    <row r="19" spans="1:13" x14ac:dyDescent="0.2">
      <c r="A19" s="5">
        <v>45101.395833333336</v>
      </c>
      <c r="B19" s="2">
        <v>45100</v>
      </c>
      <c r="C19">
        <v>4</v>
      </c>
      <c r="D19" t="s">
        <v>2</v>
      </c>
      <c r="E19">
        <v>6</v>
      </c>
      <c r="F19" t="s">
        <v>105</v>
      </c>
      <c r="G19">
        <v>19</v>
      </c>
      <c r="H19" t="str">
        <f t="shared" si="0"/>
        <v>19A</v>
      </c>
      <c r="I19" t="str">
        <f t="shared" si="1"/>
        <v>19B</v>
      </c>
      <c r="J19" t="str">
        <f t="shared" si="2"/>
        <v>Run4.P6</v>
      </c>
      <c r="K19" t="str">
        <f>VLOOKUP(SneedSamples!J19,long!B:Q, 7, FALSE)</f>
        <v>B154</v>
      </c>
      <c r="L19" t="str">
        <f>VLOOKUP(SneedSamples!J19,long!B:R, 8, FALSE)</f>
        <v>R2223</v>
      </c>
      <c r="M19">
        <f>VLOOKUP(SneedSamples!$J19,long!$B:$R, 9, FALSE)</f>
        <v>27</v>
      </c>
    </row>
    <row r="20" spans="1:13" x14ac:dyDescent="0.2">
      <c r="A20" s="5">
        <v>45101.395833333336</v>
      </c>
      <c r="B20" s="2">
        <v>45100</v>
      </c>
      <c r="C20">
        <v>4</v>
      </c>
      <c r="D20" t="s">
        <v>5</v>
      </c>
      <c r="E20">
        <v>1</v>
      </c>
      <c r="F20" t="s">
        <v>105</v>
      </c>
      <c r="G20">
        <v>20</v>
      </c>
      <c r="H20" t="str">
        <f t="shared" si="0"/>
        <v>20A</v>
      </c>
      <c r="I20" t="str">
        <f t="shared" si="1"/>
        <v>20B</v>
      </c>
      <c r="J20" t="str">
        <f t="shared" si="2"/>
        <v>Run4.Y1</v>
      </c>
      <c r="K20" t="str">
        <f>VLOOKUP(SneedSamples!J20,long!B:Q, 7, FALSE)</f>
        <v>B175</v>
      </c>
      <c r="L20" t="str">
        <f>VLOOKUP(SneedSamples!J20,long!B:R, 8, FALSE)</f>
        <v>C1449</v>
      </c>
      <c r="M20">
        <f>VLOOKUP(SneedSamples!$J20,long!$B:$R, 9, FALSE)</f>
        <v>13</v>
      </c>
    </row>
    <row r="21" spans="1:13" x14ac:dyDescent="0.2">
      <c r="A21" s="5">
        <v>45101.395833333336</v>
      </c>
      <c r="B21" s="2">
        <v>45100</v>
      </c>
      <c r="C21">
        <v>4</v>
      </c>
      <c r="D21" t="s">
        <v>5</v>
      </c>
      <c r="E21">
        <v>2</v>
      </c>
      <c r="F21" t="s">
        <v>105</v>
      </c>
      <c r="G21">
        <v>21</v>
      </c>
      <c r="H21" t="str">
        <f t="shared" si="0"/>
        <v>21A</v>
      </c>
      <c r="I21" t="str">
        <f t="shared" si="1"/>
        <v>21B</v>
      </c>
      <c r="J21" t="str">
        <f t="shared" si="2"/>
        <v>Run4.Y2</v>
      </c>
      <c r="K21" t="str">
        <f>VLOOKUP(SneedSamples!J21,long!B:Q, 7, FALSE)</f>
        <v>B178</v>
      </c>
      <c r="L21" t="str">
        <f>VLOOKUP(SneedSamples!J21,long!B:R, 8, FALSE)</f>
        <v>C1449</v>
      </c>
      <c r="M21">
        <f>VLOOKUP(SneedSamples!$J21,long!$B:$R, 9, FALSE)</f>
        <v>11</v>
      </c>
    </row>
    <row r="22" spans="1:13" x14ac:dyDescent="0.2">
      <c r="A22" s="5">
        <v>45103.842361111114</v>
      </c>
      <c r="B22" s="2">
        <v>45103</v>
      </c>
      <c r="C22">
        <v>6</v>
      </c>
      <c r="D22" t="s">
        <v>1</v>
      </c>
      <c r="E22">
        <v>1</v>
      </c>
      <c r="F22" t="s">
        <v>105</v>
      </c>
      <c r="G22">
        <v>24</v>
      </c>
      <c r="H22" t="str">
        <f t="shared" si="0"/>
        <v>24A</v>
      </c>
      <c r="I22" t="str">
        <f t="shared" si="1"/>
        <v>24B</v>
      </c>
      <c r="J22" t="str">
        <f t="shared" ref="J22:J31" si="3">_xlfn.CONCAT("Run",C22,".",LEFT(D22,1),E22)</f>
        <v>Run6.B1</v>
      </c>
      <c r="K22" t="str">
        <f>VLOOKUP(SneedSamples!J22,long!B:Q, 7, FALSE)</f>
        <v>B42</v>
      </c>
      <c r="L22" t="str">
        <f>VLOOKUP(SneedSamples!J22,long!B:R, 8, FALSE)</f>
        <v>SouthwestChannel-Acer-TNC(S)</v>
      </c>
      <c r="M22">
        <f>VLOOKUP(SneedSamples!$J22,long!$B:$R, 9, FALSE)</f>
        <v>18</v>
      </c>
    </row>
    <row r="23" spans="1:13" x14ac:dyDescent="0.2">
      <c r="A23" s="5">
        <v>45103.842361111114</v>
      </c>
      <c r="B23" s="2">
        <v>45103</v>
      </c>
      <c r="C23">
        <v>6</v>
      </c>
      <c r="D23" t="s">
        <v>1</v>
      </c>
      <c r="E23">
        <v>3</v>
      </c>
      <c r="F23" t="s">
        <v>105</v>
      </c>
      <c r="G23">
        <v>25</v>
      </c>
      <c r="H23" t="str">
        <f t="shared" si="0"/>
        <v>25A</v>
      </c>
      <c r="I23" t="str">
        <f t="shared" si="1"/>
        <v>25B</v>
      </c>
      <c r="J23" t="str">
        <f t="shared" si="3"/>
        <v>Run6.B3</v>
      </c>
      <c r="K23" t="str">
        <f>VLOOKUP(SneedSamples!J23,long!B:Q, 7, FALSE)</f>
        <v>B173</v>
      </c>
      <c r="L23" t="str">
        <f>VLOOKUP(SneedSamples!J23,long!B:R, 8, FALSE)</f>
        <v>SouthwestChannel-Acer-TNC(S)</v>
      </c>
      <c r="M23">
        <f>VLOOKUP(SneedSamples!$J23,long!$B:$R, 9, FALSE)</f>
        <v>18</v>
      </c>
    </row>
    <row r="24" spans="1:13" x14ac:dyDescent="0.2">
      <c r="A24" s="5">
        <v>45103.842361111114</v>
      </c>
      <c r="B24" s="2">
        <v>45103</v>
      </c>
      <c r="C24">
        <v>6</v>
      </c>
      <c r="D24" t="s">
        <v>1</v>
      </c>
      <c r="E24">
        <v>4</v>
      </c>
      <c r="F24" t="s">
        <v>105</v>
      </c>
      <c r="G24">
        <v>26</v>
      </c>
      <c r="H24" t="str">
        <f t="shared" si="0"/>
        <v>26A</v>
      </c>
      <c r="I24" t="str">
        <f t="shared" si="1"/>
        <v>26B</v>
      </c>
      <c r="J24" t="str">
        <f t="shared" si="3"/>
        <v>Run6.B4</v>
      </c>
      <c r="K24" t="str">
        <f>VLOOKUP(SneedSamples!J24,long!B:Q, 7, FALSE)</f>
        <v>Y80</v>
      </c>
      <c r="L24" t="str">
        <f>VLOOKUP(SneedSamples!J24,long!B:R, 8, FALSE)</f>
        <v>SouthwestChannel-Acer-TNC(S)</v>
      </c>
      <c r="M24">
        <f>VLOOKUP(SneedSamples!$J24,long!$B:$R, 9, FALSE)</f>
        <v>15</v>
      </c>
    </row>
    <row r="25" spans="1:13" x14ac:dyDescent="0.2">
      <c r="A25" s="5">
        <v>45103.842361111114</v>
      </c>
      <c r="B25" s="2">
        <v>45103</v>
      </c>
      <c r="C25">
        <v>6</v>
      </c>
      <c r="D25" t="s">
        <v>0</v>
      </c>
      <c r="E25">
        <v>1</v>
      </c>
      <c r="F25" t="s">
        <v>105</v>
      </c>
      <c r="G25">
        <v>27</v>
      </c>
      <c r="H25" t="str">
        <f t="shared" si="0"/>
        <v>27A</v>
      </c>
      <c r="I25" t="str">
        <f t="shared" si="1"/>
        <v>27B</v>
      </c>
      <c r="J25" t="str">
        <f t="shared" si="3"/>
        <v>Run6.O1</v>
      </c>
      <c r="K25" t="str">
        <f>VLOOKUP(SneedSamples!J25,long!B:Q, 7, FALSE)</f>
        <v>B133</v>
      </c>
      <c r="L25" t="str">
        <f>VLOOKUP(SneedSamples!J25,long!B:R, 8, FALSE)</f>
        <v>Pulaski-S_1</v>
      </c>
      <c r="M25">
        <f>VLOOKUP(SneedSamples!$J25,long!$B:$R, 9, FALSE)</f>
        <v>8</v>
      </c>
    </row>
    <row r="26" spans="1:13" x14ac:dyDescent="0.2">
      <c r="A26" s="5">
        <v>45103.842361111114</v>
      </c>
      <c r="B26" s="2">
        <v>45103</v>
      </c>
      <c r="C26">
        <v>6</v>
      </c>
      <c r="D26" t="s">
        <v>0</v>
      </c>
      <c r="E26">
        <v>6</v>
      </c>
      <c r="F26" t="s">
        <v>105</v>
      </c>
      <c r="G26">
        <v>28</v>
      </c>
      <c r="H26" t="str">
        <f t="shared" si="0"/>
        <v>28A</v>
      </c>
      <c r="I26" t="str">
        <f t="shared" si="1"/>
        <v>28B</v>
      </c>
      <c r="J26" t="str">
        <f t="shared" si="3"/>
        <v>Run6.O6</v>
      </c>
      <c r="K26" t="str">
        <f>VLOOKUP(SneedSamples!J26,long!B:Q, 7, FALSE)</f>
        <v>B138</v>
      </c>
      <c r="L26" t="str">
        <f>VLOOKUP(SneedSamples!J26,long!B:R, 8, FALSE)</f>
        <v>Pulaski-S_1</v>
      </c>
      <c r="M26">
        <f>VLOOKUP(SneedSamples!$J26,long!$B:$R, 9, FALSE)</f>
        <v>9</v>
      </c>
    </row>
    <row r="27" spans="1:13" x14ac:dyDescent="0.2">
      <c r="A27" s="5">
        <v>45103.842361111114</v>
      </c>
      <c r="B27" s="2">
        <v>45103</v>
      </c>
      <c r="C27">
        <v>6</v>
      </c>
      <c r="D27" t="s">
        <v>2</v>
      </c>
      <c r="E27">
        <v>3</v>
      </c>
      <c r="F27" t="s">
        <v>105</v>
      </c>
      <c r="G27">
        <v>16</v>
      </c>
      <c r="H27" t="str">
        <f t="shared" si="0"/>
        <v>16A</v>
      </c>
      <c r="I27" t="str">
        <f t="shared" si="1"/>
        <v>16B</v>
      </c>
      <c r="J27" t="str">
        <f t="shared" si="3"/>
        <v>Run6.P3</v>
      </c>
      <c r="K27" t="str">
        <f>VLOOKUP(SneedSamples!J27,long!B:Q, 7, FALSE)</f>
        <v>B165</v>
      </c>
      <c r="L27" t="str">
        <f>VLOOKUP(SneedSamples!J27,long!B:R, 8, FALSE)</f>
        <v>TexasRock-Acer-ACR-1(N)</v>
      </c>
      <c r="M27">
        <f>VLOOKUP(SneedSamples!$J27,long!$B:$R, 9, FALSE)</f>
        <v>11</v>
      </c>
    </row>
    <row r="28" spans="1:13" x14ac:dyDescent="0.2">
      <c r="A28" s="5">
        <v>45103.842361111114</v>
      </c>
      <c r="B28" s="2">
        <v>45103</v>
      </c>
      <c r="C28">
        <v>6</v>
      </c>
      <c r="D28" t="s">
        <v>2</v>
      </c>
      <c r="E28">
        <v>4</v>
      </c>
      <c r="F28" t="s">
        <v>105</v>
      </c>
      <c r="G28">
        <v>22</v>
      </c>
      <c r="H28" t="str">
        <f t="shared" si="0"/>
        <v>22A</v>
      </c>
      <c r="I28" t="str">
        <f t="shared" si="1"/>
        <v>22B</v>
      </c>
      <c r="J28" t="str">
        <f t="shared" si="3"/>
        <v>Run6.P4</v>
      </c>
      <c r="K28" t="str">
        <f>VLOOKUP(SneedSamples!J28,long!B:Q, 7, FALSE)</f>
        <v>B170</v>
      </c>
      <c r="L28" t="str">
        <f>VLOOKUP(SneedSamples!J28,long!B:R, 8, FALSE)</f>
        <v>TexasRock-Acer-ACR-1(N)</v>
      </c>
      <c r="M28">
        <f>VLOOKUP(SneedSamples!$J28,long!$B:$R, 9, FALSE)</f>
        <v>14</v>
      </c>
    </row>
    <row r="29" spans="1:13" x14ac:dyDescent="0.2">
      <c r="A29" s="5">
        <v>45103.842361111114</v>
      </c>
      <c r="B29" s="2">
        <v>45103</v>
      </c>
      <c r="C29">
        <v>6</v>
      </c>
      <c r="D29" t="s">
        <v>2</v>
      </c>
      <c r="E29">
        <v>8</v>
      </c>
      <c r="F29" t="s">
        <v>105</v>
      </c>
      <c r="G29">
        <v>23</v>
      </c>
      <c r="H29" t="str">
        <f t="shared" si="0"/>
        <v>23A</v>
      </c>
      <c r="I29" t="str">
        <f t="shared" si="1"/>
        <v>23B</v>
      </c>
      <c r="J29" t="str">
        <f t="shared" si="3"/>
        <v>Run6.P8</v>
      </c>
      <c r="K29" t="str">
        <f>VLOOKUP(SneedSamples!J29,long!B:Q, 7, FALSE)</f>
        <v>B17</v>
      </c>
      <c r="L29" t="str">
        <f>VLOOKUP(SneedSamples!J29,long!B:R, 8, FALSE)</f>
        <v>TexasRock-Acer-ELS-1(N)</v>
      </c>
      <c r="M29">
        <f>VLOOKUP(SneedSamples!$J29,long!$B:$R, 9, FALSE)</f>
        <v>13</v>
      </c>
    </row>
    <row r="30" spans="1:13" x14ac:dyDescent="0.2">
      <c r="A30" s="5">
        <v>45103.842361111114</v>
      </c>
      <c r="B30" s="2">
        <v>45103</v>
      </c>
      <c r="C30">
        <v>6</v>
      </c>
      <c r="D30" t="s">
        <v>5</v>
      </c>
      <c r="E30">
        <v>1</v>
      </c>
      <c r="F30" t="s">
        <v>105</v>
      </c>
      <c r="G30">
        <v>30</v>
      </c>
      <c r="H30" t="str">
        <f t="shared" si="0"/>
        <v>30A</v>
      </c>
      <c r="I30" t="str">
        <f t="shared" si="1"/>
        <v>30B</v>
      </c>
      <c r="J30" t="str">
        <f t="shared" si="3"/>
        <v>Run6.Y1</v>
      </c>
      <c r="K30" t="str">
        <f>VLOOKUP(SneedSamples!J30,long!B:Q, 7, FALSE)</f>
        <v>B188</v>
      </c>
      <c r="L30" t="str">
        <f>VLOOKUP(SneedSamples!J30,long!B:R, 8, FALSE)</f>
        <v>Pulaski-N_1</v>
      </c>
      <c r="M30">
        <f>VLOOKUP(SneedSamples!$J30,long!$B:$R, 9, FALSE)</f>
        <v>7</v>
      </c>
    </row>
    <row r="31" spans="1:13" x14ac:dyDescent="0.2">
      <c r="A31" s="5">
        <v>45103.842361111114</v>
      </c>
      <c r="B31" s="2">
        <v>45103</v>
      </c>
      <c r="C31">
        <v>6</v>
      </c>
      <c r="D31" t="s">
        <v>5</v>
      </c>
      <c r="E31">
        <v>6</v>
      </c>
      <c r="F31" t="s">
        <v>105</v>
      </c>
      <c r="G31">
        <v>29</v>
      </c>
      <c r="H31" t="str">
        <f t="shared" si="0"/>
        <v>29A</v>
      </c>
      <c r="I31" t="str">
        <f t="shared" si="1"/>
        <v>29B</v>
      </c>
      <c r="J31" t="str">
        <f t="shared" si="3"/>
        <v>Run6.Y6</v>
      </c>
      <c r="K31" t="str">
        <f>VLOOKUP(SneedSamples!J31,long!B:Q, 7, FALSE)</f>
        <v>B177</v>
      </c>
      <c r="L31" t="str">
        <f>VLOOKUP(SneedSamples!J31,long!B:R, 8, FALSE)</f>
        <v>SouthwestChannel-Acer-TNC(S)</v>
      </c>
      <c r="M31">
        <f>VLOOKUP(SneedSamples!$J31,long!$B:$R, 9, FALSE)</f>
        <v>21</v>
      </c>
    </row>
    <row r="32" spans="1:13" x14ac:dyDescent="0.2">
      <c r="A32" s="5">
        <v>45104.84375</v>
      </c>
      <c r="B32" s="2">
        <v>45104</v>
      </c>
      <c r="C32">
        <v>7</v>
      </c>
      <c r="D32" t="s">
        <v>1</v>
      </c>
      <c r="E32">
        <v>5</v>
      </c>
      <c r="F32" t="s">
        <v>105</v>
      </c>
      <c r="G32">
        <v>33</v>
      </c>
      <c r="H32" t="str">
        <f t="shared" si="0"/>
        <v>33A</v>
      </c>
      <c r="I32" t="str">
        <f t="shared" si="1"/>
        <v>33B</v>
      </c>
      <c r="J32" t="str">
        <f t="shared" ref="J32:J40" si="4">_xlfn.CONCAT("Run",C32,".",LEFT(D32,1),E32)</f>
        <v>Run7.B5</v>
      </c>
      <c r="K32" t="str">
        <f>VLOOKUP(SneedSamples!J32,long!B:Q, 7, FALSE)</f>
        <v>B162</v>
      </c>
      <c r="L32" t="str">
        <f>VLOOKUP(SneedSamples!J32,long!B:R, 8, FALSE)</f>
        <v>Pulaski-N_1</v>
      </c>
      <c r="M32">
        <f>VLOOKUP(SneedSamples!$J32,long!$B:$R, 9, FALSE)</f>
        <v>7</v>
      </c>
    </row>
    <row r="33" spans="1:18" x14ac:dyDescent="0.2">
      <c r="A33" s="5">
        <v>45104.84375</v>
      </c>
      <c r="B33" s="2">
        <v>45104</v>
      </c>
      <c r="C33">
        <v>7</v>
      </c>
      <c r="D33" t="s">
        <v>0</v>
      </c>
      <c r="E33">
        <v>3</v>
      </c>
      <c r="F33" t="s">
        <v>105</v>
      </c>
      <c r="G33">
        <v>39</v>
      </c>
      <c r="H33" t="str">
        <f t="shared" si="0"/>
        <v>39A</v>
      </c>
      <c r="I33" t="str">
        <f t="shared" si="1"/>
        <v>39B</v>
      </c>
      <c r="J33" t="str">
        <f t="shared" si="4"/>
        <v>Run7.O3</v>
      </c>
      <c r="K33" t="str">
        <f>VLOOKUP(SneedSamples!J33,long!B:Q, 7, FALSE)</f>
        <v>B199</v>
      </c>
      <c r="L33" t="str">
        <f>VLOOKUP(SneedSamples!J33,long!B:R, 8, FALSE)</f>
        <v>SouthwestChannel-Acer-TNC(N)</v>
      </c>
      <c r="M33">
        <f>VLOOKUP(SneedSamples!$J33,long!$B:$R, 9, FALSE)</f>
        <v>14</v>
      </c>
    </row>
    <row r="34" spans="1:18" x14ac:dyDescent="0.2">
      <c r="A34" s="5">
        <v>45104.84375</v>
      </c>
      <c r="B34" s="2">
        <v>45104</v>
      </c>
      <c r="C34">
        <v>7</v>
      </c>
      <c r="D34" t="s">
        <v>0</v>
      </c>
      <c r="E34">
        <v>6</v>
      </c>
      <c r="F34" t="s">
        <v>105</v>
      </c>
      <c r="G34">
        <v>40</v>
      </c>
      <c r="H34" t="str">
        <f t="shared" si="0"/>
        <v>40A</v>
      </c>
      <c r="I34" t="str">
        <f t="shared" si="1"/>
        <v>40B</v>
      </c>
      <c r="J34" t="str">
        <f t="shared" si="4"/>
        <v>Run7.O6</v>
      </c>
      <c r="K34" t="str">
        <f>VLOOKUP(SneedSamples!J34,long!B:Q, 7, FALSE)</f>
        <v>B84</v>
      </c>
      <c r="L34" t="str">
        <f>VLOOKUP(SneedSamples!J34,long!B:R, 8, FALSE)</f>
        <v>TexasRock-Acer-ACR-2(S)</v>
      </c>
      <c r="M34">
        <f>VLOOKUP(SneedSamples!$J34,long!$B:$R, 9, FALSE)</f>
        <v>13</v>
      </c>
    </row>
    <row r="35" spans="1:18" x14ac:dyDescent="0.2">
      <c r="A35" s="5">
        <v>45104.84375</v>
      </c>
      <c r="B35" s="2">
        <v>45104</v>
      </c>
      <c r="C35">
        <v>7</v>
      </c>
      <c r="D35" t="s">
        <v>0</v>
      </c>
      <c r="E35">
        <v>7</v>
      </c>
      <c r="F35" t="s">
        <v>105</v>
      </c>
      <c r="G35">
        <v>41</v>
      </c>
      <c r="H35" t="str">
        <f t="shared" si="0"/>
        <v>41A</v>
      </c>
      <c r="I35" t="str">
        <f t="shared" si="1"/>
        <v>41B</v>
      </c>
      <c r="J35" t="str">
        <f t="shared" si="4"/>
        <v>Run7.O7</v>
      </c>
      <c r="K35" t="str">
        <f>VLOOKUP(SneedSamples!J35,long!B:Q, 7, FALSE)</f>
        <v>B82</v>
      </c>
      <c r="L35" t="str">
        <f>VLOOKUP(SneedSamples!J35,long!B:R, 8, FALSE)</f>
        <v>TexasRock-Acer-ACR-2(S)</v>
      </c>
      <c r="M35">
        <f>VLOOKUP(SneedSamples!$J35,long!$B:$R, 9, FALSE)</f>
        <v>13</v>
      </c>
    </row>
    <row r="36" spans="1:18" x14ac:dyDescent="0.2">
      <c r="A36" s="5">
        <v>45104.84375</v>
      </c>
      <c r="B36" s="2">
        <v>45104</v>
      </c>
      <c r="C36">
        <v>7</v>
      </c>
      <c r="D36" t="s">
        <v>0</v>
      </c>
      <c r="E36">
        <v>8</v>
      </c>
      <c r="F36" t="s">
        <v>105</v>
      </c>
      <c r="G36">
        <v>38</v>
      </c>
      <c r="H36" t="str">
        <f t="shared" si="0"/>
        <v>38A</v>
      </c>
      <c r="I36" t="str">
        <f t="shared" si="1"/>
        <v>38B</v>
      </c>
      <c r="J36" t="str">
        <f t="shared" si="4"/>
        <v>Run7.O8</v>
      </c>
      <c r="K36" t="str">
        <f>VLOOKUP(SneedSamples!J36,long!B:Q, 7, FALSE)</f>
        <v>B169</v>
      </c>
      <c r="L36" t="str">
        <f>VLOOKUP(SneedSamples!J36,long!B:R, 8, FALSE)</f>
        <v>Pulaski-N_2</v>
      </c>
      <c r="M36">
        <f>VLOOKUP(SneedSamples!$J36,long!$B:$R, 9, FALSE)</f>
        <v>12</v>
      </c>
    </row>
    <row r="37" spans="1:18" x14ac:dyDescent="0.2">
      <c r="A37" s="5">
        <v>45104.84375</v>
      </c>
      <c r="B37" s="2">
        <v>45104</v>
      </c>
      <c r="C37">
        <v>7</v>
      </c>
      <c r="D37" t="s">
        <v>5</v>
      </c>
      <c r="E37">
        <v>4</v>
      </c>
      <c r="F37" t="s">
        <v>105</v>
      </c>
      <c r="G37">
        <v>35</v>
      </c>
      <c r="H37" t="str">
        <f t="shared" si="0"/>
        <v>35A</v>
      </c>
      <c r="I37" t="str">
        <f t="shared" si="1"/>
        <v>35B</v>
      </c>
      <c r="J37" t="str">
        <f t="shared" si="4"/>
        <v>Run7.Y4</v>
      </c>
      <c r="K37" t="str">
        <f>VLOOKUP(SneedSamples!J37,long!B:Q, 7, FALSE)</f>
        <v>B166</v>
      </c>
      <c r="L37" t="str">
        <f>VLOOKUP(SneedSamples!J37,long!B:R, 8, FALSE)</f>
        <v>Pulaski-N_2</v>
      </c>
      <c r="M37">
        <f>VLOOKUP(SneedSamples!$J37,long!$B:$R, 9, FALSE)</f>
        <v>12</v>
      </c>
    </row>
    <row r="38" spans="1:18" x14ac:dyDescent="0.2">
      <c r="A38" s="5">
        <v>45104.84375</v>
      </c>
      <c r="B38" s="2">
        <v>45104</v>
      </c>
      <c r="C38">
        <v>7</v>
      </c>
      <c r="D38" t="s">
        <v>5</v>
      </c>
      <c r="E38">
        <v>1</v>
      </c>
      <c r="F38" t="s">
        <v>105</v>
      </c>
      <c r="G38">
        <v>34</v>
      </c>
      <c r="H38" t="str">
        <f t="shared" si="0"/>
        <v>34A</v>
      </c>
      <c r="I38" t="str">
        <f t="shared" si="1"/>
        <v>34B</v>
      </c>
      <c r="J38" t="str">
        <f t="shared" si="4"/>
        <v>Run7.Y1</v>
      </c>
      <c r="K38" t="str">
        <f>VLOOKUP(SneedSamples!J38,long!B:Q, 7, FALSE)</f>
        <v>B190</v>
      </c>
      <c r="L38" t="str">
        <f>VLOOKUP(SneedSamples!J38,long!B:R, 8, FALSE)</f>
        <v>Pulaski-N_1</v>
      </c>
      <c r="M38">
        <f>VLOOKUP(SneedSamples!$J38,long!$B:$R, 9, FALSE)</f>
        <v>7</v>
      </c>
    </row>
    <row r="39" spans="1:18" x14ac:dyDescent="0.2">
      <c r="A39" s="5">
        <v>45104.84375</v>
      </c>
      <c r="B39" s="2">
        <v>45104</v>
      </c>
      <c r="C39">
        <v>7</v>
      </c>
      <c r="D39" t="s">
        <v>0</v>
      </c>
      <c r="E39">
        <v>4</v>
      </c>
      <c r="F39" t="s">
        <v>105</v>
      </c>
      <c r="G39">
        <v>37</v>
      </c>
      <c r="H39" t="str">
        <f t="shared" si="0"/>
        <v>37A</v>
      </c>
      <c r="I39" t="str">
        <f t="shared" si="1"/>
        <v>37B</v>
      </c>
      <c r="J39" t="str">
        <f t="shared" si="4"/>
        <v>Run7.O4</v>
      </c>
      <c r="K39" t="str">
        <f>VLOOKUP(SneedSamples!J39,long!B:Q, 7, FALSE)</f>
        <v>B61</v>
      </c>
      <c r="L39" t="str">
        <f>VLOOKUP(SneedSamples!J39,long!B:R, 8, FALSE)</f>
        <v>SouthwestChannel-Acer-TNC(N)</v>
      </c>
      <c r="M39">
        <f>VLOOKUP(SneedSamples!$J39,long!$B:$R, 9, FALSE)</f>
        <v>16</v>
      </c>
    </row>
    <row r="40" spans="1:18" x14ac:dyDescent="0.2">
      <c r="A40" s="5">
        <v>45104.84375</v>
      </c>
      <c r="B40" s="2">
        <v>45104</v>
      </c>
      <c r="C40">
        <v>7</v>
      </c>
      <c r="D40" t="s">
        <v>1</v>
      </c>
      <c r="E40">
        <v>1</v>
      </c>
      <c r="F40" t="s">
        <v>105</v>
      </c>
      <c r="G40">
        <v>31</v>
      </c>
      <c r="H40" t="str">
        <f t="shared" ref="H40:H44" si="5">G40&amp;"A"</f>
        <v>31A</v>
      </c>
      <c r="I40" t="str">
        <f t="shared" ref="I40:I44" si="6">G40&amp;"B"</f>
        <v>31B</v>
      </c>
      <c r="J40" t="str">
        <f t="shared" si="4"/>
        <v>Run7.B1</v>
      </c>
      <c r="K40" t="str">
        <f>VLOOKUP(SneedSamples!J40,long!B:Q, 7, FALSE)</f>
        <v>B163</v>
      </c>
      <c r="L40" t="str">
        <f>VLOOKUP(SneedSamples!J40,long!B:R, 8, FALSE)</f>
        <v>TexasRock-Acer-ACR-1(N)</v>
      </c>
      <c r="M40">
        <f>VLOOKUP(SneedSamples!$J40,long!$B:$R, 9, FALSE)</f>
        <v>11</v>
      </c>
    </row>
    <row r="41" spans="1:18" x14ac:dyDescent="0.2">
      <c r="A41" s="5">
        <v>45104.84375</v>
      </c>
      <c r="B41" s="2">
        <v>45104</v>
      </c>
      <c r="C41">
        <v>7</v>
      </c>
      <c r="D41" t="s">
        <v>0</v>
      </c>
      <c r="E41">
        <v>1</v>
      </c>
      <c r="F41" t="s">
        <v>105</v>
      </c>
      <c r="G41">
        <v>36</v>
      </c>
      <c r="H41" t="str">
        <f t="shared" si="5"/>
        <v>36A</v>
      </c>
      <c r="I41" t="str">
        <f t="shared" si="6"/>
        <v>36B</v>
      </c>
      <c r="J41" t="str">
        <f>_xlfn.CONCAT("Run",C41,".",LEFT(D41,1),E41)</f>
        <v>Run7.O1</v>
      </c>
      <c r="K41" t="str">
        <f>VLOOKUP(SneedSamples!J41,long!B:Q, 7, FALSE)</f>
        <v>B68</v>
      </c>
      <c r="L41" t="str">
        <f>VLOOKUP(SneedSamples!J41,long!B:R, 8, FALSE)</f>
        <v>SouthwestChannel-Acer-TNC(N)</v>
      </c>
      <c r="M41">
        <f>VLOOKUP(SneedSamples!$J41,long!$B:$R, 9, FALSE)</f>
        <v>19</v>
      </c>
    </row>
    <row r="42" spans="1:18" x14ac:dyDescent="0.2">
      <c r="A42" s="5">
        <v>45107.5</v>
      </c>
      <c r="B42" s="2">
        <v>45107</v>
      </c>
      <c r="F42" t="s">
        <v>106</v>
      </c>
      <c r="G42">
        <v>41</v>
      </c>
      <c r="H42" t="str">
        <f t="shared" si="5"/>
        <v>41A</v>
      </c>
      <c r="I42" t="str">
        <f t="shared" si="6"/>
        <v>41B</v>
      </c>
      <c r="J42" t="s">
        <v>71</v>
      </c>
      <c r="K42">
        <v>82</v>
      </c>
      <c r="L42" t="s">
        <v>79</v>
      </c>
      <c r="N42" t="s">
        <v>107</v>
      </c>
      <c r="R42" s="4"/>
    </row>
    <row r="43" spans="1:18" x14ac:dyDescent="0.2">
      <c r="A43" s="5">
        <v>45107.5</v>
      </c>
      <c r="B43" s="2">
        <v>45107</v>
      </c>
      <c r="F43" t="s">
        <v>106</v>
      </c>
      <c r="G43">
        <v>42</v>
      </c>
      <c r="H43" t="str">
        <f t="shared" si="5"/>
        <v>42A</v>
      </c>
      <c r="I43" t="str">
        <f t="shared" si="6"/>
        <v>42B</v>
      </c>
      <c r="J43" t="s">
        <v>76</v>
      </c>
      <c r="K43">
        <v>35</v>
      </c>
      <c r="L43" t="s">
        <v>79</v>
      </c>
      <c r="N43" t="s">
        <v>107</v>
      </c>
      <c r="R43" s="4"/>
    </row>
    <row r="44" spans="1:18" x14ac:dyDescent="0.2">
      <c r="A44" s="5">
        <v>45107.5</v>
      </c>
      <c r="B44" s="2">
        <v>45107</v>
      </c>
      <c r="F44" t="s">
        <v>106</v>
      </c>
      <c r="G44">
        <v>43</v>
      </c>
      <c r="H44" t="str">
        <f t="shared" si="5"/>
        <v>43A</v>
      </c>
      <c r="I44" t="str">
        <f t="shared" si="6"/>
        <v>43B</v>
      </c>
      <c r="J44" t="s">
        <v>69</v>
      </c>
      <c r="K44">
        <v>90</v>
      </c>
      <c r="L44" t="s">
        <v>79</v>
      </c>
      <c r="N44" t="s">
        <v>107</v>
      </c>
      <c r="R44" s="4"/>
    </row>
    <row r="45" spans="1:18" x14ac:dyDescent="0.2">
      <c r="A45" s="5">
        <v>45107.5</v>
      </c>
      <c r="B45" s="2">
        <v>45107</v>
      </c>
      <c r="F45" t="s">
        <v>106</v>
      </c>
      <c r="G45">
        <v>44</v>
      </c>
      <c r="H45" t="str">
        <f t="shared" ref="H45:H75" si="7">G45&amp;"A"</f>
        <v>44A</v>
      </c>
      <c r="I45" t="str">
        <f t="shared" ref="I45:I75" si="8">G45&amp;"B"</f>
        <v>44B</v>
      </c>
      <c r="J45" t="s">
        <v>75</v>
      </c>
      <c r="K45">
        <v>4</v>
      </c>
      <c r="L45" t="s">
        <v>79</v>
      </c>
      <c r="N45" t="s">
        <v>107</v>
      </c>
      <c r="R45" s="4"/>
    </row>
    <row r="46" spans="1:18" x14ac:dyDescent="0.2">
      <c r="A46" s="5">
        <v>45107.5</v>
      </c>
      <c r="B46" s="2">
        <v>45107</v>
      </c>
      <c r="F46" t="s">
        <v>106</v>
      </c>
      <c r="G46">
        <v>45</v>
      </c>
      <c r="H46" t="str">
        <f t="shared" si="7"/>
        <v>45A</v>
      </c>
      <c r="I46" t="str">
        <f t="shared" si="8"/>
        <v>45B</v>
      </c>
      <c r="J46" t="s">
        <v>68</v>
      </c>
      <c r="K46">
        <v>39</v>
      </c>
      <c r="L46" t="s">
        <v>79</v>
      </c>
      <c r="N46" t="s">
        <v>107</v>
      </c>
      <c r="R46" s="4"/>
    </row>
    <row r="47" spans="1:18" x14ac:dyDescent="0.2">
      <c r="A47" s="5">
        <v>45107.5</v>
      </c>
      <c r="B47" s="2">
        <v>45107</v>
      </c>
      <c r="F47" t="s">
        <v>106</v>
      </c>
      <c r="G47">
        <v>46</v>
      </c>
      <c r="H47" t="str">
        <f t="shared" si="7"/>
        <v>46A</v>
      </c>
      <c r="I47" t="str">
        <f t="shared" si="8"/>
        <v>46B</v>
      </c>
      <c r="J47" t="s">
        <v>67</v>
      </c>
      <c r="K47">
        <v>70</v>
      </c>
      <c r="L47" t="s">
        <v>79</v>
      </c>
      <c r="N47" t="s">
        <v>107</v>
      </c>
      <c r="R47" s="4"/>
    </row>
    <row r="48" spans="1:18" x14ac:dyDescent="0.2">
      <c r="A48" s="5">
        <v>45107.5</v>
      </c>
      <c r="B48" s="2">
        <v>45107</v>
      </c>
      <c r="F48" t="s">
        <v>106</v>
      </c>
      <c r="G48">
        <v>47</v>
      </c>
      <c r="H48" t="str">
        <f t="shared" si="7"/>
        <v>47A</v>
      </c>
      <c r="I48" t="str">
        <f t="shared" si="8"/>
        <v>47B</v>
      </c>
      <c r="J48" t="s">
        <v>73</v>
      </c>
      <c r="K48">
        <v>2</v>
      </c>
      <c r="L48" t="s">
        <v>79</v>
      </c>
      <c r="N48" t="s">
        <v>107</v>
      </c>
      <c r="R48" s="4"/>
    </row>
    <row r="49" spans="1:18" x14ac:dyDescent="0.2">
      <c r="A49" s="5">
        <v>45107.5</v>
      </c>
      <c r="B49" s="2">
        <v>45107</v>
      </c>
      <c r="F49" t="s">
        <v>106</v>
      </c>
      <c r="G49">
        <v>48</v>
      </c>
      <c r="H49" t="str">
        <f t="shared" si="7"/>
        <v>48A</v>
      </c>
      <c r="I49" t="str">
        <f t="shared" si="8"/>
        <v>48B</v>
      </c>
      <c r="J49" t="s">
        <v>77</v>
      </c>
      <c r="K49">
        <v>14</v>
      </c>
      <c r="L49" t="s">
        <v>79</v>
      </c>
      <c r="N49" t="s">
        <v>107</v>
      </c>
      <c r="R49" s="4"/>
    </row>
    <row r="50" spans="1:18" x14ac:dyDescent="0.2">
      <c r="A50" s="5">
        <v>45107.5</v>
      </c>
      <c r="B50" s="2">
        <v>45107</v>
      </c>
      <c r="F50" t="s">
        <v>106</v>
      </c>
      <c r="G50">
        <v>49</v>
      </c>
      <c r="H50" t="str">
        <f t="shared" si="7"/>
        <v>49A</v>
      </c>
      <c r="I50" t="str">
        <f t="shared" si="8"/>
        <v>49B</v>
      </c>
      <c r="J50" t="s">
        <v>74</v>
      </c>
      <c r="K50">
        <v>52</v>
      </c>
      <c r="L50" t="s">
        <v>79</v>
      </c>
      <c r="N50" t="s">
        <v>107</v>
      </c>
      <c r="R50" s="4"/>
    </row>
    <row r="51" spans="1:18" x14ac:dyDescent="0.2">
      <c r="A51" s="5">
        <v>45107.5</v>
      </c>
      <c r="B51" s="2">
        <v>45107</v>
      </c>
      <c r="F51" t="s">
        <v>106</v>
      </c>
      <c r="G51">
        <v>50</v>
      </c>
      <c r="H51" t="str">
        <f t="shared" si="7"/>
        <v>50A</v>
      </c>
      <c r="I51" t="str">
        <f t="shared" si="8"/>
        <v>50B</v>
      </c>
      <c r="J51" t="s">
        <v>63</v>
      </c>
      <c r="K51">
        <v>12</v>
      </c>
      <c r="L51" t="s">
        <v>79</v>
      </c>
      <c r="N51" t="s">
        <v>107</v>
      </c>
      <c r="R51" s="4"/>
    </row>
    <row r="52" spans="1:18" x14ac:dyDescent="0.2">
      <c r="A52" s="5">
        <v>45107.5</v>
      </c>
      <c r="B52" s="2">
        <v>45107</v>
      </c>
      <c r="F52" t="s">
        <v>106</v>
      </c>
      <c r="G52">
        <v>51</v>
      </c>
      <c r="H52" t="str">
        <f t="shared" si="7"/>
        <v>51A</v>
      </c>
      <c r="I52" t="str">
        <f t="shared" si="8"/>
        <v>51B</v>
      </c>
      <c r="J52" t="s">
        <v>61</v>
      </c>
      <c r="K52">
        <v>11</v>
      </c>
      <c r="L52" t="s">
        <v>79</v>
      </c>
      <c r="N52" t="s">
        <v>107</v>
      </c>
      <c r="R52" s="4"/>
    </row>
    <row r="53" spans="1:18" x14ac:dyDescent="0.2">
      <c r="A53" s="5">
        <v>45107.5</v>
      </c>
      <c r="B53" s="2">
        <v>45107</v>
      </c>
      <c r="F53" t="s">
        <v>106</v>
      </c>
      <c r="G53">
        <v>52</v>
      </c>
      <c r="H53" t="str">
        <f t="shared" si="7"/>
        <v>52A</v>
      </c>
      <c r="I53" t="str">
        <f t="shared" si="8"/>
        <v>52B</v>
      </c>
      <c r="J53" t="s">
        <v>60</v>
      </c>
      <c r="K53">
        <v>24</v>
      </c>
      <c r="L53" t="s">
        <v>79</v>
      </c>
      <c r="N53" t="s">
        <v>107</v>
      </c>
      <c r="R53" s="4"/>
    </row>
    <row r="54" spans="1:18" x14ac:dyDescent="0.2">
      <c r="A54" s="5">
        <v>45107.5</v>
      </c>
      <c r="B54" s="2">
        <v>45107</v>
      </c>
      <c r="F54" t="s">
        <v>106</v>
      </c>
      <c r="G54">
        <v>53</v>
      </c>
      <c r="H54" t="str">
        <f t="shared" si="7"/>
        <v>53A</v>
      </c>
      <c r="I54" t="str">
        <f t="shared" si="8"/>
        <v>53B</v>
      </c>
      <c r="J54" t="s">
        <v>72</v>
      </c>
      <c r="K54">
        <v>53</v>
      </c>
      <c r="L54" t="s">
        <v>79</v>
      </c>
      <c r="N54" t="s">
        <v>107</v>
      </c>
      <c r="R54" s="4"/>
    </row>
    <row r="55" spans="1:18" x14ac:dyDescent="0.2">
      <c r="A55" s="5">
        <v>45107.5</v>
      </c>
      <c r="B55" s="2">
        <v>45107</v>
      </c>
      <c r="F55" t="s">
        <v>106</v>
      </c>
      <c r="G55">
        <v>54</v>
      </c>
      <c r="H55" t="str">
        <f t="shared" si="7"/>
        <v>54A</v>
      </c>
      <c r="I55" t="str">
        <f t="shared" si="8"/>
        <v>54B</v>
      </c>
      <c r="J55" t="s">
        <v>62</v>
      </c>
      <c r="K55">
        <v>64</v>
      </c>
      <c r="L55" t="s">
        <v>79</v>
      </c>
      <c r="N55" t="s">
        <v>107</v>
      </c>
      <c r="R55" s="4"/>
    </row>
    <row r="56" spans="1:18" x14ac:dyDescent="0.2">
      <c r="A56" s="5">
        <v>45107.5</v>
      </c>
      <c r="B56" s="2">
        <v>45107</v>
      </c>
      <c r="F56" t="s">
        <v>106</v>
      </c>
      <c r="G56">
        <v>55</v>
      </c>
      <c r="H56" t="str">
        <f t="shared" si="7"/>
        <v>55A</v>
      </c>
      <c r="I56" t="str">
        <f t="shared" si="8"/>
        <v>55B</v>
      </c>
      <c r="J56" t="s">
        <v>64</v>
      </c>
      <c r="K56">
        <v>5</v>
      </c>
      <c r="L56" t="s">
        <v>79</v>
      </c>
      <c r="N56" t="s">
        <v>107</v>
      </c>
      <c r="R56" s="4"/>
    </row>
    <row r="57" spans="1:18" x14ac:dyDescent="0.2">
      <c r="A57" s="5">
        <v>45107.5</v>
      </c>
      <c r="B57" s="2">
        <v>45107</v>
      </c>
      <c r="F57" t="s">
        <v>106</v>
      </c>
      <c r="G57">
        <v>56</v>
      </c>
      <c r="H57" t="str">
        <f t="shared" si="7"/>
        <v>56A</v>
      </c>
      <c r="I57" t="str">
        <f t="shared" si="8"/>
        <v>56B</v>
      </c>
      <c r="J57" t="s">
        <v>70</v>
      </c>
      <c r="K57">
        <v>51</v>
      </c>
      <c r="L57" t="s">
        <v>79</v>
      </c>
      <c r="N57" t="s">
        <v>107</v>
      </c>
      <c r="R57" s="4"/>
    </row>
    <row r="58" spans="1:18" x14ac:dyDescent="0.2">
      <c r="A58" s="5">
        <v>45107.5</v>
      </c>
      <c r="B58" s="2">
        <v>45107</v>
      </c>
      <c r="F58" t="s">
        <v>106</v>
      </c>
      <c r="G58">
        <v>57</v>
      </c>
      <c r="H58" t="str">
        <f t="shared" si="7"/>
        <v>57A</v>
      </c>
      <c r="I58" t="str">
        <f t="shared" si="8"/>
        <v>57B</v>
      </c>
      <c r="J58" t="s">
        <v>66</v>
      </c>
      <c r="K58">
        <v>89</v>
      </c>
      <c r="L58" t="s">
        <v>79</v>
      </c>
      <c r="N58" t="s">
        <v>107</v>
      </c>
      <c r="R58" s="4"/>
    </row>
    <row r="59" spans="1:18" x14ac:dyDescent="0.2">
      <c r="A59" s="5">
        <v>45107.5</v>
      </c>
      <c r="B59" s="2">
        <v>45107</v>
      </c>
      <c r="F59" t="s">
        <v>106</v>
      </c>
      <c r="G59">
        <v>58</v>
      </c>
      <c r="H59" t="str">
        <f t="shared" si="7"/>
        <v>58A</v>
      </c>
      <c r="I59" t="str">
        <f t="shared" si="8"/>
        <v>58B</v>
      </c>
      <c r="J59" t="s">
        <v>65</v>
      </c>
      <c r="K59">
        <v>60</v>
      </c>
      <c r="L59" t="s">
        <v>79</v>
      </c>
      <c r="N59" t="s">
        <v>107</v>
      </c>
      <c r="R59" s="4"/>
    </row>
    <row r="60" spans="1:18" x14ac:dyDescent="0.2">
      <c r="A60" s="5">
        <v>45107.5</v>
      </c>
      <c r="B60" s="2">
        <v>45107</v>
      </c>
      <c r="F60" t="s">
        <v>106</v>
      </c>
      <c r="G60">
        <v>59</v>
      </c>
      <c r="H60" t="str">
        <f t="shared" si="7"/>
        <v>59A</v>
      </c>
      <c r="I60" t="str">
        <f t="shared" si="8"/>
        <v>59B</v>
      </c>
      <c r="J60" t="s">
        <v>57</v>
      </c>
      <c r="K60">
        <v>13</v>
      </c>
      <c r="L60" t="s">
        <v>79</v>
      </c>
      <c r="N60" t="s">
        <v>107</v>
      </c>
      <c r="R60" s="4"/>
    </row>
    <row r="61" spans="1:18" x14ac:dyDescent="0.2">
      <c r="A61" s="5">
        <v>45107.5</v>
      </c>
      <c r="B61" s="2">
        <v>45107</v>
      </c>
      <c r="F61" t="s">
        <v>106</v>
      </c>
      <c r="G61">
        <v>60</v>
      </c>
      <c r="H61" t="str">
        <f t="shared" si="7"/>
        <v>60A</v>
      </c>
      <c r="I61" t="str">
        <f t="shared" si="8"/>
        <v>60B</v>
      </c>
      <c r="J61" t="s">
        <v>78</v>
      </c>
      <c r="K61">
        <v>36</v>
      </c>
      <c r="L61" t="s">
        <v>79</v>
      </c>
      <c r="N61" t="s">
        <v>107</v>
      </c>
      <c r="R61" s="4"/>
    </row>
    <row r="62" spans="1:18" x14ac:dyDescent="0.2">
      <c r="A62" s="5">
        <v>45107.5</v>
      </c>
      <c r="B62" s="2">
        <v>45107</v>
      </c>
      <c r="C62">
        <v>8</v>
      </c>
      <c r="D62" t="s">
        <v>2</v>
      </c>
      <c r="E62">
        <v>2</v>
      </c>
      <c r="F62" t="s">
        <v>106</v>
      </c>
      <c r="G62">
        <v>61</v>
      </c>
      <c r="H62" t="str">
        <f t="shared" si="7"/>
        <v>61A</v>
      </c>
      <c r="I62" t="str">
        <f t="shared" si="8"/>
        <v>61B</v>
      </c>
      <c r="J62" t="s">
        <v>58</v>
      </c>
      <c r="K62">
        <v>3</v>
      </c>
      <c r="L62" t="s">
        <v>79</v>
      </c>
      <c r="N62" t="s">
        <v>109</v>
      </c>
      <c r="R62" s="4"/>
    </row>
    <row r="63" spans="1:18" x14ac:dyDescent="0.2">
      <c r="A63" s="5">
        <v>45107.5</v>
      </c>
      <c r="B63" s="2">
        <v>45107</v>
      </c>
      <c r="F63" t="s">
        <v>106</v>
      </c>
      <c r="G63">
        <v>62</v>
      </c>
      <c r="H63" t="str">
        <f t="shared" si="7"/>
        <v>62A</v>
      </c>
      <c r="I63" t="str">
        <f t="shared" si="8"/>
        <v>62B</v>
      </c>
      <c r="J63" t="s">
        <v>59</v>
      </c>
      <c r="K63">
        <v>31</v>
      </c>
      <c r="L63" t="s">
        <v>79</v>
      </c>
      <c r="N63" t="s">
        <v>107</v>
      </c>
      <c r="R63" s="4"/>
    </row>
    <row r="64" spans="1:18" x14ac:dyDescent="0.2">
      <c r="A64" s="5">
        <v>45107.75</v>
      </c>
      <c r="B64" s="2">
        <v>45107</v>
      </c>
      <c r="F64" t="s">
        <v>106</v>
      </c>
      <c r="G64">
        <v>63</v>
      </c>
      <c r="H64" t="str">
        <f t="shared" si="7"/>
        <v>63A</v>
      </c>
      <c r="I64" t="str">
        <f t="shared" si="8"/>
        <v>63B</v>
      </c>
      <c r="J64" t="s">
        <v>55</v>
      </c>
      <c r="K64">
        <v>48</v>
      </c>
      <c r="L64" t="s">
        <v>80</v>
      </c>
      <c r="N64" t="s">
        <v>107</v>
      </c>
    </row>
    <row r="65" spans="1:14" x14ac:dyDescent="0.2">
      <c r="A65" s="5">
        <v>45107.75</v>
      </c>
      <c r="B65" s="2">
        <v>45107</v>
      </c>
      <c r="F65" t="s">
        <v>106</v>
      </c>
      <c r="G65">
        <v>64</v>
      </c>
      <c r="H65" t="str">
        <f t="shared" si="7"/>
        <v>64A</v>
      </c>
      <c r="I65" t="str">
        <f t="shared" si="8"/>
        <v>64B</v>
      </c>
      <c r="J65" t="s">
        <v>56</v>
      </c>
      <c r="K65">
        <v>56</v>
      </c>
      <c r="L65" t="s">
        <v>80</v>
      </c>
      <c r="N65" t="s">
        <v>107</v>
      </c>
    </row>
    <row r="66" spans="1:14" x14ac:dyDescent="0.2">
      <c r="A66" s="5">
        <v>45107.75</v>
      </c>
      <c r="B66" s="2">
        <v>45107</v>
      </c>
      <c r="F66" t="s">
        <v>106</v>
      </c>
      <c r="G66">
        <v>65</v>
      </c>
      <c r="H66" t="str">
        <f t="shared" si="7"/>
        <v>65A</v>
      </c>
      <c r="I66" t="str">
        <f t="shared" si="8"/>
        <v>65B</v>
      </c>
      <c r="J66" t="s">
        <v>36</v>
      </c>
      <c r="L66" t="s">
        <v>80</v>
      </c>
      <c r="N66" t="s">
        <v>107</v>
      </c>
    </row>
    <row r="67" spans="1:14" x14ac:dyDescent="0.2">
      <c r="A67" s="5">
        <v>45107.75</v>
      </c>
      <c r="B67" s="2">
        <v>45107</v>
      </c>
      <c r="F67" t="s">
        <v>106</v>
      </c>
      <c r="G67">
        <v>66</v>
      </c>
      <c r="H67" t="str">
        <f t="shared" si="7"/>
        <v>66A</v>
      </c>
      <c r="I67" t="str">
        <f t="shared" si="8"/>
        <v>66B</v>
      </c>
      <c r="J67" t="s">
        <v>40</v>
      </c>
      <c r="L67" t="s">
        <v>80</v>
      </c>
      <c r="N67" t="s">
        <v>107</v>
      </c>
    </row>
    <row r="68" spans="1:14" x14ac:dyDescent="0.2">
      <c r="A68" s="5">
        <v>45107.75</v>
      </c>
      <c r="B68" s="2">
        <v>45107</v>
      </c>
      <c r="F68" t="s">
        <v>106</v>
      </c>
      <c r="G68">
        <v>67</v>
      </c>
      <c r="H68" t="str">
        <f t="shared" si="7"/>
        <v>67A</v>
      </c>
      <c r="I68" t="str">
        <f t="shared" si="8"/>
        <v>67B</v>
      </c>
      <c r="J68" t="s">
        <v>37</v>
      </c>
      <c r="L68" t="s">
        <v>80</v>
      </c>
      <c r="N68" t="s">
        <v>107</v>
      </c>
    </row>
    <row r="69" spans="1:14" x14ac:dyDescent="0.2">
      <c r="A69" s="5">
        <v>45107.75</v>
      </c>
      <c r="B69" s="2">
        <v>45107</v>
      </c>
      <c r="F69" t="s">
        <v>106</v>
      </c>
      <c r="G69">
        <v>68</v>
      </c>
      <c r="H69" t="str">
        <f t="shared" si="7"/>
        <v>68A</v>
      </c>
      <c r="I69" t="str">
        <f t="shared" si="8"/>
        <v>68B</v>
      </c>
      <c r="J69" t="s">
        <v>38</v>
      </c>
      <c r="L69" t="s">
        <v>80</v>
      </c>
      <c r="N69" t="s">
        <v>107</v>
      </c>
    </row>
    <row r="70" spans="1:14" x14ac:dyDescent="0.2">
      <c r="A70" s="5">
        <v>45107.75</v>
      </c>
      <c r="B70" s="2">
        <v>45107</v>
      </c>
      <c r="F70" t="s">
        <v>106</v>
      </c>
      <c r="G70">
        <v>69</v>
      </c>
      <c r="H70" t="str">
        <f t="shared" si="7"/>
        <v>69A</v>
      </c>
      <c r="I70" t="str">
        <f t="shared" si="8"/>
        <v>69B</v>
      </c>
      <c r="J70" t="s">
        <v>41</v>
      </c>
      <c r="L70" t="s">
        <v>80</v>
      </c>
      <c r="N70" t="s">
        <v>107</v>
      </c>
    </row>
    <row r="71" spans="1:14" x14ac:dyDescent="0.2">
      <c r="A71" s="5">
        <v>45107.75</v>
      </c>
      <c r="B71" s="2">
        <v>45107</v>
      </c>
      <c r="F71" t="s">
        <v>106</v>
      </c>
      <c r="G71">
        <v>70</v>
      </c>
      <c r="H71" t="str">
        <f t="shared" si="7"/>
        <v>70A</v>
      </c>
      <c r="I71" t="str">
        <f t="shared" si="8"/>
        <v>70B</v>
      </c>
      <c r="J71" t="s">
        <v>35</v>
      </c>
      <c r="L71" t="s">
        <v>80</v>
      </c>
      <c r="N71" t="s">
        <v>107</v>
      </c>
    </row>
    <row r="72" spans="1:14" x14ac:dyDescent="0.2">
      <c r="A72" s="5">
        <v>45107.75</v>
      </c>
      <c r="B72" s="2">
        <v>45107</v>
      </c>
      <c r="F72" t="s">
        <v>106</v>
      </c>
      <c r="G72">
        <v>71</v>
      </c>
      <c r="H72" t="str">
        <f t="shared" si="7"/>
        <v>71A</v>
      </c>
      <c r="I72" t="str">
        <f t="shared" si="8"/>
        <v>71B</v>
      </c>
      <c r="J72" t="s">
        <v>43</v>
      </c>
      <c r="L72" t="s">
        <v>80</v>
      </c>
      <c r="N72" t="s">
        <v>107</v>
      </c>
    </row>
    <row r="73" spans="1:14" x14ac:dyDescent="0.2">
      <c r="A73" s="5">
        <v>45107.75</v>
      </c>
      <c r="B73" s="2">
        <v>45107</v>
      </c>
      <c r="F73" t="s">
        <v>106</v>
      </c>
      <c r="G73">
        <v>72</v>
      </c>
      <c r="H73" t="str">
        <f t="shared" si="7"/>
        <v>72A</v>
      </c>
      <c r="I73" t="str">
        <f t="shared" si="8"/>
        <v>72B</v>
      </c>
      <c r="J73" t="s">
        <v>42</v>
      </c>
      <c r="L73" t="s">
        <v>80</v>
      </c>
      <c r="N73" t="s">
        <v>107</v>
      </c>
    </row>
    <row r="74" spans="1:14" x14ac:dyDescent="0.2">
      <c r="A74" s="5">
        <v>45107.75</v>
      </c>
      <c r="B74" s="2">
        <v>45107</v>
      </c>
      <c r="F74" t="s">
        <v>106</v>
      </c>
      <c r="G74">
        <v>73</v>
      </c>
      <c r="H74" t="str">
        <f t="shared" si="7"/>
        <v>73A</v>
      </c>
      <c r="I74" t="str">
        <f t="shared" si="8"/>
        <v>73B</v>
      </c>
      <c r="J74" t="s">
        <v>103</v>
      </c>
      <c r="L74" t="s">
        <v>80</v>
      </c>
      <c r="N74" t="s">
        <v>107</v>
      </c>
    </row>
    <row r="75" spans="1:14" x14ac:dyDescent="0.2">
      <c r="A75" s="5">
        <v>45107.75</v>
      </c>
      <c r="B75" s="2">
        <v>45107</v>
      </c>
      <c r="F75" t="s">
        <v>106</v>
      </c>
      <c r="G75">
        <v>74</v>
      </c>
      <c r="H75" t="str">
        <f t="shared" si="7"/>
        <v>74A</v>
      </c>
      <c r="I75" t="str">
        <f t="shared" si="8"/>
        <v>74B</v>
      </c>
      <c r="J75" t="s">
        <v>54</v>
      </c>
      <c r="L75" t="s">
        <v>80</v>
      </c>
      <c r="N75" t="s">
        <v>107</v>
      </c>
    </row>
    <row r="76" spans="1:14" x14ac:dyDescent="0.2">
      <c r="A76" s="5">
        <v>45107.75</v>
      </c>
      <c r="B76" s="2">
        <v>45107</v>
      </c>
      <c r="F76" t="s">
        <v>106</v>
      </c>
      <c r="G76">
        <v>75</v>
      </c>
      <c r="H76" t="str">
        <f t="shared" ref="H76" si="9">G76&amp;"A"</f>
        <v>75A</v>
      </c>
      <c r="I76" t="str">
        <f t="shared" ref="I76" si="10">G76&amp;"B"</f>
        <v>75B</v>
      </c>
      <c r="J76" t="s">
        <v>39</v>
      </c>
      <c r="L76" t="s">
        <v>80</v>
      </c>
      <c r="N76" t="s">
        <v>107</v>
      </c>
    </row>
  </sheetData>
  <sortState xmlns:xlrd2="http://schemas.microsoft.com/office/spreadsheetml/2017/richdata2" ref="Q42:R63">
    <sortCondition ref="R42:R63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5D532-A7DF-F749-91E9-68266C367BE4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runs</vt:lpstr>
      <vt:lpstr>long</vt:lpstr>
      <vt:lpstr>map</vt:lpstr>
      <vt:lpstr>LuisaSamples</vt:lpstr>
      <vt:lpstr>SneedSamples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Wen, Alexandra Diana Elizabeth</dc:creator>
  <cp:lastModifiedBy>Wen, Alexandra Diana Elizabeth</cp:lastModifiedBy>
  <dcterms:created xsi:type="dcterms:W3CDTF">2023-06-20T18:17:53Z</dcterms:created>
  <dcterms:modified xsi:type="dcterms:W3CDTF">2023-07-01T19:20:02Z</dcterms:modified>
</cp:coreProperties>
</file>