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scunning/Projects/FL_Acropora_2023/"/>
    </mc:Choice>
  </mc:AlternateContent>
  <xr:revisionPtr revIDLastSave="0" documentId="13_ncr:1_{2EF6FE15-02F3-5D43-8B2E-AB3B4428D644}" xr6:coauthVersionLast="47" xr6:coauthVersionMax="47" xr10:uidLastSave="{00000000-0000-0000-0000-000000000000}"/>
  <bookViews>
    <workbookView xWindow="0" yWindow="500" windowWidth="23040" windowHeight="18300" xr2:uid="{3407852F-906B-4510-ACE9-CC0D3856C35B}"/>
  </bookViews>
  <sheets>
    <sheet name="Template" sheetId="1" r:id="rId1"/>
    <sheet name="Example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72" i="1"/>
  <c r="I62" i="1"/>
  <c r="I64" i="1"/>
  <c r="I63" i="1"/>
  <c r="I65" i="1"/>
  <c r="I24" i="1"/>
  <c r="I73" i="1"/>
  <c r="I84" i="1"/>
  <c r="I82" i="1"/>
  <c r="I78" i="1"/>
  <c r="I85" i="1"/>
  <c r="I86" i="1"/>
  <c r="I81" i="1"/>
  <c r="I75" i="1"/>
  <c r="I90" i="1"/>
  <c r="I79" i="1"/>
  <c r="I80" i="1"/>
  <c r="I91" i="1"/>
  <c r="I98" i="1"/>
  <c r="I99" i="1"/>
  <c r="I87" i="1"/>
  <c r="I92" i="1"/>
  <c r="I93" i="1"/>
  <c r="I100" i="1"/>
  <c r="I101" i="1"/>
  <c r="I103" i="1"/>
  <c r="I102" i="1"/>
  <c r="I105" i="1"/>
  <c r="I97" i="1"/>
  <c r="I83" i="1"/>
  <c r="I104" i="1"/>
  <c r="I88" i="1"/>
  <c r="I76" i="1"/>
  <c r="I77" i="1"/>
  <c r="I95" i="1"/>
  <c r="I96" i="1"/>
  <c r="I106" i="1"/>
  <c r="I94" i="1"/>
  <c r="I89" i="1"/>
  <c r="I20" i="1"/>
  <c r="I21" i="1"/>
  <c r="I45" i="1"/>
  <c r="I43" i="1"/>
  <c r="I44" i="1"/>
  <c r="I132" i="1"/>
  <c r="I133" i="1"/>
  <c r="I125" i="1"/>
  <c r="I123" i="1"/>
  <c r="I124" i="1"/>
  <c r="I131" i="1"/>
  <c r="I127" i="1"/>
  <c r="I126" i="1"/>
  <c r="I128" i="1"/>
  <c r="I129" i="1"/>
  <c r="I130" i="1"/>
  <c r="I46" i="1"/>
  <c r="I35" i="1"/>
  <c r="I36" i="1"/>
  <c r="I25" i="1"/>
  <c r="I55" i="1"/>
  <c r="I56" i="1"/>
  <c r="I19" i="1"/>
  <c r="I18" i="1"/>
  <c r="I48" i="1"/>
  <c r="I49" i="1"/>
  <c r="I47" i="1"/>
  <c r="I50" i="1"/>
  <c r="I51" i="1"/>
  <c r="I14" i="1"/>
  <c r="I13" i="1"/>
  <c r="I16" i="1"/>
  <c r="I15" i="1"/>
  <c r="I17" i="1"/>
  <c r="I12" i="1"/>
  <c r="I8" i="1"/>
  <c r="I9" i="1"/>
  <c r="I10" i="1"/>
  <c r="I11" i="1"/>
  <c r="I7" i="1"/>
  <c r="I59" i="1"/>
  <c r="I60" i="1"/>
  <c r="I61" i="1"/>
  <c r="I57" i="1"/>
  <c r="I58" i="1"/>
  <c r="I114" i="1"/>
  <c r="I115" i="1"/>
  <c r="I137" i="1"/>
  <c r="I116" i="1"/>
  <c r="I134" i="1"/>
  <c r="I136" i="1"/>
  <c r="I135" i="1"/>
  <c r="I41" i="1"/>
  <c r="I42" i="1"/>
  <c r="I27" i="1"/>
  <c r="I26" i="1"/>
  <c r="I29" i="1"/>
  <c r="I68" i="1"/>
  <c r="I38" i="1"/>
  <c r="I37" i="1"/>
  <c r="I67" i="1"/>
  <c r="I66" i="1"/>
  <c r="I30" i="1"/>
  <c r="I28" i="1"/>
  <c r="I5" i="1"/>
  <c r="I4" i="1"/>
  <c r="I3" i="1"/>
  <c r="I6" i="1"/>
  <c r="I111" i="1"/>
  <c r="I112" i="1"/>
  <c r="I71" i="1"/>
  <c r="I39" i="1"/>
  <c r="I40" i="1"/>
  <c r="I108" i="1"/>
  <c r="I109" i="1"/>
  <c r="I70" i="1"/>
  <c r="I113" i="1"/>
  <c r="I69" i="1"/>
  <c r="I110" i="1"/>
  <c r="I118" i="1"/>
  <c r="I122" i="1"/>
  <c r="I119" i="1"/>
  <c r="I120" i="1"/>
  <c r="I121" i="1"/>
  <c r="I32" i="1"/>
  <c r="I117" i="1"/>
  <c r="I2" i="1"/>
  <c r="I54" i="1"/>
  <c r="I52" i="1"/>
  <c r="I53" i="1"/>
  <c r="I34" i="1"/>
  <c r="I31" i="1"/>
  <c r="I74" i="1"/>
  <c r="I33" i="1"/>
  <c r="I107" i="1"/>
  <c r="I22" i="1"/>
  <c r="J10" i="2" l="1"/>
  <c r="I10" i="2"/>
  <c r="N2" i="2"/>
  <c r="M2" i="2"/>
  <c r="I2" i="2"/>
</calcChain>
</file>

<file path=xl/sharedStrings.xml><?xml version="1.0" encoding="utf-8"?>
<sst xmlns="http://schemas.openxmlformats.org/spreadsheetml/2006/main" count="921" uniqueCount="221">
  <si>
    <t>Site</t>
  </si>
  <si>
    <t>Wild/Outplant</t>
  </si>
  <si>
    <t>Spp</t>
  </si>
  <si>
    <t>Data Source</t>
  </si>
  <si>
    <t>Latitude</t>
  </si>
  <si>
    <t>Longitude</t>
  </si>
  <si>
    <t>Region</t>
  </si>
  <si>
    <t>Date</t>
  </si>
  <si>
    <t>%Mortality</t>
  </si>
  <si>
    <t>N (colonies)</t>
  </si>
  <si>
    <t>N (surviving colonies)</t>
  </si>
  <si>
    <t>TOTAL LAI (m2)</t>
  </si>
  <si>
    <t>Mean LAI</t>
  </si>
  <si>
    <t>LAI Std Error</t>
  </si>
  <si>
    <t>N (Genotypes, if known)</t>
  </si>
  <si>
    <t>N (Surviving Genotypes)</t>
  </si>
  <si>
    <t>DHW (AT TIME OF SURVEY)</t>
  </si>
  <si>
    <t>MAX DHW FOR SITE</t>
  </si>
  <si>
    <t>Thermistor Data?</t>
  </si>
  <si>
    <t>Note</t>
  </si>
  <si>
    <t>Palmata Patch</t>
  </si>
  <si>
    <t>Wild</t>
  </si>
  <si>
    <t>APAL</t>
  </si>
  <si>
    <t>FWC</t>
  </si>
  <si>
    <t>DRTO</t>
  </si>
  <si>
    <t>n/a</t>
  </si>
  <si>
    <t>Acropolis</t>
  </si>
  <si>
    <t>REGION SUMMARY</t>
  </si>
  <si>
    <t>Brewster Reef</t>
  </si>
  <si>
    <t>Outplant</t>
  </si>
  <si>
    <t>Kuffner/USGS</t>
  </si>
  <si>
    <t>BISC</t>
  </si>
  <si>
    <t>Shadow Reef</t>
  </si>
  <si>
    <t>Ball Buoy North</t>
  </si>
  <si>
    <t>N/A</t>
  </si>
  <si>
    <t>DHW and thermistor dat at time of survey a useful for understanding mortality threshold for A. palmata</t>
  </si>
  <si>
    <t>Light Grey is "Final Survey"</t>
  </si>
  <si>
    <t>Spp (APAL/ACER)</t>
  </si>
  <si>
    <t>Region (Miami-Dade/Broward, BISC, UK, MK, LK, DRTO)</t>
  </si>
  <si>
    <t>BC_4</t>
  </si>
  <si>
    <t>BC_5</t>
  </si>
  <si>
    <t>S_15</t>
  </si>
  <si>
    <t>R_12</t>
  </si>
  <si>
    <t>R_AC_1</t>
  </si>
  <si>
    <t>R_13</t>
  </si>
  <si>
    <t>R_AP_1</t>
  </si>
  <si>
    <t>BD_2</t>
  </si>
  <si>
    <t>S_AP_5</t>
  </si>
  <si>
    <t>T_23</t>
  </si>
  <si>
    <t>T_21</t>
  </si>
  <si>
    <t>T_16</t>
  </si>
  <si>
    <t>T_24</t>
  </si>
  <si>
    <t>T_25</t>
  </si>
  <si>
    <t>T_20</t>
  </si>
  <si>
    <t>T_12b</t>
  </si>
  <si>
    <t>T_AP_14</t>
  </si>
  <si>
    <t>T_18</t>
  </si>
  <si>
    <t>T_19</t>
  </si>
  <si>
    <t>T_AP_15</t>
  </si>
  <si>
    <t>T_AP_20a</t>
  </si>
  <si>
    <t>T_AP_20b</t>
  </si>
  <si>
    <t>T_AP_11</t>
  </si>
  <si>
    <t>T_AP_16a</t>
  </si>
  <si>
    <t>T_AP_16b</t>
  </si>
  <si>
    <t>T_AP_21a</t>
  </si>
  <si>
    <t>T_AP_21b</t>
  </si>
  <si>
    <t>T_AP_23</t>
  </si>
  <si>
    <t>T_AP_22</t>
  </si>
  <si>
    <t>T_AP_25</t>
  </si>
  <si>
    <t>T_AP_19</t>
  </si>
  <si>
    <t>T_22</t>
  </si>
  <si>
    <t>T_AP_24</t>
  </si>
  <si>
    <t>T_AP_12</t>
  </si>
  <si>
    <t>T_13b</t>
  </si>
  <si>
    <t>T_15</t>
  </si>
  <si>
    <t>T_AP_18a</t>
  </si>
  <si>
    <t>T_AP_18b</t>
  </si>
  <si>
    <t>T_AP_26</t>
  </si>
  <si>
    <t>T_AP_17</t>
  </si>
  <si>
    <t>T_AP_13</t>
  </si>
  <si>
    <t>BA_3</t>
  </si>
  <si>
    <t>BA_4</t>
  </si>
  <si>
    <t>M32_AC_1</t>
  </si>
  <si>
    <t>M32_4</t>
  </si>
  <si>
    <t>M32_5</t>
  </si>
  <si>
    <t>X_5</t>
  </si>
  <si>
    <t>X_AC_1</t>
  </si>
  <si>
    <t>WS_AC_1</t>
  </si>
  <si>
    <t>WS_2</t>
  </si>
  <si>
    <t>WS_3</t>
  </si>
  <si>
    <t>WS_AP_5</t>
  </si>
  <si>
    <t>WS_AP_2</t>
  </si>
  <si>
    <t>WS_AP_1</t>
  </si>
  <si>
    <t>WS_AP_3a</t>
  </si>
  <si>
    <t>WS_AP_3b</t>
  </si>
  <si>
    <t>WS_AP_4</t>
  </si>
  <si>
    <t>MD_1</t>
  </si>
  <si>
    <t>ES_1</t>
  </si>
  <si>
    <t>ES_AP_1</t>
  </si>
  <si>
    <t>BE_1</t>
  </si>
  <si>
    <t>PS_1</t>
  </si>
  <si>
    <t>PS_2</t>
  </si>
  <si>
    <t>AE_1</t>
  </si>
  <si>
    <t>AD_1</t>
  </si>
  <si>
    <t>MS_3</t>
  </si>
  <si>
    <t>MS_4</t>
  </si>
  <si>
    <t>MS_2</t>
  </si>
  <si>
    <t>MS_5</t>
  </si>
  <si>
    <t>MS_AP_2</t>
  </si>
  <si>
    <t>AC_4</t>
  </si>
  <si>
    <t>AC_3</t>
  </si>
  <si>
    <t>AC_AC_2</t>
  </si>
  <si>
    <t>AC_AC_1</t>
  </si>
  <si>
    <t>AC_IAP_1</t>
  </si>
  <si>
    <t>AC_2</t>
  </si>
  <si>
    <t>AB_6</t>
  </si>
  <si>
    <t>AB_7</t>
  </si>
  <si>
    <t>AB_8</t>
  </si>
  <si>
    <t>AB_AC_1</t>
  </si>
  <si>
    <t>AB_5</t>
  </si>
  <si>
    <t>Q_16</t>
  </si>
  <si>
    <t>Q_17</t>
  </si>
  <si>
    <t>Q_AP_6</t>
  </si>
  <si>
    <t>Q_14</t>
  </si>
  <si>
    <t>Q_15</t>
  </si>
  <si>
    <t>V_10</t>
  </si>
  <si>
    <t>V_8</t>
  </si>
  <si>
    <t>Z_9</t>
  </si>
  <si>
    <t>V_9</t>
  </si>
  <si>
    <t>Z_6</t>
  </si>
  <si>
    <t>Z_8</t>
  </si>
  <si>
    <t>Z_7</t>
  </si>
  <si>
    <t>IC_Z_2b</t>
  </si>
  <si>
    <t>IC_Z_3b</t>
  </si>
  <si>
    <t>C_11</t>
  </si>
  <si>
    <t>C_10</t>
  </si>
  <si>
    <t>C_13</t>
  </si>
  <si>
    <t>RB_C_3</t>
  </si>
  <si>
    <t>IC_C_3b</t>
  </si>
  <si>
    <t>IC_C_1b</t>
  </si>
  <si>
    <t>RB_C_2</t>
  </si>
  <si>
    <t>RB_C_1</t>
  </si>
  <si>
    <t>C_AC_1</t>
  </si>
  <si>
    <t>C_12</t>
  </si>
  <si>
    <t>AA_8</t>
  </si>
  <si>
    <t>AA_7</t>
  </si>
  <si>
    <t>AA_10</t>
  </si>
  <si>
    <t>AA_AC_1</t>
  </si>
  <si>
    <t>U_17</t>
  </si>
  <si>
    <t>U_18</t>
  </si>
  <si>
    <t>RB_U_3</t>
  </si>
  <si>
    <t>IC_U_2b</t>
  </si>
  <si>
    <t>IC_U_3b</t>
  </si>
  <si>
    <t>U_14</t>
  </si>
  <si>
    <t>U_15</t>
  </si>
  <si>
    <t>RB_U_2</t>
  </si>
  <si>
    <t>U_AC_3</t>
  </si>
  <si>
    <t>RB_U_1</t>
  </si>
  <si>
    <t>U_16</t>
  </si>
  <si>
    <t>W_AP_15</t>
  </si>
  <si>
    <t>W_AP_18</t>
  </si>
  <si>
    <t>W_AP_16</t>
  </si>
  <si>
    <t>W_AP_17a</t>
  </si>
  <si>
    <t>W_AP_17b</t>
  </si>
  <si>
    <t>CK_LK_2</t>
  </si>
  <si>
    <t>W_AP_14</t>
  </si>
  <si>
    <t>A_5</t>
  </si>
  <si>
    <t>P_AP_2</t>
  </si>
  <si>
    <t>P_8</t>
  </si>
  <si>
    <t>P_9</t>
  </si>
  <si>
    <t>CP_AC_1</t>
  </si>
  <si>
    <t>CI_AC_3</t>
  </si>
  <si>
    <t>SR_1</t>
  </si>
  <si>
    <t>CO_1</t>
  </si>
  <si>
    <t>TN_1</t>
  </si>
  <si>
    <t>ACER</t>
  </si>
  <si>
    <t>MML</t>
  </si>
  <si>
    <t>MK</t>
  </si>
  <si>
    <t>LK</t>
  </si>
  <si>
    <t>Site A</t>
  </si>
  <si>
    <t>Site AA</t>
  </si>
  <si>
    <t>Joes Reef (AB)</t>
  </si>
  <si>
    <t>AB (Joe's Reef)</t>
  </si>
  <si>
    <t>East of MS (AC)</t>
  </si>
  <si>
    <t>East of MS AC</t>
  </si>
  <si>
    <t>Site AD</t>
  </si>
  <si>
    <t>I Owe You (AE)</t>
  </si>
  <si>
    <t>BA (9-Ft. Stake)</t>
  </si>
  <si>
    <t>BC (WEDR)</t>
  </si>
  <si>
    <t>Site BD</t>
  </si>
  <si>
    <t>West of Pelican</t>
  </si>
  <si>
    <t>Site C</t>
  </si>
  <si>
    <t>Cook Island</t>
  </si>
  <si>
    <t>W (Looe)</t>
  </si>
  <si>
    <t>Coffin's Patch</t>
  </si>
  <si>
    <t>CatsPaw</t>
  </si>
  <si>
    <t>E. Sambo</t>
  </si>
  <si>
    <t>ES (E. Sambo)</t>
  </si>
  <si>
    <t>U (SWG)</t>
  </si>
  <si>
    <t>Site Z</t>
  </si>
  <si>
    <t>M32</t>
  </si>
  <si>
    <t>Marker 32</t>
  </si>
  <si>
    <t>Middle Sambos</t>
  </si>
  <si>
    <t>Maryland Shoals</t>
  </si>
  <si>
    <t>MS (Maryland Shoals)</t>
  </si>
  <si>
    <t>P (BP Ledge)</t>
  </si>
  <si>
    <t>P (BP Ledges)</t>
  </si>
  <si>
    <t>Pelican Shoals</t>
  </si>
  <si>
    <t>Q (American)</t>
  </si>
  <si>
    <t>R (Rock Key)</t>
  </si>
  <si>
    <t>Rock Key</t>
  </si>
  <si>
    <t>S (Sand Key)</t>
  </si>
  <si>
    <t>Sombrero Reef</t>
  </si>
  <si>
    <t>T (EDR)</t>
  </si>
  <si>
    <t>Tennessee Reef</t>
  </si>
  <si>
    <t>Site V</t>
  </si>
  <si>
    <t>W. Sambo</t>
  </si>
  <si>
    <t>Western Sambo</t>
  </si>
  <si>
    <t>WS (W. Sambo)</t>
  </si>
  <si>
    <t>X (Hugs&amp;Kisses)</t>
  </si>
  <si>
    <t>Site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</si>
</sst>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6" applyNumberFormat="0" applyFill="0" applyAlignment="0" applyProtection="0"/>
    <xf numFmtId="0" fontId="5" fillId="0" borderId="17" applyNumberFormat="0" applyFill="0" applyAlignment="0" applyProtection="0"/>
    <xf numFmtId="0" fontId="6" fillId="0" borderId="1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19" applyNumberFormat="0" applyAlignment="0" applyProtection="0"/>
    <xf numFmtId="0" fontId="11" fillId="8" borderId="20" applyNumberFormat="0" applyAlignment="0" applyProtection="0"/>
    <xf numFmtId="0" fontId="12" fillId="8" borderId="19" applyNumberFormat="0" applyAlignment="0" applyProtection="0"/>
    <xf numFmtId="0" fontId="13" fillId="0" borderId="21" applyNumberFormat="0" applyFill="0" applyAlignment="0" applyProtection="0"/>
    <xf numFmtId="0" fontId="14" fillId="9" borderId="22" applyNumberFormat="0" applyAlignment="0" applyProtection="0"/>
    <xf numFmtId="0" fontId="15" fillId="0" borderId="0" applyNumberFormat="0" applyFill="0" applyBorder="0" applyAlignment="0" applyProtection="0"/>
    <xf numFmtId="0" fontId="2" fillId="10" borderId="23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2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</cellStyleXfs>
  <cellXfs count="4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0" xfId="0" applyFont="1"/>
    <xf numFmtId="164" fontId="1" fillId="0" borderId="2" xfId="0" applyNumberFormat="1" applyFont="1" applyBorder="1"/>
    <xf numFmtId="2" fontId="1" fillId="0" borderId="2" xfId="0" applyNumberFormat="1" applyFont="1" applyBorder="1"/>
    <xf numFmtId="0" fontId="1" fillId="0" borderId="3" xfId="0" applyFont="1" applyBorder="1"/>
    <xf numFmtId="0" fontId="0" fillId="0" borderId="1" xfId="0" applyBorder="1"/>
    <xf numFmtId="0" fontId="0" fillId="0" borderId="2" xfId="0" applyBorder="1"/>
    <xf numFmtId="14" fontId="0" fillId="0" borderId="2" xfId="0" applyNumberFormat="1" applyBorder="1"/>
    <xf numFmtId="164" fontId="0" fillId="0" borderId="2" xfId="0" applyNumberFormat="1" applyBorder="1"/>
    <xf numFmtId="2" fontId="0" fillId="0" borderId="2" xfId="0" applyNumberFormat="1" applyBorder="1"/>
    <xf numFmtId="0" fontId="0" fillId="0" borderId="3" xfId="0" applyBorder="1"/>
    <xf numFmtId="0" fontId="0" fillId="2" borderId="8" xfId="0" applyFill="1" applyBorder="1"/>
    <xf numFmtId="0" fontId="0" fillId="2" borderId="0" xfId="0" applyFill="1"/>
    <xf numFmtId="14" fontId="0" fillId="2" borderId="0" xfId="0" applyNumberFormat="1" applyFill="1"/>
    <xf numFmtId="164" fontId="0" fillId="2" borderId="0" xfId="0" applyNumberFormat="1" applyFill="1"/>
    <xf numFmtId="2" fontId="0" fillId="2" borderId="0" xfId="0" applyNumberFormat="1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14" fontId="0" fillId="2" borderId="11" xfId="0" applyNumberFormat="1" applyFill="1" applyBorder="1"/>
    <xf numFmtId="164" fontId="0" fillId="2" borderId="11" xfId="0" applyNumberFormat="1" applyFill="1" applyBorder="1"/>
    <xf numFmtId="2" fontId="0" fillId="2" borderId="11" xfId="0" applyNumberFormat="1" applyFill="1" applyBorder="1"/>
    <xf numFmtId="0" fontId="0" fillId="2" borderId="12" xfId="0" applyFill="1" applyBorder="1"/>
    <xf numFmtId="0" fontId="1" fillId="3" borderId="10" xfId="0" applyFont="1" applyFill="1" applyBorder="1"/>
    <xf numFmtId="0" fontId="1" fillId="3" borderId="11" xfId="0" applyFont="1" applyFill="1" applyBorder="1"/>
    <xf numFmtId="164" fontId="1" fillId="3" borderId="11" xfId="0" applyNumberFormat="1" applyFont="1" applyFill="1" applyBorder="1"/>
    <xf numFmtId="2" fontId="1" fillId="3" borderId="11" xfId="0" applyNumberFormat="1" applyFont="1" applyFill="1" applyBorder="1"/>
    <xf numFmtId="0" fontId="1" fillId="3" borderId="12" xfId="0" applyFont="1" applyFill="1" applyBorder="1"/>
    <xf numFmtId="14" fontId="0" fillId="0" borderId="2" xfId="0" applyNumberFormat="1" applyBorder="1" applyAlignment="1">
      <alignment horizontal="right"/>
    </xf>
    <xf numFmtId="14" fontId="0" fillId="2" borderId="0" xfId="0" applyNumberFormat="1" applyFill="1" applyAlignment="1">
      <alignment horizontal="right"/>
    </xf>
    <xf numFmtId="0" fontId="1" fillId="3" borderId="13" xfId="0" applyFont="1" applyFill="1" applyBorder="1"/>
    <xf numFmtId="0" fontId="1" fillId="3" borderId="14" xfId="0" applyFont="1" applyFill="1" applyBorder="1"/>
    <xf numFmtId="14" fontId="1" fillId="3" borderId="14" xfId="0" applyNumberFormat="1" applyFont="1" applyFill="1" applyBorder="1" applyAlignment="1">
      <alignment horizontal="right"/>
    </xf>
    <xf numFmtId="164" fontId="1" fillId="3" borderId="14" xfId="0" applyNumberFormat="1" applyFont="1" applyFill="1" applyBorder="1"/>
    <xf numFmtId="0" fontId="0" fillId="3" borderId="14" xfId="0" applyFill="1" applyBorder="1"/>
    <xf numFmtId="0" fontId="0" fillId="3" borderId="15" xfId="0" applyFill="1" applyBorder="1"/>
    <xf numFmtId="0" fontId="1" fillId="2" borderId="0" xfId="0" applyFont="1" applyFill="1"/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164" fontId="1" fillId="0" borderId="5" xfId="0" applyNumberFormat="1" applyFont="1" applyBorder="1" applyAlignment="1">
      <alignment wrapText="1"/>
    </xf>
    <xf numFmtId="2" fontId="1" fillId="0" borderId="5" xfId="0" applyNumberFormat="1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0" xfId="0" applyFont="1" applyAlignment="1">
      <alignment wrapText="1"/>
    </xf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312A4-2D8C-49B9-A50D-24C4B785F14E}">
  <dimension ref="A1:T137"/>
  <sheetViews>
    <sheetView tabSelected="1" topLeftCell="A40" workbookViewId="0">
      <selection activeCell="F70" sqref="F70"/>
    </sheetView>
  </sheetViews>
  <sheetFormatPr baseColWidth="10" defaultColWidth="8.83203125" defaultRowHeight="15" x14ac:dyDescent="0.2"/>
  <cols>
    <col min="2" max="2" width="13.1640625" bestFit="1" customWidth="1"/>
    <col min="3" max="3" width="15.1640625" bestFit="1" customWidth="1"/>
    <col min="4" max="4" width="10.83203125" bestFit="1" customWidth="1"/>
    <col min="6" max="6" width="10.1640625" customWidth="1"/>
    <col min="7" max="7" width="9.1640625" customWidth="1"/>
    <col min="8" max="8" width="11.83203125" customWidth="1"/>
    <col min="9" max="9" width="10.1640625" bestFit="1" customWidth="1"/>
    <col min="10" max="10" width="10.6640625" bestFit="1" customWidth="1"/>
    <col min="11" max="11" width="18.6640625" bestFit="1" customWidth="1"/>
    <col min="12" max="12" width="13.6640625" bestFit="1" customWidth="1"/>
    <col min="13" max="13" width="8.6640625" bestFit="1" customWidth="1"/>
    <col min="14" max="14" width="11.1640625" bestFit="1" customWidth="1"/>
    <col min="15" max="15" width="21.33203125" bestFit="1" customWidth="1"/>
    <col min="16" max="16" width="20.83203125" bestFit="1" customWidth="1"/>
    <col min="17" max="17" width="23.83203125" bestFit="1" customWidth="1"/>
    <col min="18" max="18" width="17.5" bestFit="1" customWidth="1"/>
    <col min="19" max="19" width="15.5" bestFit="1" customWidth="1"/>
  </cols>
  <sheetData>
    <row r="1" spans="1:20" s="45" customFormat="1" ht="112" x14ac:dyDescent="0.2">
      <c r="A1" s="39" t="s">
        <v>0</v>
      </c>
      <c r="B1" s="40" t="s">
        <v>1</v>
      </c>
      <c r="C1" s="41" t="s">
        <v>37</v>
      </c>
      <c r="D1" s="41" t="s">
        <v>3</v>
      </c>
      <c r="E1" s="41" t="s">
        <v>4</v>
      </c>
      <c r="F1" s="41" t="s">
        <v>5</v>
      </c>
      <c r="G1" s="40" t="s">
        <v>38</v>
      </c>
      <c r="H1" s="40" t="s">
        <v>7</v>
      </c>
      <c r="I1" s="40" t="s">
        <v>8</v>
      </c>
      <c r="J1" s="40" t="s">
        <v>9</v>
      </c>
      <c r="K1" s="40" t="s">
        <v>10</v>
      </c>
      <c r="L1" s="42" t="s">
        <v>11</v>
      </c>
      <c r="M1" s="42" t="s">
        <v>12</v>
      </c>
      <c r="N1" s="43" t="s">
        <v>13</v>
      </c>
      <c r="O1" s="40" t="s">
        <v>14</v>
      </c>
      <c r="P1" s="40" t="s">
        <v>15</v>
      </c>
      <c r="Q1" s="40" t="s">
        <v>16</v>
      </c>
      <c r="R1" s="40" t="s">
        <v>17</v>
      </c>
      <c r="S1" s="40" t="s">
        <v>18</v>
      </c>
      <c r="T1" s="44" t="s">
        <v>19</v>
      </c>
    </row>
    <row r="2" spans="1:20" x14ac:dyDescent="0.2">
      <c r="A2" t="s">
        <v>166</v>
      </c>
      <c r="B2" t="s">
        <v>29</v>
      </c>
      <c r="C2" t="s">
        <v>175</v>
      </c>
      <c r="D2" t="s">
        <v>176</v>
      </c>
      <c r="E2">
        <v>24.55284</v>
      </c>
      <c r="F2">
        <v>-81.383870000000002</v>
      </c>
      <c r="G2" t="s">
        <v>178</v>
      </c>
      <c r="H2" s="46">
        <v>45239</v>
      </c>
      <c r="I2">
        <f t="shared" ref="I2:I33" si="0">((J2-K2)/J2)*100</f>
        <v>100</v>
      </c>
      <c r="J2">
        <v>15</v>
      </c>
      <c r="K2">
        <v>0</v>
      </c>
      <c r="T2" t="s">
        <v>179</v>
      </c>
    </row>
    <row r="3" spans="1:20" x14ac:dyDescent="0.2">
      <c r="A3" t="s">
        <v>146</v>
      </c>
      <c r="B3" t="s">
        <v>29</v>
      </c>
      <c r="C3" t="s">
        <v>175</v>
      </c>
      <c r="D3" t="s">
        <v>176</v>
      </c>
      <c r="E3">
        <v>24.533359999999998</v>
      </c>
      <c r="F3">
        <v>-81.47099</v>
      </c>
      <c r="G3" t="s">
        <v>178</v>
      </c>
      <c r="H3" s="46">
        <v>45247</v>
      </c>
      <c r="I3">
        <f t="shared" si="0"/>
        <v>100</v>
      </c>
      <c r="J3">
        <v>496</v>
      </c>
      <c r="K3">
        <v>0</v>
      </c>
      <c r="T3" t="s">
        <v>180</v>
      </c>
    </row>
    <row r="4" spans="1:20" x14ac:dyDescent="0.2">
      <c r="A4" t="s">
        <v>145</v>
      </c>
      <c r="B4" t="s">
        <v>29</v>
      </c>
      <c r="C4" t="s">
        <v>175</v>
      </c>
      <c r="D4" t="s">
        <v>176</v>
      </c>
      <c r="E4">
        <v>24.53331</v>
      </c>
      <c r="F4">
        <v>-81.470590000000001</v>
      </c>
      <c r="G4" t="s">
        <v>178</v>
      </c>
      <c r="H4" s="46">
        <v>45247</v>
      </c>
      <c r="I4">
        <f t="shared" si="0"/>
        <v>100</v>
      </c>
      <c r="J4">
        <v>284</v>
      </c>
      <c r="K4">
        <v>0</v>
      </c>
      <c r="T4" t="s">
        <v>180</v>
      </c>
    </row>
    <row r="5" spans="1:20" x14ac:dyDescent="0.2">
      <c r="A5" t="s">
        <v>144</v>
      </c>
      <c r="B5" t="s">
        <v>29</v>
      </c>
      <c r="C5" t="s">
        <v>175</v>
      </c>
      <c r="D5" t="s">
        <v>176</v>
      </c>
      <c r="E5">
        <v>24.53267</v>
      </c>
      <c r="F5">
        <v>-81.468299999999999</v>
      </c>
      <c r="G5" t="s">
        <v>178</v>
      </c>
      <c r="H5" s="46">
        <v>45247</v>
      </c>
      <c r="I5">
        <f t="shared" si="0"/>
        <v>92.941176470588232</v>
      </c>
      <c r="J5">
        <v>170</v>
      </c>
      <c r="K5">
        <v>12</v>
      </c>
      <c r="T5" t="s">
        <v>180</v>
      </c>
    </row>
    <row r="6" spans="1:20" x14ac:dyDescent="0.2">
      <c r="A6" t="s">
        <v>147</v>
      </c>
      <c r="B6" t="s">
        <v>29</v>
      </c>
      <c r="C6" t="s">
        <v>175</v>
      </c>
      <c r="D6" t="s">
        <v>176</v>
      </c>
      <c r="E6">
        <v>24.533950000000001</v>
      </c>
      <c r="F6">
        <v>-81.478219999999993</v>
      </c>
      <c r="G6" t="s">
        <v>178</v>
      </c>
      <c r="H6" s="46">
        <v>45258</v>
      </c>
      <c r="I6">
        <f t="shared" si="0"/>
        <v>22.549019607843139</v>
      </c>
      <c r="J6">
        <v>204</v>
      </c>
      <c r="K6">
        <v>158</v>
      </c>
      <c r="T6" t="s">
        <v>180</v>
      </c>
    </row>
    <row r="7" spans="1:20" x14ac:dyDescent="0.2">
      <c r="A7" t="s">
        <v>119</v>
      </c>
      <c r="B7" t="s">
        <v>29</v>
      </c>
      <c r="C7" t="s">
        <v>175</v>
      </c>
      <c r="D7" t="s">
        <v>176</v>
      </c>
      <c r="E7">
        <v>24.520309999999998</v>
      </c>
      <c r="F7">
        <v>-81.54101</v>
      </c>
      <c r="G7" t="s">
        <v>178</v>
      </c>
      <c r="H7" s="46">
        <v>45264</v>
      </c>
      <c r="I7">
        <f t="shared" si="0"/>
        <v>100</v>
      </c>
      <c r="J7">
        <v>225</v>
      </c>
      <c r="K7">
        <v>0</v>
      </c>
      <c r="T7" t="s">
        <v>181</v>
      </c>
    </row>
    <row r="8" spans="1:20" x14ac:dyDescent="0.2">
      <c r="A8" t="s">
        <v>115</v>
      </c>
      <c r="B8" t="s">
        <v>29</v>
      </c>
      <c r="C8" t="s">
        <v>175</v>
      </c>
      <c r="D8" t="s">
        <v>176</v>
      </c>
      <c r="E8">
        <v>24.51765</v>
      </c>
      <c r="F8">
        <v>-81.541550000000001</v>
      </c>
      <c r="G8" t="s">
        <v>178</v>
      </c>
      <c r="H8" s="46">
        <v>45264</v>
      </c>
      <c r="I8">
        <f t="shared" si="0"/>
        <v>100</v>
      </c>
      <c r="J8">
        <v>44</v>
      </c>
      <c r="K8">
        <v>0</v>
      </c>
      <c r="T8" t="s">
        <v>181</v>
      </c>
    </row>
    <row r="9" spans="1:20" x14ac:dyDescent="0.2">
      <c r="A9" t="s">
        <v>116</v>
      </c>
      <c r="B9" t="s">
        <v>29</v>
      </c>
      <c r="C9" t="s">
        <v>175</v>
      </c>
      <c r="D9" t="s">
        <v>176</v>
      </c>
      <c r="E9">
        <v>24.517959999999999</v>
      </c>
      <c r="F9">
        <v>-81.542259999999999</v>
      </c>
      <c r="G9" t="s">
        <v>178</v>
      </c>
      <c r="H9" s="46">
        <v>45264</v>
      </c>
      <c r="I9">
        <f t="shared" si="0"/>
        <v>100</v>
      </c>
      <c r="J9">
        <v>486</v>
      </c>
      <c r="K9">
        <v>0</v>
      </c>
      <c r="T9" t="s">
        <v>181</v>
      </c>
    </row>
    <row r="10" spans="1:20" x14ac:dyDescent="0.2">
      <c r="A10" t="s">
        <v>117</v>
      </c>
      <c r="B10" t="s">
        <v>29</v>
      </c>
      <c r="C10" t="s">
        <v>175</v>
      </c>
      <c r="D10" t="s">
        <v>176</v>
      </c>
      <c r="E10">
        <v>24.518470000000001</v>
      </c>
      <c r="F10">
        <v>-81.540149999999997</v>
      </c>
      <c r="G10" t="s">
        <v>178</v>
      </c>
      <c r="H10" s="46">
        <v>45264</v>
      </c>
      <c r="I10">
        <f t="shared" si="0"/>
        <v>100</v>
      </c>
      <c r="J10">
        <v>500</v>
      </c>
      <c r="K10">
        <v>0</v>
      </c>
      <c r="T10" t="s">
        <v>181</v>
      </c>
    </row>
    <row r="11" spans="1:20" x14ac:dyDescent="0.2">
      <c r="A11" t="s">
        <v>118</v>
      </c>
      <c r="B11" t="s">
        <v>29</v>
      </c>
      <c r="C11" t="s">
        <v>175</v>
      </c>
      <c r="D11" t="s">
        <v>176</v>
      </c>
      <c r="E11">
        <v>24.520029999999998</v>
      </c>
      <c r="F11">
        <v>-81.540629999999993</v>
      </c>
      <c r="G11" t="s">
        <v>178</v>
      </c>
      <c r="H11" s="46">
        <v>45264</v>
      </c>
      <c r="I11">
        <f t="shared" si="0"/>
        <v>88.888888888888886</v>
      </c>
      <c r="J11">
        <v>81</v>
      </c>
      <c r="K11">
        <v>9</v>
      </c>
      <c r="T11" t="s">
        <v>182</v>
      </c>
    </row>
    <row r="12" spans="1:20" x14ac:dyDescent="0.2">
      <c r="A12" t="s">
        <v>114</v>
      </c>
      <c r="B12" t="s">
        <v>29</v>
      </c>
      <c r="C12" t="s">
        <v>175</v>
      </c>
      <c r="D12" t="s">
        <v>176</v>
      </c>
      <c r="E12">
        <v>24.515609999999999</v>
      </c>
      <c r="F12">
        <v>-81.550640000000001</v>
      </c>
      <c r="G12" t="s">
        <v>178</v>
      </c>
      <c r="H12" s="46">
        <v>45258</v>
      </c>
      <c r="I12">
        <f t="shared" si="0"/>
        <v>100</v>
      </c>
      <c r="J12">
        <v>205</v>
      </c>
      <c r="K12">
        <v>0</v>
      </c>
      <c r="T12" t="s">
        <v>183</v>
      </c>
    </row>
    <row r="13" spans="1:20" x14ac:dyDescent="0.2">
      <c r="A13" t="s">
        <v>110</v>
      </c>
      <c r="B13" t="s">
        <v>29</v>
      </c>
      <c r="C13" t="s">
        <v>175</v>
      </c>
      <c r="D13" t="s">
        <v>176</v>
      </c>
      <c r="E13">
        <v>24.514150000000001</v>
      </c>
      <c r="F13">
        <v>-81.55301</v>
      </c>
      <c r="G13" t="s">
        <v>178</v>
      </c>
      <c r="H13" s="46">
        <v>45258</v>
      </c>
      <c r="I13">
        <f t="shared" si="0"/>
        <v>100</v>
      </c>
      <c r="J13">
        <v>275</v>
      </c>
      <c r="K13">
        <v>0</v>
      </c>
      <c r="T13" t="s">
        <v>183</v>
      </c>
    </row>
    <row r="14" spans="1:20" x14ac:dyDescent="0.2">
      <c r="A14" t="s">
        <v>109</v>
      </c>
      <c r="B14" t="s">
        <v>29</v>
      </c>
      <c r="C14" t="s">
        <v>175</v>
      </c>
      <c r="D14" t="s">
        <v>176</v>
      </c>
      <c r="E14">
        <v>24.513909999999999</v>
      </c>
      <c r="F14">
        <v>-81.553179999999998</v>
      </c>
      <c r="G14" t="s">
        <v>178</v>
      </c>
      <c r="H14" s="46">
        <v>45258</v>
      </c>
      <c r="I14">
        <f t="shared" si="0"/>
        <v>100</v>
      </c>
      <c r="J14">
        <v>489</v>
      </c>
      <c r="K14">
        <v>0</v>
      </c>
      <c r="T14" t="s">
        <v>183</v>
      </c>
    </row>
    <row r="15" spans="1:20" x14ac:dyDescent="0.2">
      <c r="A15" t="s">
        <v>112</v>
      </c>
      <c r="B15" t="s">
        <v>29</v>
      </c>
      <c r="C15" t="s">
        <v>175</v>
      </c>
      <c r="D15" t="s">
        <v>176</v>
      </c>
      <c r="E15">
        <v>24.514500000000002</v>
      </c>
      <c r="F15">
        <v>-81.553439999999995</v>
      </c>
      <c r="G15" t="s">
        <v>178</v>
      </c>
      <c r="H15" s="46">
        <v>45258</v>
      </c>
      <c r="I15">
        <f t="shared" si="0"/>
        <v>100</v>
      </c>
      <c r="J15">
        <v>126</v>
      </c>
      <c r="K15">
        <v>0</v>
      </c>
      <c r="T15" t="s">
        <v>184</v>
      </c>
    </row>
    <row r="16" spans="1:20" x14ac:dyDescent="0.2">
      <c r="A16" t="s">
        <v>111</v>
      </c>
      <c r="B16" t="s">
        <v>29</v>
      </c>
      <c r="C16" t="s">
        <v>175</v>
      </c>
      <c r="D16" t="s">
        <v>176</v>
      </c>
      <c r="E16">
        <v>24.514240000000001</v>
      </c>
      <c r="F16">
        <v>-81.55301</v>
      </c>
      <c r="G16" t="s">
        <v>178</v>
      </c>
      <c r="H16" s="46">
        <v>45258</v>
      </c>
      <c r="I16">
        <f t="shared" si="0"/>
        <v>32.211538461538467</v>
      </c>
      <c r="J16">
        <v>208</v>
      </c>
      <c r="K16">
        <v>141</v>
      </c>
      <c r="T16" t="s">
        <v>184</v>
      </c>
    </row>
    <row r="17" spans="1:20" x14ac:dyDescent="0.2">
      <c r="A17" t="s">
        <v>113</v>
      </c>
      <c r="B17" t="s">
        <v>29</v>
      </c>
      <c r="C17" t="s">
        <v>22</v>
      </c>
      <c r="D17" t="s">
        <v>176</v>
      </c>
      <c r="E17">
        <v>24.514500000000002</v>
      </c>
      <c r="F17">
        <v>-81.553439999999995</v>
      </c>
      <c r="G17" t="s">
        <v>178</v>
      </c>
      <c r="H17" s="46">
        <v>45258</v>
      </c>
      <c r="I17">
        <f t="shared" si="0"/>
        <v>100</v>
      </c>
      <c r="J17">
        <v>24</v>
      </c>
      <c r="K17">
        <v>0</v>
      </c>
      <c r="T17" t="s">
        <v>183</v>
      </c>
    </row>
    <row r="18" spans="1:20" x14ac:dyDescent="0.2">
      <c r="A18" t="s">
        <v>103</v>
      </c>
      <c r="B18" t="s">
        <v>29</v>
      </c>
      <c r="C18" t="s">
        <v>175</v>
      </c>
      <c r="D18" t="s">
        <v>176</v>
      </c>
      <c r="E18">
        <v>24.50667</v>
      </c>
      <c r="F18">
        <v>-81.588970000000003</v>
      </c>
      <c r="G18" t="s">
        <v>178</v>
      </c>
      <c r="H18" s="46">
        <v>45240</v>
      </c>
      <c r="I18">
        <f t="shared" si="0"/>
        <v>100</v>
      </c>
      <c r="J18">
        <v>245</v>
      </c>
      <c r="K18">
        <v>0</v>
      </c>
      <c r="T18" t="s">
        <v>185</v>
      </c>
    </row>
    <row r="19" spans="1:20" x14ac:dyDescent="0.2">
      <c r="A19" t="s">
        <v>102</v>
      </c>
      <c r="B19" t="s">
        <v>29</v>
      </c>
      <c r="C19" t="s">
        <v>175</v>
      </c>
      <c r="D19" t="s">
        <v>176</v>
      </c>
      <c r="E19">
        <v>24.505310000000001</v>
      </c>
      <c r="F19">
        <v>-81.598029999999994</v>
      </c>
      <c r="G19" t="s">
        <v>178</v>
      </c>
      <c r="H19" s="46">
        <v>45240</v>
      </c>
      <c r="I19">
        <f t="shared" si="0"/>
        <v>100</v>
      </c>
      <c r="J19">
        <v>252</v>
      </c>
      <c r="K19">
        <v>0</v>
      </c>
      <c r="T19" t="s">
        <v>186</v>
      </c>
    </row>
    <row r="20" spans="1:20" x14ac:dyDescent="0.2">
      <c r="A20" t="s">
        <v>80</v>
      </c>
      <c r="B20" t="s">
        <v>29</v>
      </c>
      <c r="C20" t="s">
        <v>175</v>
      </c>
      <c r="D20" t="s">
        <v>176</v>
      </c>
      <c r="E20">
        <v>24.471609999999998</v>
      </c>
      <c r="F20">
        <v>-81.764939999999996</v>
      </c>
      <c r="G20" t="s">
        <v>178</v>
      </c>
      <c r="H20" s="46">
        <v>45240</v>
      </c>
      <c r="I20">
        <f t="shared" si="0"/>
        <v>100</v>
      </c>
      <c r="J20">
        <v>155</v>
      </c>
      <c r="K20">
        <v>0</v>
      </c>
      <c r="T20" t="s">
        <v>187</v>
      </c>
    </row>
    <row r="21" spans="1:20" x14ac:dyDescent="0.2">
      <c r="A21" t="s">
        <v>81</v>
      </c>
      <c r="B21" t="s">
        <v>29</v>
      </c>
      <c r="C21" t="s">
        <v>175</v>
      </c>
      <c r="D21" t="s">
        <v>176</v>
      </c>
      <c r="E21">
        <v>24.47212</v>
      </c>
      <c r="F21">
        <v>-81.764179999999996</v>
      </c>
      <c r="G21" t="s">
        <v>178</v>
      </c>
      <c r="H21" s="46">
        <v>45240</v>
      </c>
      <c r="I21">
        <f t="shared" si="0"/>
        <v>100</v>
      </c>
      <c r="J21">
        <v>499</v>
      </c>
      <c r="K21">
        <v>0</v>
      </c>
      <c r="T21" t="s">
        <v>187</v>
      </c>
    </row>
    <row r="22" spans="1:20" x14ac:dyDescent="0.2">
      <c r="A22" t="s">
        <v>39</v>
      </c>
      <c r="B22" t="s">
        <v>29</v>
      </c>
      <c r="C22" t="s">
        <v>175</v>
      </c>
      <c r="D22" t="s">
        <v>176</v>
      </c>
      <c r="E22">
        <v>24.444710000000001</v>
      </c>
      <c r="F22">
        <v>-81.926379999999995</v>
      </c>
      <c r="G22" t="s">
        <v>178</v>
      </c>
      <c r="H22" s="46">
        <v>45307</v>
      </c>
      <c r="I22">
        <f t="shared" si="0"/>
        <v>100</v>
      </c>
      <c r="J22">
        <v>116</v>
      </c>
      <c r="K22">
        <v>0</v>
      </c>
      <c r="T22" t="s">
        <v>188</v>
      </c>
    </row>
    <row r="23" spans="1:20" x14ac:dyDescent="0.2">
      <c r="A23" t="s">
        <v>40</v>
      </c>
      <c r="B23" t="s">
        <v>29</v>
      </c>
      <c r="C23" t="s">
        <v>175</v>
      </c>
      <c r="D23" t="s">
        <v>176</v>
      </c>
      <c r="E23">
        <v>24.444900000000001</v>
      </c>
      <c r="F23">
        <v>-81.925219999999996</v>
      </c>
      <c r="G23" t="s">
        <v>178</v>
      </c>
      <c r="H23" s="46">
        <v>45307</v>
      </c>
      <c r="I23">
        <f t="shared" si="0"/>
        <v>99.380165289256198</v>
      </c>
      <c r="J23">
        <v>484</v>
      </c>
      <c r="K23">
        <v>3</v>
      </c>
      <c r="T23" t="s">
        <v>188</v>
      </c>
    </row>
    <row r="24" spans="1:20" x14ac:dyDescent="0.2">
      <c r="A24" t="s">
        <v>46</v>
      </c>
      <c r="B24" t="s">
        <v>29</v>
      </c>
      <c r="C24" t="s">
        <v>175</v>
      </c>
      <c r="D24" t="s">
        <v>176</v>
      </c>
      <c r="E24">
        <v>24.45692</v>
      </c>
      <c r="F24">
        <v>-81.907849999999996</v>
      </c>
      <c r="G24" t="s">
        <v>178</v>
      </c>
      <c r="H24" s="46">
        <v>45307</v>
      </c>
      <c r="I24">
        <f t="shared" si="0"/>
        <v>100</v>
      </c>
      <c r="J24">
        <v>490</v>
      </c>
      <c r="K24">
        <v>0</v>
      </c>
      <c r="T24" t="s">
        <v>189</v>
      </c>
    </row>
    <row r="25" spans="1:20" x14ac:dyDescent="0.2">
      <c r="A25" t="s">
        <v>99</v>
      </c>
      <c r="B25" t="s">
        <v>29</v>
      </c>
      <c r="C25" t="s">
        <v>175</v>
      </c>
      <c r="D25" t="s">
        <v>176</v>
      </c>
      <c r="E25">
        <v>24.495380000000001</v>
      </c>
      <c r="F25">
        <v>-81.647919999999999</v>
      </c>
      <c r="G25" t="s">
        <v>178</v>
      </c>
      <c r="H25" s="46">
        <v>45240</v>
      </c>
      <c r="I25">
        <f t="shared" si="0"/>
        <v>100</v>
      </c>
      <c r="J25">
        <v>498</v>
      </c>
      <c r="K25">
        <v>0</v>
      </c>
      <c r="T25" t="s">
        <v>190</v>
      </c>
    </row>
    <row r="26" spans="1:20" x14ac:dyDescent="0.2">
      <c r="A26" t="s">
        <v>135</v>
      </c>
      <c r="B26" t="s">
        <v>29</v>
      </c>
      <c r="C26" t="s">
        <v>175</v>
      </c>
      <c r="D26" t="s">
        <v>176</v>
      </c>
      <c r="E26">
        <v>24.53004</v>
      </c>
      <c r="F26">
        <v>-81.489720000000005</v>
      </c>
      <c r="G26" t="s">
        <v>178</v>
      </c>
      <c r="H26" s="46">
        <v>45258</v>
      </c>
      <c r="I26">
        <f t="shared" si="0"/>
        <v>100</v>
      </c>
      <c r="J26">
        <v>299</v>
      </c>
      <c r="K26">
        <v>0</v>
      </c>
      <c r="T26" t="s">
        <v>191</v>
      </c>
    </row>
    <row r="27" spans="1:20" x14ac:dyDescent="0.2">
      <c r="A27" t="s">
        <v>134</v>
      </c>
      <c r="B27" t="s">
        <v>29</v>
      </c>
      <c r="C27" t="s">
        <v>175</v>
      </c>
      <c r="D27" t="s">
        <v>176</v>
      </c>
      <c r="E27">
        <v>24.529450000000001</v>
      </c>
      <c r="F27">
        <v>-81.489919999999998</v>
      </c>
      <c r="G27" t="s">
        <v>178</v>
      </c>
      <c r="H27" s="46">
        <v>45265</v>
      </c>
      <c r="I27">
        <f t="shared" si="0"/>
        <v>100</v>
      </c>
      <c r="J27">
        <v>145</v>
      </c>
      <c r="K27">
        <v>0</v>
      </c>
      <c r="T27" t="s">
        <v>191</v>
      </c>
    </row>
    <row r="28" spans="1:20" x14ac:dyDescent="0.2">
      <c r="A28" t="s">
        <v>143</v>
      </c>
      <c r="B28" t="s">
        <v>29</v>
      </c>
      <c r="C28" t="s">
        <v>175</v>
      </c>
      <c r="D28" t="s">
        <v>176</v>
      </c>
      <c r="E28">
        <v>24.53181</v>
      </c>
      <c r="F28">
        <v>-81.482860000000002</v>
      </c>
      <c r="G28" t="s">
        <v>178</v>
      </c>
      <c r="H28" s="46">
        <v>45247</v>
      </c>
      <c r="I28">
        <f t="shared" si="0"/>
        <v>100</v>
      </c>
      <c r="J28">
        <v>122</v>
      </c>
      <c r="K28">
        <v>0</v>
      </c>
      <c r="T28" t="s">
        <v>191</v>
      </c>
    </row>
    <row r="29" spans="1:20" x14ac:dyDescent="0.2">
      <c r="A29" t="s">
        <v>136</v>
      </c>
      <c r="B29" t="s">
        <v>29</v>
      </c>
      <c r="C29" t="s">
        <v>175</v>
      </c>
      <c r="D29" t="s">
        <v>176</v>
      </c>
      <c r="E29">
        <v>24.53051</v>
      </c>
      <c r="F29">
        <v>-81.487920000000003</v>
      </c>
      <c r="G29" t="s">
        <v>178</v>
      </c>
      <c r="H29" s="46">
        <v>45258</v>
      </c>
      <c r="I29">
        <f t="shared" si="0"/>
        <v>100</v>
      </c>
      <c r="J29">
        <v>499</v>
      </c>
      <c r="K29">
        <v>0</v>
      </c>
      <c r="T29" t="s">
        <v>191</v>
      </c>
    </row>
    <row r="30" spans="1:20" x14ac:dyDescent="0.2">
      <c r="A30" t="s">
        <v>142</v>
      </c>
      <c r="B30" t="s">
        <v>29</v>
      </c>
      <c r="C30" t="s">
        <v>175</v>
      </c>
      <c r="D30" t="s">
        <v>176</v>
      </c>
      <c r="E30">
        <v>24.531700000000001</v>
      </c>
      <c r="F30">
        <v>-81.483249999999998</v>
      </c>
      <c r="G30" t="s">
        <v>178</v>
      </c>
      <c r="H30" s="46">
        <v>45258</v>
      </c>
      <c r="I30">
        <f t="shared" si="0"/>
        <v>98.461538461538467</v>
      </c>
      <c r="J30">
        <v>65</v>
      </c>
      <c r="K30">
        <v>1</v>
      </c>
      <c r="T30" t="s">
        <v>191</v>
      </c>
    </row>
    <row r="31" spans="1:20" x14ac:dyDescent="0.2">
      <c r="A31" t="s">
        <v>171</v>
      </c>
      <c r="B31" t="s">
        <v>29</v>
      </c>
      <c r="C31" t="s">
        <v>175</v>
      </c>
      <c r="D31" t="s">
        <v>176</v>
      </c>
      <c r="E31">
        <v>24.62133</v>
      </c>
      <c r="F31">
        <v>-81.363169999999997</v>
      </c>
      <c r="G31" t="s">
        <v>178</v>
      </c>
      <c r="H31" s="46">
        <v>45216</v>
      </c>
      <c r="I31">
        <f t="shared" si="0"/>
        <v>100</v>
      </c>
      <c r="J31">
        <v>74</v>
      </c>
      <c r="K31">
        <v>0</v>
      </c>
      <c r="T31" t="s">
        <v>192</v>
      </c>
    </row>
    <row r="32" spans="1:20" x14ac:dyDescent="0.2">
      <c r="A32" t="s">
        <v>164</v>
      </c>
      <c r="B32" t="s">
        <v>29</v>
      </c>
      <c r="C32" t="s">
        <v>175</v>
      </c>
      <c r="D32" t="s">
        <v>176</v>
      </c>
      <c r="E32">
        <v>24.546720000000001</v>
      </c>
      <c r="F32">
        <v>-81.401589999999999</v>
      </c>
      <c r="G32" t="s">
        <v>178</v>
      </c>
      <c r="H32" s="46">
        <v>45238</v>
      </c>
      <c r="I32">
        <f t="shared" si="0"/>
        <v>96.590909090909093</v>
      </c>
      <c r="J32">
        <v>88</v>
      </c>
      <c r="K32">
        <v>3</v>
      </c>
      <c r="T32" t="s">
        <v>193</v>
      </c>
    </row>
    <row r="33" spans="1:20" x14ac:dyDescent="0.2">
      <c r="A33" t="s">
        <v>173</v>
      </c>
      <c r="B33" t="s">
        <v>29</v>
      </c>
      <c r="C33" t="s">
        <v>175</v>
      </c>
      <c r="D33" t="s">
        <v>176</v>
      </c>
      <c r="E33">
        <v>24.68441</v>
      </c>
      <c r="F33">
        <v>-80.965990000000005</v>
      </c>
      <c r="G33" t="s">
        <v>177</v>
      </c>
      <c r="H33" s="46">
        <v>45205</v>
      </c>
      <c r="I33">
        <f t="shared" si="0"/>
        <v>100</v>
      </c>
      <c r="J33">
        <v>393</v>
      </c>
      <c r="K33">
        <v>0</v>
      </c>
      <c r="T33" t="s">
        <v>194</v>
      </c>
    </row>
    <row r="34" spans="1:20" x14ac:dyDescent="0.2">
      <c r="A34" t="s">
        <v>170</v>
      </c>
      <c r="B34" t="s">
        <v>29</v>
      </c>
      <c r="C34" t="s">
        <v>175</v>
      </c>
      <c r="D34" t="s">
        <v>176</v>
      </c>
      <c r="E34">
        <v>24.614660000000001</v>
      </c>
      <c r="F34">
        <v>-81.37912</v>
      </c>
      <c r="G34" t="s">
        <v>178</v>
      </c>
      <c r="H34" s="46">
        <v>45216</v>
      </c>
      <c r="I34">
        <f t="shared" ref="I34:I65" si="1">((J34-K34)/J34)*100</f>
        <v>100</v>
      </c>
      <c r="J34">
        <v>96</v>
      </c>
      <c r="K34">
        <v>0</v>
      </c>
      <c r="T34" t="s">
        <v>195</v>
      </c>
    </row>
    <row r="35" spans="1:20" x14ac:dyDescent="0.2">
      <c r="A35" t="s">
        <v>97</v>
      </c>
      <c r="B35" t="s">
        <v>29</v>
      </c>
      <c r="C35" t="s">
        <v>175</v>
      </c>
      <c r="D35" t="s">
        <v>176</v>
      </c>
      <c r="E35">
        <v>24.492889999999999</v>
      </c>
      <c r="F35">
        <v>-81.659660000000002</v>
      </c>
      <c r="G35" t="s">
        <v>178</v>
      </c>
      <c r="H35" s="46">
        <v>45240</v>
      </c>
      <c r="I35">
        <f t="shared" si="1"/>
        <v>100</v>
      </c>
      <c r="J35">
        <v>500</v>
      </c>
      <c r="K35">
        <v>0</v>
      </c>
      <c r="T35" t="s">
        <v>196</v>
      </c>
    </row>
    <row r="36" spans="1:20" x14ac:dyDescent="0.2">
      <c r="A36" t="s">
        <v>98</v>
      </c>
      <c r="B36" t="s">
        <v>29</v>
      </c>
      <c r="C36" t="s">
        <v>22</v>
      </c>
      <c r="D36" t="s">
        <v>176</v>
      </c>
      <c r="E36">
        <v>24.49306</v>
      </c>
      <c r="F36">
        <v>-81.659850000000006</v>
      </c>
      <c r="G36" t="s">
        <v>178</v>
      </c>
      <c r="H36" s="46">
        <v>45257</v>
      </c>
      <c r="I36">
        <f t="shared" si="1"/>
        <v>99.583333333333329</v>
      </c>
      <c r="J36">
        <v>1200</v>
      </c>
      <c r="K36">
        <v>5</v>
      </c>
      <c r="T36" t="s">
        <v>197</v>
      </c>
    </row>
    <row r="37" spans="1:20" x14ac:dyDescent="0.2">
      <c r="A37" t="s">
        <v>139</v>
      </c>
      <c r="B37" t="s">
        <v>29</v>
      </c>
      <c r="C37" t="s">
        <v>175</v>
      </c>
      <c r="D37" t="s">
        <v>176</v>
      </c>
      <c r="E37">
        <v>24.53116</v>
      </c>
      <c r="F37">
        <v>-81.484549999999999</v>
      </c>
      <c r="G37" t="s">
        <v>178</v>
      </c>
      <c r="H37" s="46">
        <v>45324</v>
      </c>
      <c r="I37">
        <f t="shared" si="1"/>
        <v>100</v>
      </c>
      <c r="J37">
        <v>100</v>
      </c>
      <c r="K37">
        <v>0</v>
      </c>
      <c r="T37" t="s">
        <v>191</v>
      </c>
    </row>
    <row r="38" spans="1:20" x14ac:dyDescent="0.2">
      <c r="A38" t="s">
        <v>138</v>
      </c>
      <c r="B38" t="s">
        <v>29</v>
      </c>
      <c r="C38" t="s">
        <v>175</v>
      </c>
      <c r="D38" t="s">
        <v>176</v>
      </c>
      <c r="E38">
        <v>24.531089999999999</v>
      </c>
      <c r="F38">
        <v>-81.485020000000006</v>
      </c>
      <c r="G38" t="s">
        <v>178</v>
      </c>
      <c r="H38" s="46">
        <v>45324</v>
      </c>
      <c r="I38">
        <f t="shared" si="1"/>
        <v>100</v>
      </c>
      <c r="J38">
        <v>125</v>
      </c>
      <c r="K38">
        <v>0</v>
      </c>
      <c r="T38" t="s">
        <v>191</v>
      </c>
    </row>
    <row r="39" spans="1:20" x14ac:dyDescent="0.2">
      <c r="A39" t="s">
        <v>151</v>
      </c>
      <c r="B39" t="s">
        <v>29</v>
      </c>
      <c r="C39" t="s">
        <v>175</v>
      </c>
      <c r="D39" t="s">
        <v>176</v>
      </c>
      <c r="E39">
        <v>24.54045</v>
      </c>
      <c r="F39">
        <v>-81.445419999999999</v>
      </c>
      <c r="G39" t="s">
        <v>178</v>
      </c>
      <c r="H39" s="46">
        <v>45198</v>
      </c>
      <c r="I39">
        <f t="shared" si="1"/>
        <v>100</v>
      </c>
      <c r="J39">
        <v>100</v>
      </c>
      <c r="K39">
        <v>0</v>
      </c>
      <c r="T39" t="s">
        <v>198</v>
      </c>
    </row>
    <row r="40" spans="1:20" x14ac:dyDescent="0.2">
      <c r="A40" t="s">
        <v>152</v>
      </c>
      <c r="B40" t="s">
        <v>29</v>
      </c>
      <c r="C40" t="s">
        <v>175</v>
      </c>
      <c r="D40" t="s">
        <v>176</v>
      </c>
      <c r="E40">
        <v>24.540469999999999</v>
      </c>
      <c r="F40">
        <v>-81.444649999999996</v>
      </c>
      <c r="G40" t="s">
        <v>178</v>
      </c>
      <c r="H40" s="46">
        <v>45198</v>
      </c>
      <c r="I40">
        <f t="shared" si="1"/>
        <v>100</v>
      </c>
      <c r="J40">
        <v>125</v>
      </c>
      <c r="K40">
        <v>0</v>
      </c>
      <c r="T40" t="s">
        <v>198</v>
      </c>
    </row>
    <row r="41" spans="1:20" x14ac:dyDescent="0.2">
      <c r="A41" t="s">
        <v>132</v>
      </c>
      <c r="B41" t="s">
        <v>29</v>
      </c>
      <c r="C41" t="s">
        <v>175</v>
      </c>
      <c r="D41" t="s">
        <v>176</v>
      </c>
      <c r="E41">
        <v>24.5274</v>
      </c>
      <c r="F41">
        <v>-81.49897</v>
      </c>
      <c r="G41" t="s">
        <v>178</v>
      </c>
      <c r="H41" s="46">
        <v>45324</v>
      </c>
      <c r="I41">
        <f t="shared" si="1"/>
        <v>100</v>
      </c>
      <c r="J41">
        <v>100</v>
      </c>
      <c r="K41">
        <v>0</v>
      </c>
      <c r="T41" t="s">
        <v>199</v>
      </c>
    </row>
    <row r="42" spans="1:20" x14ac:dyDescent="0.2">
      <c r="A42" t="s">
        <v>133</v>
      </c>
      <c r="B42" t="s">
        <v>29</v>
      </c>
      <c r="C42" t="s">
        <v>175</v>
      </c>
      <c r="D42" t="s">
        <v>176</v>
      </c>
      <c r="E42">
        <v>24.527570000000001</v>
      </c>
      <c r="F42">
        <v>-81.498429999999999</v>
      </c>
      <c r="G42" t="s">
        <v>178</v>
      </c>
      <c r="H42" s="46">
        <v>45324</v>
      </c>
      <c r="I42">
        <f t="shared" si="1"/>
        <v>100</v>
      </c>
      <c r="J42">
        <v>125</v>
      </c>
      <c r="K42">
        <v>0</v>
      </c>
      <c r="T42" t="s">
        <v>199</v>
      </c>
    </row>
    <row r="43" spans="1:20" x14ac:dyDescent="0.2">
      <c r="A43" t="s">
        <v>83</v>
      </c>
      <c r="B43" t="s">
        <v>29</v>
      </c>
      <c r="C43" t="s">
        <v>175</v>
      </c>
      <c r="D43" t="s">
        <v>176</v>
      </c>
      <c r="E43">
        <v>24.472770000000001</v>
      </c>
      <c r="F43">
        <v>-81.746200000000002</v>
      </c>
      <c r="G43" t="s">
        <v>178</v>
      </c>
      <c r="H43" s="46">
        <v>45240</v>
      </c>
      <c r="I43">
        <f t="shared" si="1"/>
        <v>100</v>
      </c>
      <c r="J43">
        <v>124</v>
      </c>
      <c r="K43">
        <v>0</v>
      </c>
      <c r="T43" t="s">
        <v>200</v>
      </c>
    </row>
    <row r="44" spans="1:20" x14ac:dyDescent="0.2">
      <c r="A44" t="s">
        <v>84</v>
      </c>
      <c r="B44" t="s">
        <v>29</v>
      </c>
      <c r="C44" t="s">
        <v>175</v>
      </c>
      <c r="D44" t="s">
        <v>176</v>
      </c>
      <c r="E44">
        <v>24.47325</v>
      </c>
      <c r="F44">
        <v>-81.74539</v>
      </c>
      <c r="G44" t="s">
        <v>178</v>
      </c>
      <c r="H44" s="46">
        <v>45208</v>
      </c>
      <c r="I44">
        <f t="shared" si="1"/>
        <v>100</v>
      </c>
      <c r="J44">
        <v>397</v>
      </c>
      <c r="K44">
        <v>0</v>
      </c>
      <c r="T44" t="s">
        <v>200</v>
      </c>
    </row>
    <row r="45" spans="1:20" x14ac:dyDescent="0.2">
      <c r="A45" t="s">
        <v>82</v>
      </c>
      <c r="B45" t="s">
        <v>29</v>
      </c>
      <c r="C45" t="s">
        <v>175</v>
      </c>
      <c r="D45" t="s">
        <v>176</v>
      </c>
      <c r="E45">
        <v>24.47251</v>
      </c>
      <c r="F45">
        <v>-81.746430000000004</v>
      </c>
      <c r="G45" t="s">
        <v>178</v>
      </c>
      <c r="H45" s="46">
        <v>45240</v>
      </c>
      <c r="I45">
        <f t="shared" si="1"/>
        <v>83.410138248847929</v>
      </c>
      <c r="J45">
        <v>217</v>
      </c>
      <c r="K45">
        <v>36</v>
      </c>
      <c r="T45" t="s">
        <v>201</v>
      </c>
    </row>
    <row r="46" spans="1:20" x14ac:dyDescent="0.2">
      <c r="A46" t="s">
        <v>96</v>
      </c>
      <c r="B46" t="s">
        <v>29</v>
      </c>
      <c r="C46" t="s">
        <v>175</v>
      </c>
      <c r="D46" t="s">
        <v>176</v>
      </c>
      <c r="E46">
        <v>24.489719999999998</v>
      </c>
      <c r="F46">
        <v>-81.671589999999995</v>
      </c>
      <c r="G46" t="s">
        <v>178</v>
      </c>
      <c r="H46" s="46">
        <v>45240</v>
      </c>
      <c r="I46">
        <f t="shared" si="1"/>
        <v>100</v>
      </c>
      <c r="J46">
        <v>376</v>
      </c>
      <c r="K46">
        <v>0</v>
      </c>
      <c r="T46" t="s">
        <v>202</v>
      </c>
    </row>
    <row r="47" spans="1:20" x14ac:dyDescent="0.2">
      <c r="A47" t="s">
        <v>106</v>
      </c>
      <c r="B47" t="s">
        <v>29</v>
      </c>
      <c r="C47" t="s">
        <v>175</v>
      </c>
      <c r="D47" t="s">
        <v>176</v>
      </c>
      <c r="E47">
        <v>24.51033</v>
      </c>
      <c r="F47">
        <v>-81.570430000000002</v>
      </c>
      <c r="G47" t="s">
        <v>178</v>
      </c>
      <c r="H47" s="46">
        <v>45264</v>
      </c>
      <c r="I47">
        <f t="shared" si="1"/>
        <v>100</v>
      </c>
      <c r="J47">
        <v>255</v>
      </c>
      <c r="K47">
        <v>0</v>
      </c>
      <c r="T47" t="s">
        <v>203</v>
      </c>
    </row>
    <row r="48" spans="1:20" x14ac:dyDescent="0.2">
      <c r="A48" t="s">
        <v>104</v>
      </c>
      <c r="B48" t="s">
        <v>29</v>
      </c>
      <c r="C48" t="s">
        <v>175</v>
      </c>
      <c r="D48" t="s">
        <v>176</v>
      </c>
      <c r="E48">
        <v>24.509419999999999</v>
      </c>
      <c r="F48">
        <v>-81.570139999999995</v>
      </c>
      <c r="G48" t="s">
        <v>178</v>
      </c>
      <c r="H48" s="46">
        <v>45264</v>
      </c>
      <c r="I48">
        <f t="shared" si="1"/>
        <v>100</v>
      </c>
      <c r="J48">
        <v>494</v>
      </c>
      <c r="K48">
        <v>0</v>
      </c>
      <c r="T48" t="s">
        <v>203</v>
      </c>
    </row>
    <row r="49" spans="1:20" x14ac:dyDescent="0.2">
      <c r="A49" t="s">
        <v>105</v>
      </c>
      <c r="B49" t="s">
        <v>29</v>
      </c>
      <c r="C49" t="s">
        <v>175</v>
      </c>
      <c r="D49" t="s">
        <v>176</v>
      </c>
      <c r="E49">
        <v>24.509440000000001</v>
      </c>
      <c r="F49">
        <v>-81.570459999999997</v>
      </c>
      <c r="G49" t="s">
        <v>178</v>
      </c>
      <c r="H49" s="46">
        <v>45264</v>
      </c>
      <c r="I49">
        <f t="shared" si="1"/>
        <v>100</v>
      </c>
      <c r="J49">
        <v>494</v>
      </c>
      <c r="K49">
        <v>0</v>
      </c>
      <c r="T49" t="s">
        <v>203</v>
      </c>
    </row>
    <row r="50" spans="1:20" x14ac:dyDescent="0.2">
      <c r="A50" t="s">
        <v>107</v>
      </c>
      <c r="B50" t="s">
        <v>29</v>
      </c>
      <c r="C50" t="s">
        <v>175</v>
      </c>
      <c r="D50" t="s">
        <v>176</v>
      </c>
      <c r="E50">
        <v>24.510449999999999</v>
      </c>
      <c r="F50">
        <v>-81.569860000000006</v>
      </c>
      <c r="G50" t="s">
        <v>178</v>
      </c>
      <c r="H50" s="46">
        <v>45198</v>
      </c>
      <c r="I50">
        <f t="shared" si="1"/>
        <v>100</v>
      </c>
      <c r="J50">
        <v>300</v>
      </c>
      <c r="K50">
        <v>0</v>
      </c>
      <c r="T50" t="s">
        <v>203</v>
      </c>
    </row>
    <row r="51" spans="1:20" x14ac:dyDescent="0.2">
      <c r="A51" t="s">
        <v>108</v>
      </c>
      <c r="B51" t="s">
        <v>29</v>
      </c>
      <c r="C51" t="s">
        <v>22</v>
      </c>
      <c r="D51" t="s">
        <v>176</v>
      </c>
      <c r="E51">
        <v>24.510660000000001</v>
      </c>
      <c r="F51">
        <v>-81.569929999999999</v>
      </c>
      <c r="G51" t="s">
        <v>178</v>
      </c>
      <c r="H51" s="46">
        <v>45264</v>
      </c>
      <c r="I51">
        <f t="shared" si="1"/>
        <v>99.494949494949495</v>
      </c>
      <c r="J51">
        <v>594</v>
      </c>
      <c r="K51">
        <v>3</v>
      </c>
      <c r="T51" t="s">
        <v>204</v>
      </c>
    </row>
    <row r="52" spans="1:20" x14ac:dyDescent="0.2">
      <c r="A52" t="s">
        <v>168</v>
      </c>
      <c r="B52" t="s">
        <v>29</v>
      </c>
      <c r="C52" t="s">
        <v>175</v>
      </c>
      <c r="D52" t="s">
        <v>176</v>
      </c>
      <c r="E52">
        <v>24.553640000000001</v>
      </c>
      <c r="F52">
        <v>-81.377939999999995</v>
      </c>
      <c r="G52" t="s">
        <v>178</v>
      </c>
      <c r="H52" s="46">
        <v>45239</v>
      </c>
      <c r="I52">
        <f t="shared" si="1"/>
        <v>100</v>
      </c>
      <c r="J52">
        <v>243</v>
      </c>
      <c r="K52">
        <v>0</v>
      </c>
      <c r="T52" t="s">
        <v>205</v>
      </c>
    </row>
    <row r="53" spans="1:20" x14ac:dyDescent="0.2">
      <c r="A53" t="s">
        <v>169</v>
      </c>
      <c r="B53" t="s">
        <v>29</v>
      </c>
      <c r="C53" t="s">
        <v>175</v>
      </c>
      <c r="D53" t="s">
        <v>176</v>
      </c>
      <c r="E53">
        <v>24.55395</v>
      </c>
      <c r="F53">
        <v>-81.375829999999993</v>
      </c>
      <c r="G53" t="s">
        <v>178</v>
      </c>
      <c r="H53" s="46">
        <v>45239</v>
      </c>
      <c r="I53">
        <f t="shared" si="1"/>
        <v>100</v>
      </c>
      <c r="J53">
        <v>486</v>
      </c>
      <c r="K53">
        <v>0</v>
      </c>
      <c r="T53" t="s">
        <v>205</v>
      </c>
    </row>
    <row r="54" spans="1:20" x14ac:dyDescent="0.2">
      <c r="A54" t="s">
        <v>167</v>
      </c>
      <c r="B54" t="s">
        <v>29</v>
      </c>
      <c r="C54" t="s">
        <v>22</v>
      </c>
      <c r="D54" t="s">
        <v>176</v>
      </c>
      <c r="E54">
        <v>24.553270000000001</v>
      </c>
      <c r="F54">
        <v>-81.378519999999995</v>
      </c>
      <c r="G54" t="s">
        <v>178</v>
      </c>
      <c r="H54" s="46">
        <v>45217</v>
      </c>
      <c r="I54">
        <f t="shared" si="1"/>
        <v>99.303135888501743</v>
      </c>
      <c r="J54">
        <v>287</v>
      </c>
      <c r="K54">
        <v>2</v>
      </c>
      <c r="T54" t="s">
        <v>206</v>
      </c>
    </row>
    <row r="55" spans="1:20" x14ac:dyDescent="0.2">
      <c r="A55" t="s">
        <v>100</v>
      </c>
      <c r="B55" t="s">
        <v>29</v>
      </c>
      <c r="C55" t="s">
        <v>175</v>
      </c>
      <c r="D55" t="s">
        <v>176</v>
      </c>
      <c r="E55">
        <v>24.499459999999999</v>
      </c>
      <c r="F55">
        <v>-81.631659999999997</v>
      </c>
      <c r="G55" t="s">
        <v>178</v>
      </c>
      <c r="H55" s="46">
        <v>45240</v>
      </c>
      <c r="I55">
        <f t="shared" si="1"/>
        <v>100</v>
      </c>
      <c r="J55">
        <v>249</v>
      </c>
      <c r="K55">
        <v>0</v>
      </c>
      <c r="T55" t="s">
        <v>207</v>
      </c>
    </row>
    <row r="56" spans="1:20" x14ac:dyDescent="0.2">
      <c r="A56" t="s">
        <v>101</v>
      </c>
      <c r="B56" t="s">
        <v>29</v>
      </c>
      <c r="C56" t="s">
        <v>175</v>
      </c>
      <c r="D56" t="s">
        <v>176</v>
      </c>
      <c r="E56">
        <v>24.499770000000002</v>
      </c>
      <c r="F56">
        <v>-81.631259999999997</v>
      </c>
      <c r="G56" t="s">
        <v>178</v>
      </c>
      <c r="H56" s="46">
        <v>45240</v>
      </c>
      <c r="I56">
        <f t="shared" si="1"/>
        <v>100</v>
      </c>
      <c r="J56">
        <v>500</v>
      </c>
      <c r="K56">
        <v>0</v>
      </c>
      <c r="T56" t="s">
        <v>207</v>
      </c>
    </row>
    <row r="57" spans="1:20" x14ac:dyDescent="0.2">
      <c r="A57" t="s">
        <v>123</v>
      </c>
      <c r="B57" t="s">
        <v>29</v>
      </c>
      <c r="C57" t="s">
        <v>175</v>
      </c>
      <c r="D57" t="s">
        <v>176</v>
      </c>
      <c r="E57">
        <v>24.522870000000001</v>
      </c>
      <c r="F57">
        <v>-81.518249999999995</v>
      </c>
      <c r="G57" t="s">
        <v>178</v>
      </c>
      <c r="H57" s="46">
        <v>45264</v>
      </c>
      <c r="I57">
        <f t="shared" si="1"/>
        <v>100</v>
      </c>
      <c r="J57">
        <v>139</v>
      </c>
      <c r="K57">
        <v>0</v>
      </c>
      <c r="T57" t="s">
        <v>208</v>
      </c>
    </row>
    <row r="58" spans="1:20" x14ac:dyDescent="0.2">
      <c r="A58" t="s">
        <v>124</v>
      </c>
      <c r="B58" t="s">
        <v>29</v>
      </c>
      <c r="C58" t="s">
        <v>175</v>
      </c>
      <c r="D58" t="s">
        <v>176</v>
      </c>
      <c r="E58">
        <v>24.52318</v>
      </c>
      <c r="F58">
        <v>-81.516080000000002</v>
      </c>
      <c r="G58" t="s">
        <v>178</v>
      </c>
      <c r="H58" s="46">
        <v>45264</v>
      </c>
      <c r="I58">
        <f t="shared" si="1"/>
        <v>100</v>
      </c>
      <c r="J58">
        <v>189</v>
      </c>
      <c r="K58">
        <v>0</v>
      </c>
      <c r="T58" t="s">
        <v>208</v>
      </c>
    </row>
    <row r="59" spans="1:20" x14ac:dyDescent="0.2">
      <c r="A59" t="s">
        <v>120</v>
      </c>
      <c r="B59" t="s">
        <v>29</v>
      </c>
      <c r="C59" t="s">
        <v>175</v>
      </c>
      <c r="D59" t="s">
        <v>176</v>
      </c>
      <c r="E59">
        <v>24.521850000000001</v>
      </c>
      <c r="F59">
        <v>-81.522220000000004</v>
      </c>
      <c r="G59" t="s">
        <v>178</v>
      </c>
      <c r="H59" s="46">
        <v>45264</v>
      </c>
      <c r="I59">
        <f t="shared" si="1"/>
        <v>100</v>
      </c>
      <c r="J59">
        <v>490</v>
      </c>
      <c r="K59">
        <v>0</v>
      </c>
      <c r="T59" t="s">
        <v>208</v>
      </c>
    </row>
    <row r="60" spans="1:20" x14ac:dyDescent="0.2">
      <c r="A60" t="s">
        <v>121</v>
      </c>
      <c r="B60" t="s">
        <v>29</v>
      </c>
      <c r="C60" t="s">
        <v>175</v>
      </c>
      <c r="D60" t="s">
        <v>176</v>
      </c>
      <c r="E60">
        <v>24.52206</v>
      </c>
      <c r="F60">
        <v>-81.522149999999996</v>
      </c>
      <c r="G60" t="s">
        <v>178</v>
      </c>
      <c r="H60" s="46">
        <v>45198</v>
      </c>
      <c r="I60">
        <f t="shared" si="1"/>
        <v>100</v>
      </c>
      <c r="J60">
        <v>296</v>
      </c>
      <c r="K60">
        <v>0</v>
      </c>
      <c r="T60" t="s">
        <v>208</v>
      </c>
    </row>
    <row r="61" spans="1:20" x14ac:dyDescent="0.2">
      <c r="A61" t="s">
        <v>122</v>
      </c>
      <c r="B61" t="s">
        <v>29</v>
      </c>
      <c r="C61" t="s">
        <v>22</v>
      </c>
      <c r="D61" t="s">
        <v>176</v>
      </c>
      <c r="E61">
        <v>24.52206</v>
      </c>
      <c r="F61">
        <v>-81.522149999999996</v>
      </c>
      <c r="G61" t="s">
        <v>178</v>
      </c>
      <c r="H61" s="46">
        <v>45264</v>
      </c>
      <c r="I61">
        <f t="shared" si="1"/>
        <v>99.673202614379079</v>
      </c>
      <c r="J61">
        <v>612</v>
      </c>
      <c r="K61">
        <v>2</v>
      </c>
      <c r="T61" t="s">
        <v>208</v>
      </c>
    </row>
    <row r="62" spans="1:20" x14ac:dyDescent="0.2">
      <c r="A62" t="s">
        <v>42</v>
      </c>
      <c r="B62" t="s">
        <v>29</v>
      </c>
      <c r="C62" t="s">
        <v>175</v>
      </c>
      <c r="D62" t="s">
        <v>176</v>
      </c>
      <c r="E62">
        <v>24.45459</v>
      </c>
      <c r="F62">
        <v>-81.857029999999995</v>
      </c>
      <c r="G62" t="s">
        <v>178</v>
      </c>
      <c r="H62" s="46">
        <v>45239</v>
      </c>
      <c r="I62">
        <f t="shared" si="1"/>
        <v>100</v>
      </c>
      <c r="J62">
        <v>299</v>
      </c>
      <c r="K62">
        <v>0</v>
      </c>
      <c r="T62" t="s">
        <v>209</v>
      </c>
    </row>
    <row r="63" spans="1:20" x14ac:dyDescent="0.2">
      <c r="A63" t="s">
        <v>44</v>
      </c>
      <c r="B63" t="s">
        <v>29</v>
      </c>
      <c r="C63" t="s">
        <v>175</v>
      </c>
      <c r="D63" t="s">
        <v>176</v>
      </c>
      <c r="E63">
        <v>24.454910000000002</v>
      </c>
      <c r="F63">
        <v>-81.856710000000007</v>
      </c>
      <c r="G63" t="s">
        <v>178</v>
      </c>
      <c r="H63" s="46">
        <v>45204</v>
      </c>
      <c r="I63">
        <f t="shared" si="1"/>
        <v>100</v>
      </c>
      <c r="J63">
        <v>284</v>
      </c>
      <c r="K63">
        <v>0</v>
      </c>
      <c r="T63" t="s">
        <v>209</v>
      </c>
    </row>
    <row r="64" spans="1:20" x14ac:dyDescent="0.2">
      <c r="A64" t="s">
        <v>43</v>
      </c>
      <c r="B64" t="s">
        <v>29</v>
      </c>
      <c r="C64" t="s">
        <v>175</v>
      </c>
      <c r="D64" t="s">
        <v>176</v>
      </c>
      <c r="E64">
        <v>24.454599999999999</v>
      </c>
      <c r="F64">
        <v>-81.857290000000006</v>
      </c>
      <c r="G64" t="s">
        <v>178</v>
      </c>
      <c r="H64" s="46">
        <v>45259</v>
      </c>
      <c r="I64">
        <f t="shared" si="1"/>
        <v>90.909090909090907</v>
      </c>
      <c r="J64">
        <v>55</v>
      </c>
      <c r="K64">
        <v>5</v>
      </c>
      <c r="T64" t="s">
        <v>210</v>
      </c>
    </row>
    <row r="65" spans="1:20" x14ac:dyDescent="0.2">
      <c r="A65" t="s">
        <v>45</v>
      </c>
      <c r="B65" t="s">
        <v>29</v>
      </c>
      <c r="C65" t="s">
        <v>22</v>
      </c>
      <c r="D65" t="s">
        <v>176</v>
      </c>
      <c r="E65">
        <v>24.454979999999999</v>
      </c>
      <c r="F65">
        <v>-81.856800000000007</v>
      </c>
      <c r="G65" t="s">
        <v>178</v>
      </c>
      <c r="H65" s="46">
        <v>45322</v>
      </c>
      <c r="I65">
        <f t="shared" si="1"/>
        <v>99.492385786802032</v>
      </c>
      <c r="J65">
        <v>591</v>
      </c>
      <c r="K65">
        <v>3</v>
      </c>
      <c r="T65" t="s">
        <v>209</v>
      </c>
    </row>
    <row r="66" spans="1:20" x14ac:dyDescent="0.2">
      <c r="A66" t="s">
        <v>141</v>
      </c>
      <c r="B66" t="s">
        <v>29</v>
      </c>
      <c r="C66" t="s">
        <v>175</v>
      </c>
      <c r="D66" t="s">
        <v>176</v>
      </c>
      <c r="E66">
        <v>24.53134</v>
      </c>
      <c r="F66">
        <v>-81.484229999999997</v>
      </c>
      <c r="G66" t="s">
        <v>178</v>
      </c>
      <c r="H66" s="46">
        <v>45238</v>
      </c>
      <c r="I66">
        <f t="shared" ref="I66:I97" si="2">((J66-K66)/J66)*100</f>
        <v>100</v>
      </c>
      <c r="J66">
        <v>125</v>
      </c>
      <c r="K66">
        <v>0</v>
      </c>
      <c r="T66" t="s">
        <v>191</v>
      </c>
    </row>
    <row r="67" spans="1:20" x14ac:dyDescent="0.2">
      <c r="A67" t="s">
        <v>140</v>
      </c>
      <c r="B67" t="s">
        <v>29</v>
      </c>
      <c r="C67" t="s">
        <v>175</v>
      </c>
      <c r="D67" t="s">
        <v>176</v>
      </c>
      <c r="E67">
        <v>24.531220000000001</v>
      </c>
      <c r="F67">
        <v>-81.484769999999997</v>
      </c>
      <c r="G67" t="s">
        <v>178</v>
      </c>
      <c r="H67" s="46">
        <v>45238</v>
      </c>
      <c r="I67">
        <f t="shared" si="2"/>
        <v>100</v>
      </c>
      <c r="J67">
        <v>125</v>
      </c>
      <c r="K67">
        <v>0</v>
      </c>
      <c r="T67" t="s">
        <v>191</v>
      </c>
    </row>
    <row r="68" spans="1:20" x14ac:dyDescent="0.2">
      <c r="A68" t="s">
        <v>137</v>
      </c>
      <c r="B68" t="s">
        <v>29</v>
      </c>
      <c r="C68" t="s">
        <v>175</v>
      </c>
      <c r="D68" t="s">
        <v>176</v>
      </c>
      <c r="E68">
        <v>24.53106</v>
      </c>
      <c r="F68">
        <v>-81.48518</v>
      </c>
      <c r="G68" t="s">
        <v>178</v>
      </c>
      <c r="H68" s="46">
        <v>45238</v>
      </c>
      <c r="I68">
        <f t="shared" si="2"/>
        <v>100</v>
      </c>
      <c r="J68">
        <v>125</v>
      </c>
      <c r="K68">
        <v>0</v>
      </c>
      <c r="T68" t="s">
        <v>191</v>
      </c>
    </row>
    <row r="69" spans="1:20" x14ac:dyDescent="0.2">
      <c r="A69" t="s">
        <v>157</v>
      </c>
      <c r="B69" t="s">
        <v>29</v>
      </c>
      <c r="C69" t="s">
        <v>175</v>
      </c>
      <c r="D69" t="s">
        <v>176</v>
      </c>
      <c r="E69">
        <v>24.540880000000001</v>
      </c>
      <c r="F69">
        <v>-81.443449999999999</v>
      </c>
      <c r="G69" t="s">
        <v>178</v>
      </c>
      <c r="H69" s="46">
        <v>45238</v>
      </c>
      <c r="I69">
        <f t="shared" si="2"/>
        <v>100</v>
      </c>
      <c r="J69">
        <v>125</v>
      </c>
      <c r="K69">
        <v>0</v>
      </c>
      <c r="T69" t="s">
        <v>198</v>
      </c>
    </row>
    <row r="70" spans="1:20" x14ac:dyDescent="0.2">
      <c r="A70" t="s">
        <v>155</v>
      </c>
      <c r="B70" t="s">
        <v>29</v>
      </c>
      <c r="C70" t="s">
        <v>175</v>
      </c>
      <c r="D70" t="s">
        <v>176</v>
      </c>
      <c r="E70">
        <v>24.540600000000001</v>
      </c>
      <c r="F70">
        <v>-81.444159999999997</v>
      </c>
      <c r="G70" t="s">
        <v>178</v>
      </c>
      <c r="H70" s="46">
        <v>45238</v>
      </c>
      <c r="I70">
        <f t="shared" si="2"/>
        <v>100</v>
      </c>
      <c r="J70">
        <v>125</v>
      </c>
      <c r="K70">
        <v>0</v>
      </c>
      <c r="T70" t="s">
        <v>198</v>
      </c>
    </row>
    <row r="71" spans="1:20" x14ac:dyDescent="0.2">
      <c r="A71" t="s">
        <v>150</v>
      </c>
      <c r="B71" t="s">
        <v>29</v>
      </c>
      <c r="C71" t="s">
        <v>175</v>
      </c>
      <c r="D71" t="s">
        <v>176</v>
      </c>
      <c r="E71">
        <v>24.540420000000001</v>
      </c>
      <c r="F71">
        <v>-81.44502</v>
      </c>
      <c r="G71" t="s">
        <v>178</v>
      </c>
      <c r="H71" s="46">
        <v>45238</v>
      </c>
      <c r="I71">
        <f t="shared" si="2"/>
        <v>100</v>
      </c>
      <c r="J71">
        <v>125</v>
      </c>
      <c r="K71">
        <v>0</v>
      </c>
      <c r="T71" t="s">
        <v>198</v>
      </c>
    </row>
    <row r="72" spans="1:20" x14ac:dyDescent="0.2">
      <c r="A72" t="s">
        <v>41</v>
      </c>
      <c r="B72" t="s">
        <v>29</v>
      </c>
      <c r="C72" t="s">
        <v>175</v>
      </c>
      <c r="D72" t="s">
        <v>176</v>
      </c>
      <c r="E72">
        <v>24.451740000000001</v>
      </c>
      <c r="F72">
        <v>-81.87912</v>
      </c>
      <c r="G72" t="s">
        <v>178</v>
      </c>
      <c r="H72" s="46">
        <v>45204</v>
      </c>
      <c r="I72">
        <f t="shared" si="2"/>
        <v>97.269624573378849</v>
      </c>
      <c r="J72">
        <v>293</v>
      </c>
      <c r="K72">
        <v>8</v>
      </c>
      <c r="T72" t="s">
        <v>211</v>
      </c>
    </row>
    <row r="73" spans="1:20" x14ac:dyDescent="0.2">
      <c r="A73" t="s">
        <v>47</v>
      </c>
      <c r="B73" t="s">
        <v>29</v>
      </c>
      <c r="C73" t="s">
        <v>22</v>
      </c>
      <c r="D73" t="s">
        <v>176</v>
      </c>
      <c r="E73">
        <v>24.45795</v>
      </c>
      <c r="F73">
        <v>-81.879159999999999</v>
      </c>
      <c r="G73" t="s">
        <v>178</v>
      </c>
      <c r="H73" s="46">
        <v>45322</v>
      </c>
      <c r="I73">
        <f t="shared" si="2"/>
        <v>99.659863945578238</v>
      </c>
      <c r="J73">
        <v>588</v>
      </c>
      <c r="K73">
        <v>2</v>
      </c>
      <c r="T73" t="s">
        <v>211</v>
      </c>
    </row>
    <row r="74" spans="1:20" x14ac:dyDescent="0.2">
      <c r="A74" t="s">
        <v>172</v>
      </c>
      <c r="B74" t="s">
        <v>29</v>
      </c>
      <c r="C74" t="s">
        <v>175</v>
      </c>
      <c r="D74" t="s">
        <v>176</v>
      </c>
      <c r="E74">
        <v>24.62621</v>
      </c>
      <c r="F74">
        <v>-81.109459999999999</v>
      </c>
      <c r="G74" t="s">
        <v>177</v>
      </c>
      <c r="H74" s="46">
        <v>45205</v>
      </c>
      <c r="I74">
        <f t="shared" si="2"/>
        <v>100</v>
      </c>
      <c r="J74">
        <v>274</v>
      </c>
      <c r="K74">
        <v>0</v>
      </c>
      <c r="T74" t="s">
        <v>212</v>
      </c>
    </row>
    <row r="75" spans="1:20" x14ac:dyDescent="0.2">
      <c r="A75" t="s">
        <v>54</v>
      </c>
      <c r="B75" t="s">
        <v>29</v>
      </c>
      <c r="C75" t="s">
        <v>175</v>
      </c>
      <c r="D75" t="s">
        <v>176</v>
      </c>
      <c r="E75">
        <v>24.459150000000001</v>
      </c>
      <c r="F75">
        <v>-81.843109999999996</v>
      </c>
      <c r="G75" t="s">
        <v>178</v>
      </c>
      <c r="H75" s="46">
        <v>45294</v>
      </c>
      <c r="I75">
        <f t="shared" si="2"/>
        <v>100</v>
      </c>
      <c r="J75">
        <v>161</v>
      </c>
      <c r="K75">
        <v>0</v>
      </c>
      <c r="T75" t="s">
        <v>213</v>
      </c>
    </row>
    <row r="76" spans="1:20" x14ac:dyDescent="0.2">
      <c r="A76" t="s">
        <v>73</v>
      </c>
      <c r="B76" t="s">
        <v>29</v>
      </c>
      <c r="C76" t="s">
        <v>175</v>
      </c>
      <c r="D76" t="s">
        <v>176</v>
      </c>
      <c r="E76">
        <v>24.459589999999999</v>
      </c>
      <c r="F76">
        <v>-81.843729999999994</v>
      </c>
      <c r="G76" t="s">
        <v>178</v>
      </c>
      <c r="H76" s="46">
        <v>45294</v>
      </c>
      <c r="I76">
        <f t="shared" si="2"/>
        <v>100</v>
      </c>
      <c r="J76">
        <v>149</v>
      </c>
      <c r="K76">
        <v>0</v>
      </c>
      <c r="T76" t="s">
        <v>213</v>
      </c>
    </row>
    <row r="77" spans="1:20" x14ac:dyDescent="0.2">
      <c r="A77" t="s">
        <v>74</v>
      </c>
      <c r="B77" t="s">
        <v>29</v>
      </c>
      <c r="C77" t="s">
        <v>175</v>
      </c>
      <c r="D77" t="s">
        <v>176</v>
      </c>
      <c r="E77">
        <v>24.459599999999998</v>
      </c>
      <c r="F77">
        <v>-81.842820000000003</v>
      </c>
      <c r="G77" t="s">
        <v>178</v>
      </c>
      <c r="H77" s="46">
        <v>45293</v>
      </c>
      <c r="I77">
        <f t="shared" si="2"/>
        <v>100</v>
      </c>
      <c r="J77">
        <v>199</v>
      </c>
      <c r="K77">
        <v>0</v>
      </c>
      <c r="T77" t="s">
        <v>213</v>
      </c>
    </row>
    <row r="78" spans="1:20" x14ac:dyDescent="0.2">
      <c r="A78" t="s">
        <v>50</v>
      </c>
      <c r="B78" t="s">
        <v>29</v>
      </c>
      <c r="C78" t="s">
        <v>175</v>
      </c>
      <c r="D78" t="s">
        <v>176</v>
      </c>
      <c r="E78">
        <v>24.45889</v>
      </c>
      <c r="F78">
        <v>-81.844899999999996</v>
      </c>
      <c r="G78" t="s">
        <v>178</v>
      </c>
      <c r="H78" s="46">
        <v>45259</v>
      </c>
      <c r="I78">
        <f t="shared" si="2"/>
        <v>100</v>
      </c>
      <c r="J78">
        <v>115</v>
      </c>
      <c r="K78">
        <v>0</v>
      </c>
      <c r="T78" t="s">
        <v>213</v>
      </c>
    </row>
    <row r="79" spans="1:20" x14ac:dyDescent="0.2">
      <c r="A79" t="s">
        <v>56</v>
      </c>
      <c r="B79" t="s">
        <v>29</v>
      </c>
      <c r="C79" t="s">
        <v>175</v>
      </c>
      <c r="D79" t="s">
        <v>176</v>
      </c>
      <c r="E79">
        <v>24.45926</v>
      </c>
      <c r="F79">
        <v>-81.846010000000007</v>
      </c>
      <c r="G79" t="s">
        <v>178</v>
      </c>
      <c r="H79" s="46">
        <v>45293</v>
      </c>
      <c r="I79">
        <f t="shared" si="2"/>
        <v>99.130434782608702</v>
      </c>
      <c r="J79">
        <v>230</v>
      </c>
      <c r="K79">
        <v>2</v>
      </c>
      <c r="T79" t="s">
        <v>213</v>
      </c>
    </row>
    <row r="80" spans="1:20" x14ac:dyDescent="0.2">
      <c r="A80" t="s">
        <v>57</v>
      </c>
      <c r="B80" t="s">
        <v>29</v>
      </c>
      <c r="C80" t="s">
        <v>175</v>
      </c>
      <c r="D80" t="s">
        <v>176</v>
      </c>
      <c r="E80">
        <v>24.45928</v>
      </c>
      <c r="F80">
        <v>-81.84263</v>
      </c>
      <c r="G80" t="s">
        <v>178</v>
      </c>
      <c r="H80" s="46">
        <v>45293</v>
      </c>
      <c r="I80">
        <f t="shared" si="2"/>
        <v>100</v>
      </c>
      <c r="J80">
        <v>582</v>
      </c>
      <c r="K80">
        <v>0</v>
      </c>
      <c r="T80" t="s">
        <v>213</v>
      </c>
    </row>
    <row r="81" spans="1:20" x14ac:dyDescent="0.2">
      <c r="A81" t="s">
        <v>53</v>
      </c>
      <c r="B81" t="s">
        <v>29</v>
      </c>
      <c r="C81" t="s">
        <v>175</v>
      </c>
      <c r="D81" t="s">
        <v>176</v>
      </c>
      <c r="E81">
        <v>24.459070000000001</v>
      </c>
      <c r="F81">
        <v>-81.843490000000003</v>
      </c>
      <c r="G81" t="s">
        <v>178</v>
      </c>
      <c r="H81" s="46">
        <v>45294</v>
      </c>
      <c r="I81">
        <f t="shared" si="2"/>
        <v>100</v>
      </c>
      <c r="J81">
        <v>590</v>
      </c>
      <c r="K81">
        <v>0</v>
      </c>
      <c r="T81" t="s">
        <v>213</v>
      </c>
    </row>
    <row r="82" spans="1:20" x14ac:dyDescent="0.2">
      <c r="A82" t="s">
        <v>49</v>
      </c>
      <c r="B82" t="s">
        <v>29</v>
      </c>
      <c r="C82" t="s">
        <v>175</v>
      </c>
      <c r="D82" t="s">
        <v>176</v>
      </c>
      <c r="E82">
        <v>24.458880000000001</v>
      </c>
      <c r="F82">
        <v>-81.843040000000002</v>
      </c>
      <c r="G82" t="s">
        <v>178</v>
      </c>
      <c r="H82" s="46">
        <v>45294</v>
      </c>
      <c r="I82">
        <f t="shared" si="2"/>
        <v>98.606271777003485</v>
      </c>
      <c r="J82">
        <v>574</v>
      </c>
      <c r="K82">
        <v>8</v>
      </c>
      <c r="T82" t="s">
        <v>213</v>
      </c>
    </row>
    <row r="83" spans="1:20" x14ac:dyDescent="0.2">
      <c r="A83" t="s">
        <v>70</v>
      </c>
      <c r="B83" t="s">
        <v>29</v>
      </c>
      <c r="C83" t="s">
        <v>175</v>
      </c>
      <c r="D83" t="s">
        <v>176</v>
      </c>
      <c r="E83">
        <v>24.459540000000001</v>
      </c>
      <c r="F83">
        <v>-81.843400000000003</v>
      </c>
      <c r="G83" t="s">
        <v>178</v>
      </c>
      <c r="H83" s="46">
        <v>45294</v>
      </c>
      <c r="I83">
        <f t="shared" si="2"/>
        <v>100</v>
      </c>
      <c r="J83">
        <v>545</v>
      </c>
      <c r="K83">
        <v>0</v>
      </c>
      <c r="T83" t="s">
        <v>213</v>
      </c>
    </row>
    <row r="84" spans="1:20" x14ac:dyDescent="0.2">
      <c r="A84" t="s">
        <v>48</v>
      </c>
      <c r="B84" t="s">
        <v>29</v>
      </c>
      <c r="C84" t="s">
        <v>175</v>
      </c>
      <c r="D84" t="s">
        <v>176</v>
      </c>
      <c r="E84">
        <v>24.458290000000002</v>
      </c>
      <c r="F84">
        <v>-81.844319999999996</v>
      </c>
      <c r="G84" t="s">
        <v>178</v>
      </c>
      <c r="H84" s="46">
        <v>45294</v>
      </c>
      <c r="I84">
        <f t="shared" si="2"/>
        <v>97.52066115702479</v>
      </c>
      <c r="J84">
        <v>484</v>
      </c>
      <c r="K84">
        <v>12</v>
      </c>
      <c r="T84" t="s">
        <v>213</v>
      </c>
    </row>
    <row r="85" spans="1:20" x14ac:dyDescent="0.2">
      <c r="A85" t="s">
        <v>51</v>
      </c>
      <c r="B85" t="s">
        <v>29</v>
      </c>
      <c r="C85" t="s">
        <v>175</v>
      </c>
      <c r="D85" t="s">
        <v>176</v>
      </c>
      <c r="E85">
        <v>24.458950000000002</v>
      </c>
      <c r="F85">
        <v>-81.844290000000001</v>
      </c>
      <c r="G85" t="s">
        <v>178</v>
      </c>
      <c r="H85" s="46">
        <v>45293</v>
      </c>
      <c r="I85">
        <f t="shared" si="2"/>
        <v>100</v>
      </c>
      <c r="J85">
        <v>362</v>
      </c>
      <c r="K85">
        <v>0</v>
      </c>
      <c r="T85" t="s">
        <v>213</v>
      </c>
    </row>
    <row r="86" spans="1:20" x14ac:dyDescent="0.2">
      <c r="A86" t="s">
        <v>52</v>
      </c>
      <c r="B86" t="s">
        <v>29</v>
      </c>
      <c r="C86" t="s">
        <v>175</v>
      </c>
      <c r="D86" t="s">
        <v>176</v>
      </c>
      <c r="E86">
        <v>24.459009999999999</v>
      </c>
      <c r="F86">
        <v>-81.844250000000002</v>
      </c>
      <c r="G86" t="s">
        <v>178</v>
      </c>
      <c r="H86" s="46">
        <v>45293</v>
      </c>
      <c r="I86">
        <f t="shared" si="2"/>
        <v>100</v>
      </c>
      <c r="J86">
        <v>500</v>
      </c>
      <c r="K86">
        <v>0</v>
      </c>
      <c r="T86" t="s">
        <v>213</v>
      </c>
    </row>
    <row r="87" spans="1:20" x14ac:dyDescent="0.2">
      <c r="A87" t="s">
        <v>61</v>
      </c>
      <c r="B87" t="s">
        <v>29</v>
      </c>
      <c r="C87" t="s">
        <v>22</v>
      </c>
      <c r="D87" t="s">
        <v>176</v>
      </c>
      <c r="E87">
        <v>24.45937</v>
      </c>
      <c r="F87">
        <v>-81.844809999999995</v>
      </c>
      <c r="G87" t="s">
        <v>178</v>
      </c>
      <c r="H87" s="46">
        <v>45293</v>
      </c>
      <c r="I87">
        <f t="shared" si="2"/>
        <v>100</v>
      </c>
      <c r="J87">
        <v>172</v>
      </c>
      <c r="K87">
        <v>0</v>
      </c>
      <c r="T87" t="s">
        <v>213</v>
      </c>
    </row>
    <row r="88" spans="1:20" x14ac:dyDescent="0.2">
      <c r="A88" t="s">
        <v>72</v>
      </c>
      <c r="B88" t="s">
        <v>29</v>
      </c>
      <c r="C88" t="s">
        <v>22</v>
      </c>
      <c r="D88" t="s">
        <v>176</v>
      </c>
      <c r="E88">
        <v>24.459569999999999</v>
      </c>
      <c r="F88">
        <v>-81.844430000000003</v>
      </c>
      <c r="G88" t="s">
        <v>178</v>
      </c>
      <c r="H88" s="46">
        <v>45322</v>
      </c>
      <c r="I88">
        <f t="shared" si="2"/>
        <v>98.780487804878049</v>
      </c>
      <c r="J88">
        <v>82</v>
      </c>
      <c r="K88">
        <v>1</v>
      </c>
      <c r="T88" t="s">
        <v>213</v>
      </c>
    </row>
    <row r="89" spans="1:20" x14ac:dyDescent="0.2">
      <c r="A89" t="s">
        <v>79</v>
      </c>
      <c r="B89" t="s">
        <v>29</v>
      </c>
      <c r="C89" t="s">
        <v>22</v>
      </c>
      <c r="D89" t="s">
        <v>176</v>
      </c>
      <c r="E89">
        <v>24.46002</v>
      </c>
      <c r="F89">
        <v>-81.843379999999996</v>
      </c>
      <c r="G89" t="s">
        <v>178</v>
      </c>
      <c r="H89" s="46">
        <v>45293</v>
      </c>
      <c r="I89">
        <f t="shared" si="2"/>
        <v>100</v>
      </c>
      <c r="J89">
        <v>159</v>
      </c>
      <c r="K89">
        <v>0</v>
      </c>
      <c r="T89" t="s">
        <v>213</v>
      </c>
    </row>
    <row r="90" spans="1:20" x14ac:dyDescent="0.2">
      <c r="A90" t="s">
        <v>55</v>
      </c>
      <c r="B90" t="s">
        <v>29</v>
      </c>
      <c r="C90" t="s">
        <v>22</v>
      </c>
      <c r="D90" t="s">
        <v>176</v>
      </c>
      <c r="E90">
        <v>24.459240000000001</v>
      </c>
      <c r="F90">
        <v>-81.845910000000003</v>
      </c>
      <c r="G90" t="s">
        <v>178</v>
      </c>
      <c r="H90" s="46">
        <v>45293</v>
      </c>
      <c r="I90">
        <f t="shared" si="2"/>
        <v>100</v>
      </c>
      <c r="J90">
        <v>306</v>
      </c>
      <c r="K90">
        <v>0</v>
      </c>
      <c r="T90" t="s">
        <v>213</v>
      </c>
    </row>
    <row r="91" spans="1:20" x14ac:dyDescent="0.2">
      <c r="A91" t="s">
        <v>58</v>
      </c>
      <c r="B91" t="s">
        <v>29</v>
      </c>
      <c r="C91" t="s">
        <v>22</v>
      </c>
      <c r="D91" t="s">
        <v>176</v>
      </c>
      <c r="E91">
        <v>24.45928</v>
      </c>
      <c r="F91">
        <v>-81.845339999999993</v>
      </c>
      <c r="G91" t="s">
        <v>178</v>
      </c>
      <c r="H91" s="46">
        <v>45239</v>
      </c>
      <c r="I91">
        <f t="shared" si="2"/>
        <v>99.730094466936563</v>
      </c>
      <c r="J91">
        <v>741</v>
      </c>
      <c r="K91">
        <v>2</v>
      </c>
      <c r="T91" t="s">
        <v>213</v>
      </c>
    </row>
    <row r="92" spans="1:20" x14ac:dyDescent="0.2">
      <c r="A92" t="s">
        <v>62</v>
      </c>
      <c r="B92" t="s">
        <v>29</v>
      </c>
      <c r="C92" t="s">
        <v>22</v>
      </c>
      <c r="D92" t="s">
        <v>176</v>
      </c>
      <c r="E92">
        <v>24.45937</v>
      </c>
      <c r="F92">
        <v>-81.845399999999998</v>
      </c>
      <c r="G92" t="s">
        <v>178</v>
      </c>
      <c r="H92" s="46">
        <v>45239</v>
      </c>
      <c r="I92">
        <f t="shared" si="2"/>
        <v>100</v>
      </c>
      <c r="J92">
        <v>343</v>
      </c>
      <c r="K92">
        <v>0</v>
      </c>
      <c r="T92" t="s">
        <v>213</v>
      </c>
    </row>
    <row r="93" spans="1:20" x14ac:dyDescent="0.2">
      <c r="A93" t="s">
        <v>63</v>
      </c>
      <c r="B93" t="s">
        <v>29</v>
      </c>
      <c r="C93" t="s">
        <v>22</v>
      </c>
      <c r="D93" t="s">
        <v>176</v>
      </c>
      <c r="E93">
        <v>24.45937</v>
      </c>
      <c r="F93">
        <v>-81.845399999999998</v>
      </c>
      <c r="G93" t="s">
        <v>178</v>
      </c>
      <c r="H93" s="46">
        <v>45239</v>
      </c>
      <c r="I93">
        <f t="shared" si="2"/>
        <v>100</v>
      </c>
      <c r="J93">
        <v>165</v>
      </c>
      <c r="K93">
        <v>0</v>
      </c>
      <c r="T93" t="s">
        <v>213</v>
      </c>
    </row>
    <row r="94" spans="1:20" x14ac:dyDescent="0.2">
      <c r="A94" t="s">
        <v>78</v>
      </c>
      <c r="B94" t="s">
        <v>29</v>
      </c>
      <c r="C94" t="s">
        <v>22</v>
      </c>
      <c r="D94" t="s">
        <v>176</v>
      </c>
      <c r="E94">
        <v>24.46001</v>
      </c>
      <c r="F94">
        <v>-81.843130000000002</v>
      </c>
      <c r="G94" t="s">
        <v>178</v>
      </c>
      <c r="H94" s="46">
        <v>45293</v>
      </c>
      <c r="I94">
        <f t="shared" si="2"/>
        <v>100</v>
      </c>
      <c r="J94">
        <v>802</v>
      </c>
      <c r="K94">
        <v>0</v>
      </c>
      <c r="T94" t="s">
        <v>213</v>
      </c>
    </row>
    <row r="95" spans="1:20" x14ac:dyDescent="0.2">
      <c r="A95" t="s">
        <v>75</v>
      </c>
      <c r="B95" t="s">
        <v>29</v>
      </c>
      <c r="C95" t="s">
        <v>22</v>
      </c>
      <c r="D95" t="s">
        <v>176</v>
      </c>
      <c r="E95">
        <v>24.45965</v>
      </c>
      <c r="F95">
        <v>-81.84384</v>
      </c>
      <c r="G95" t="s">
        <v>178</v>
      </c>
      <c r="H95" s="46">
        <v>45294</v>
      </c>
      <c r="I95">
        <f t="shared" si="2"/>
        <v>100</v>
      </c>
      <c r="J95">
        <v>492</v>
      </c>
      <c r="K95">
        <v>0</v>
      </c>
      <c r="T95" t="s">
        <v>213</v>
      </c>
    </row>
    <row r="96" spans="1:20" x14ac:dyDescent="0.2">
      <c r="A96" t="s">
        <v>76</v>
      </c>
      <c r="B96" t="s">
        <v>29</v>
      </c>
      <c r="C96" t="s">
        <v>22</v>
      </c>
      <c r="D96" t="s">
        <v>176</v>
      </c>
      <c r="E96">
        <v>24.45965</v>
      </c>
      <c r="F96">
        <v>-81.84384</v>
      </c>
      <c r="G96" t="s">
        <v>178</v>
      </c>
      <c r="H96" s="46">
        <v>45294</v>
      </c>
      <c r="I96">
        <f t="shared" si="2"/>
        <v>100</v>
      </c>
      <c r="J96">
        <v>655</v>
      </c>
      <c r="K96">
        <v>0</v>
      </c>
      <c r="T96" t="s">
        <v>213</v>
      </c>
    </row>
    <row r="97" spans="1:20" x14ac:dyDescent="0.2">
      <c r="A97" t="s">
        <v>69</v>
      </c>
      <c r="B97" t="s">
        <v>29</v>
      </c>
      <c r="C97" t="s">
        <v>22</v>
      </c>
      <c r="D97" t="s">
        <v>176</v>
      </c>
      <c r="E97">
        <v>24.459499999999998</v>
      </c>
      <c r="F97">
        <v>-81.844189999999998</v>
      </c>
      <c r="G97" t="s">
        <v>178</v>
      </c>
      <c r="H97" s="46">
        <v>45239</v>
      </c>
      <c r="I97">
        <f t="shared" si="2"/>
        <v>99.896800825593388</v>
      </c>
      <c r="J97">
        <v>969</v>
      </c>
      <c r="K97">
        <v>1</v>
      </c>
      <c r="T97" t="s">
        <v>213</v>
      </c>
    </row>
    <row r="98" spans="1:20" x14ac:dyDescent="0.2">
      <c r="A98" t="s">
        <v>59</v>
      </c>
      <c r="B98" t="s">
        <v>29</v>
      </c>
      <c r="C98" t="s">
        <v>22</v>
      </c>
      <c r="D98" t="s">
        <v>176</v>
      </c>
      <c r="E98">
        <v>24.459330000000001</v>
      </c>
      <c r="F98">
        <v>-81.84451</v>
      </c>
      <c r="G98" t="s">
        <v>178</v>
      </c>
      <c r="H98" s="46">
        <v>45293</v>
      </c>
      <c r="I98">
        <f t="shared" ref="I98:I129" si="3">((J98-K98)/J98)*100</f>
        <v>99.154334038054969</v>
      </c>
      <c r="J98">
        <v>473</v>
      </c>
      <c r="K98">
        <v>4</v>
      </c>
      <c r="T98" t="s">
        <v>213</v>
      </c>
    </row>
    <row r="99" spans="1:20" x14ac:dyDescent="0.2">
      <c r="A99" t="s">
        <v>60</v>
      </c>
      <c r="B99" t="s">
        <v>29</v>
      </c>
      <c r="C99" t="s">
        <v>22</v>
      </c>
      <c r="D99" t="s">
        <v>176</v>
      </c>
      <c r="E99">
        <v>24.459330000000001</v>
      </c>
      <c r="F99">
        <v>-81.84451</v>
      </c>
      <c r="G99" t="s">
        <v>178</v>
      </c>
      <c r="H99" s="46">
        <v>45293</v>
      </c>
      <c r="I99">
        <f t="shared" si="3"/>
        <v>99.575371549893845</v>
      </c>
      <c r="J99">
        <v>471</v>
      </c>
      <c r="K99">
        <v>2</v>
      </c>
      <c r="T99" t="s">
        <v>213</v>
      </c>
    </row>
    <row r="100" spans="1:20" x14ac:dyDescent="0.2">
      <c r="A100" t="s">
        <v>64</v>
      </c>
      <c r="B100" t="s">
        <v>29</v>
      </c>
      <c r="C100" t="s">
        <v>22</v>
      </c>
      <c r="D100" t="s">
        <v>176</v>
      </c>
      <c r="E100">
        <v>24.459379999999999</v>
      </c>
      <c r="F100">
        <v>-81.845060000000004</v>
      </c>
      <c r="G100" t="s">
        <v>178</v>
      </c>
      <c r="H100" s="46">
        <v>45293</v>
      </c>
      <c r="I100">
        <f t="shared" si="3"/>
        <v>100</v>
      </c>
      <c r="J100">
        <v>284</v>
      </c>
      <c r="K100">
        <v>0</v>
      </c>
      <c r="T100" t="s">
        <v>213</v>
      </c>
    </row>
    <row r="101" spans="1:20" x14ac:dyDescent="0.2">
      <c r="A101" t="s">
        <v>65</v>
      </c>
      <c r="B101" t="s">
        <v>29</v>
      </c>
      <c r="C101" t="s">
        <v>22</v>
      </c>
      <c r="D101" t="s">
        <v>176</v>
      </c>
      <c r="E101">
        <v>24.459379999999999</v>
      </c>
      <c r="F101">
        <v>-81.845060000000004</v>
      </c>
      <c r="G101" t="s">
        <v>178</v>
      </c>
      <c r="H101" s="46">
        <v>45293</v>
      </c>
      <c r="I101">
        <f t="shared" si="3"/>
        <v>100</v>
      </c>
      <c r="J101">
        <v>660</v>
      </c>
      <c r="K101">
        <v>0</v>
      </c>
      <c r="T101" t="s">
        <v>213</v>
      </c>
    </row>
    <row r="102" spans="1:20" x14ac:dyDescent="0.2">
      <c r="A102" t="s">
        <v>67</v>
      </c>
      <c r="B102" t="s">
        <v>29</v>
      </c>
      <c r="C102" t="s">
        <v>22</v>
      </c>
      <c r="D102" t="s">
        <v>176</v>
      </c>
      <c r="E102">
        <v>24.45946</v>
      </c>
      <c r="F102">
        <v>-81.845380000000006</v>
      </c>
      <c r="G102" t="s">
        <v>178</v>
      </c>
      <c r="H102" s="46">
        <v>45239</v>
      </c>
      <c r="I102">
        <f t="shared" si="3"/>
        <v>100</v>
      </c>
      <c r="J102">
        <v>936</v>
      </c>
      <c r="K102">
        <v>0</v>
      </c>
      <c r="T102" t="s">
        <v>213</v>
      </c>
    </row>
    <row r="103" spans="1:20" x14ac:dyDescent="0.2">
      <c r="A103" t="s">
        <v>66</v>
      </c>
      <c r="B103" t="s">
        <v>29</v>
      </c>
      <c r="C103" t="s">
        <v>22</v>
      </c>
      <c r="D103" t="s">
        <v>176</v>
      </c>
      <c r="E103">
        <v>24.45945</v>
      </c>
      <c r="F103">
        <v>-81.844769999999997</v>
      </c>
      <c r="G103" t="s">
        <v>178</v>
      </c>
      <c r="H103" s="46">
        <v>45293</v>
      </c>
      <c r="I103">
        <f t="shared" si="3"/>
        <v>100</v>
      </c>
      <c r="J103">
        <v>1018</v>
      </c>
      <c r="K103">
        <v>0</v>
      </c>
      <c r="T103" t="s">
        <v>213</v>
      </c>
    </row>
    <row r="104" spans="1:20" x14ac:dyDescent="0.2">
      <c r="A104" t="s">
        <v>71</v>
      </c>
      <c r="B104" t="s">
        <v>29</v>
      </c>
      <c r="C104" t="s">
        <v>22</v>
      </c>
      <c r="D104" t="s">
        <v>176</v>
      </c>
      <c r="E104">
        <v>24.45956</v>
      </c>
      <c r="F104">
        <v>-81.845489999999998</v>
      </c>
      <c r="G104" t="s">
        <v>178</v>
      </c>
      <c r="H104" s="46">
        <v>45293</v>
      </c>
      <c r="I104">
        <f t="shared" si="3"/>
        <v>99.900299102691932</v>
      </c>
      <c r="J104">
        <v>1003</v>
      </c>
      <c r="K104">
        <v>1</v>
      </c>
      <c r="T104" t="s">
        <v>213</v>
      </c>
    </row>
    <row r="105" spans="1:20" x14ac:dyDescent="0.2">
      <c r="A105" t="s">
        <v>68</v>
      </c>
      <c r="B105" t="s">
        <v>29</v>
      </c>
      <c r="C105" t="s">
        <v>22</v>
      </c>
      <c r="D105" t="s">
        <v>176</v>
      </c>
      <c r="E105">
        <v>24.45947</v>
      </c>
      <c r="F105">
        <v>-81.845089999999999</v>
      </c>
      <c r="G105" t="s">
        <v>178</v>
      </c>
      <c r="H105" s="46">
        <v>45293</v>
      </c>
      <c r="I105">
        <f t="shared" si="3"/>
        <v>100</v>
      </c>
      <c r="J105">
        <v>326</v>
      </c>
      <c r="K105">
        <v>0</v>
      </c>
      <c r="T105" t="s">
        <v>213</v>
      </c>
    </row>
    <row r="106" spans="1:20" x14ac:dyDescent="0.2">
      <c r="A106" t="s">
        <v>77</v>
      </c>
      <c r="B106" t="s">
        <v>29</v>
      </c>
      <c r="C106" t="s">
        <v>22</v>
      </c>
      <c r="D106" t="s">
        <v>176</v>
      </c>
      <c r="E106">
        <v>24.459859999999999</v>
      </c>
      <c r="F106">
        <v>-81.845309999999998</v>
      </c>
      <c r="G106" t="s">
        <v>178</v>
      </c>
      <c r="H106" s="46">
        <v>45293</v>
      </c>
      <c r="I106">
        <f t="shared" si="3"/>
        <v>100</v>
      </c>
      <c r="J106">
        <v>501</v>
      </c>
      <c r="K106">
        <v>0</v>
      </c>
      <c r="T106" t="s">
        <v>213</v>
      </c>
    </row>
    <row r="107" spans="1:20" x14ac:dyDescent="0.2">
      <c r="A107" t="s">
        <v>174</v>
      </c>
      <c r="B107" t="s">
        <v>29</v>
      </c>
      <c r="C107" t="s">
        <v>175</v>
      </c>
      <c r="D107" t="s">
        <v>176</v>
      </c>
      <c r="E107">
        <v>24.776219999999999</v>
      </c>
      <c r="F107">
        <v>-80.736890000000002</v>
      </c>
      <c r="G107" t="s">
        <v>177</v>
      </c>
      <c r="H107" s="46">
        <v>45205</v>
      </c>
      <c r="I107">
        <f t="shared" si="3"/>
        <v>100</v>
      </c>
      <c r="J107">
        <v>290</v>
      </c>
      <c r="K107">
        <v>0</v>
      </c>
      <c r="T107" t="s">
        <v>214</v>
      </c>
    </row>
    <row r="108" spans="1:20" x14ac:dyDescent="0.2">
      <c r="A108" t="s">
        <v>153</v>
      </c>
      <c r="B108" t="s">
        <v>29</v>
      </c>
      <c r="C108" t="s">
        <v>175</v>
      </c>
      <c r="D108" t="s">
        <v>176</v>
      </c>
      <c r="E108">
        <v>24.540590000000002</v>
      </c>
      <c r="F108">
        <v>-81.441270000000003</v>
      </c>
      <c r="G108" t="s">
        <v>178</v>
      </c>
      <c r="H108" s="46">
        <v>45239</v>
      </c>
      <c r="I108">
        <f t="shared" si="3"/>
        <v>100</v>
      </c>
      <c r="J108">
        <v>175</v>
      </c>
      <c r="K108">
        <v>0</v>
      </c>
      <c r="T108" t="s">
        <v>198</v>
      </c>
    </row>
    <row r="109" spans="1:20" x14ac:dyDescent="0.2">
      <c r="A109" t="s">
        <v>154</v>
      </c>
      <c r="B109" t="s">
        <v>29</v>
      </c>
      <c r="C109" t="s">
        <v>175</v>
      </c>
      <c r="D109" t="s">
        <v>176</v>
      </c>
      <c r="E109">
        <v>24.540600000000001</v>
      </c>
      <c r="F109">
        <v>-81.435770000000005</v>
      </c>
      <c r="G109" t="s">
        <v>178</v>
      </c>
      <c r="H109" s="46">
        <v>45239</v>
      </c>
      <c r="I109">
        <f t="shared" si="3"/>
        <v>100</v>
      </c>
      <c r="J109">
        <v>34</v>
      </c>
      <c r="K109">
        <v>0</v>
      </c>
      <c r="T109" t="s">
        <v>198</v>
      </c>
    </row>
    <row r="110" spans="1:20" x14ac:dyDescent="0.2">
      <c r="A110" t="s">
        <v>158</v>
      </c>
      <c r="B110" t="s">
        <v>29</v>
      </c>
      <c r="C110" t="s">
        <v>175</v>
      </c>
      <c r="D110" t="s">
        <v>176</v>
      </c>
      <c r="E110">
        <v>24.54138</v>
      </c>
      <c r="F110">
        <v>-81.434039999999996</v>
      </c>
      <c r="G110" t="s">
        <v>178</v>
      </c>
      <c r="H110" s="46">
        <v>45239</v>
      </c>
      <c r="I110">
        <f t="shared" si="3"/>
        <v>100</v>
      </c>
      <c r="J110">
        <v>494</v>
      </c>
      <c r="K110">
        <v>0</v>
      </c>
      <c r="T110" t="s">
        <v>198</v>
      </c>
    </row>
    <row r="111" spans="1:20" x14ac:dyDescent="0.2">
      <c r="A111" t="s">
        <v>148</v>
      </c>
      <c r="B111" t="s">
        <v>29</v>
      </c>
      <c r="C111" t="s">
        <v>175</v>
      </c>
      <c r="D111" t="s">
        <v>176</v>
      </c>
      <c r="E111">
        <v>24.537710000000001</v>
      </c>
      <c r="F111">
        <v>-81.453569999999999</v>
      </c>
      <c r="G111" t="s">
        <v>178</v>
      </c>
      <c r="H111" s="46">
        <v>45247</v>
      </c>
      <c r="I111">
        <f t="shared" si="3"/>
        <v>100</v>
      </c>
      <c r="J111">
        <v>498</v>
      </c>
      <c r="K111">
        <v>0</v>
      </c>
      <c r="T111" t="s">
        <v>198</v>
      </c>
    </row>
    <row r="112" spans="1:20" x14ac:dyDescent="0.2">
      <c r="A112" t="s">
        <v>149</v>
      </c>
      <c r="B112" t="s">
        <v>29</v>
      </c>
      <c r="C112" t="s">
        <v>175</v>
      </c>
      <c r="D112" t="s">
        <v>176</v>
      </c>
      <c r="E112">
        <v>24.540209999999998</v>
      </c>
      <c r="F112">
        <v>-81.448719999999994</v>
      </c>
      <c r="G112" t="s">
        <v>178</v>
      </c>
      <c r="H112" s="46">
        <v>45247</v>
      </c>
      <c r="I112">
        <f t="shared" si="3"/>
        <v>100</v>
      </c>
      <c r="J112">
        <v>500</v>
      </c>
      <c r="K112">
        <v>0</v>
      </c>
      <c r="T112" t="s">
        <v>198</v>
      </c>
    </row>
    <row r="113" spans="1:20" x14ac:dyDescent="0.2">
      <c r="A113" t="s">
        <v>156</v>
      </c>
      <c r="B113" t="s">
        <v>29</v>
      </c>
      <c r="C113" t="s">
        <v>175</v>
      </c>
      <c r="D113" t="s">
        <v>176</v>
      </c>
      <c r="E113">
        <v>24.540849999999999</v>
      </c>
      <c r="F113">
        <v>-81.436109999999999</v>
      </c>
      <c r="G113" t="s">
        <v>178</v>
      </c>
      <c r="H113" s="46">
        <v>45302</v>
      </c>
      <c r="I113">
        <f t="shared" si="3"/>
        <v>100</v>
      </c>
      <c r="J113">
        <v>21</v>
      </c>
      <c r="K113">
        <v>0</v>
      </c>
      <c r="T113" t="s">
        <v>198</v>
      </c>
    </row>
    <row r="114" spans="1:20" x14ac:dyDescent="0.2">
      <c r="A114" t="s">
        <v>125</v>
      </c>
      <c r="B114" t="s">
        <v>29</v>
      </c>
      <c r="C114" t="s">
        <v>175</v>
      </c>
      <c r="D114" t="s">
        <v>176</v>
      </c>
      <c r="E114">
        <v>24.524850000000001</v>
      </c>
      <c r="F114">
        <v>-81.507329999999996</v>
      </c>
      <c r="G114" t="s">
        <v>178</v>
      </c>
      <c r="H114" s="46">
        <v>45264</v>
      </c>
      <c r="I114">
        <f t="shared" si="3"/>
        <v>100</v>
      </c>
      <c r="J114">
        <v>444</v>
      </c>
      <c r="K114">
        <v>0</v>
      </c>
      <c r="T114" t="s">
        <v>215</v>
      </c>
    </row>
    <row r="115" spans="1:20" x14ac:dyDescent="0.2">
      <c r="A115" t="s">
        <v>126</v>
      </c>
      <c r="B115" t="s">
        <v>29</v>
      </c>
      <c r="C115" t="s">
        <v>175</v>
      </c>
      <c r="D115" t="s">
        <v>176</v>
      </c>
      <c r="E115">
        <v>24.52496</v>
      </c>
      <c r="F115">
        <v>-81.506789999999995</v>
      </c>
      <c r="G115" t="s">
        <v>178</v>
      </c>
      <c r="H115" s="46">
        <v>45264</v>
      </c>
      <c r="I115">
        <f t="shared" si="3"/>
        <v>100</v>
      </c>
      <c r="J115">
        <v>190</v>
      </c>
      <c r="K115">
        <v>0</v>
      </c>
      <c r="T115" t="s">
        <v>215</v>
      </c>
    </row>
    <row r="116" spans="1:20" x14ac:dyDescent="0.2">
      <c r="A116" t="s">
        <v>128</v>
      </c>
      <c r="B116" t="s">
        <v>29</v>
      </c>
      <c r="C116" t="s">
        <v>175</v>
      </c>
      <c r="D116" t="s">
        <v>176</v>
      </c>
      <c r="E116">
        <v>24.526060000000001</v>
      </c>
      <c r="F116">
        <v>-81.502529999999993</v>
      </c>
      <c r="G116" t="s">
        <v>178</v>
      </c>
      <c r="H116" s="46">
        <v>45264</v>
      </c>
      <c r="I116">
        <f t="shared" si="3"/>
        <v>100</v>
      </c>
      <c r="J116">
        <v>262</v>
      </c>
      <c r="K116">
        <v>0</v>
      </c>
      <c r="T116" t="s">
        <v>215</v>
      </c>
    </row>
    <row r="117" spans="1:20" x14ac:dyDescent="0.2">
      <c r="A117" t="s">
        <v>165</v>
      </c>
      <c r="B117" t="s">
        <v>29</v>
      </c>
      <c r="C117" t="s">
        <v>22</v>
      </c>
      <c r="D117" t="s">
        <v>176</v>
      </c>
      <c r="E117">
        <v>24.546749999999999</v>
      </c>
      <c r="F117">
        <v>-81.401889999999995</v>
      </c>
      <c r="G117" t="s">
        <v>178</v>
      </c>
      <c r="H117" s="46">
        <v>45309</v>
      </c>
      <c r="I117">
        <f t="shared" si="3"/>
        <v>100</v>
      </c>
      <c r="J117">
        <v>5</v>
      </c>
      <c r="K117">
        <v>0</v>
      </c>
      <c r="T117" t="s">
        <v>193</v>
      </c>
    </row>
    <row r="118" spans="1:20" x14ac:dyDescent="0.2">
      <c r="A118" t="s">
        <v>159</v>
      </c>
      <c r="B118" t="s">
        <v>29</v>
      </c>
      <c r="C118" t="s">
        <v>22</v>
      </c>
      <c r="D118" t="s">
        <v>176</v>
      </c>
      <c r="E118">
        <v>24.546060000000001</v>
      </c>
      <c r="F118">
        <v>-81.406390000000002</v>
      </c>
      <c r="G118" t="s">
        <v>178</v>
      </c>
      <c r="H118" s="46">
        <v>45295</v>
      </c>
      <c r="I118">
        <f t="shared" si="3"/>
        <v>100</v>
      </c>
      <c r="J118">
        <v>496</v>
      </c>
      <c r="K118">
        <v>0</v>
      </c>
      <c r="T118" t="s">
        <v>193</v>
      </c>
    </row>
    <row r="119" spans="1:20" x14ac:dyDescent="0.2">
      <c r="A119" t="s">
        <v>161</v>
      </c>
      <c r="B119" t="s">
        <v>29</v>
      </c>
      <c r="C119" t="s">
        <v>22</v>
      </c>
      <c r="D119" t="s">
        <v>176</v>
      </c>
      <c r="E119">
        <v>24.54616</v>
      </c>
      <c r="F119">
        <v>-81.406450000000007</v>
      </c>
      <c r="G119" t="s">
        <v>178</v>
      </c>
      <c r="H119" s="46">
        <v>45295</v>
      </c>
      <c r="I119">
        <f t="shared" si="3"/>
        <v>100</v>
      </c>
      <c r="J119">
        <v>586</v>
      </c>
      <c r="K119">
        <v>0</v>
      </c>
      <c r="T119" t="s">
        <v>193</v>
      </c>
    </row>
    <row r="120" spans="1:20" x14ac:dyDescent="0.2">
      <c r="A120" t="s">
        <v>162</v>
      </c>
      <c r="B120" t="s">
        <v>29</v>
      </c>
      <c r="C120" t="s">
        <v>22</v>
      </c>
      <c r="D120" t="s">
        <v>176</v>
      </c>
      <c r="E120">
        <v>24.54616</v>
      </c>
      <c r="F120">
        <v>-81.406450000000007</v>
      </c>
      <c r="G120" t="s">
        <v>178</v>
      </c>
      <c r="H120" s="46">
        <v>45295</v>
      </c>
      <c r="I120">
        <f t="shared" si="3"/>
        <v>100</v>
      </c>
      <c r="J120">
        <v>298</v>
      </c>
      <c r="K120">
        <v>0</v>
      </c>
      <c r="T120" t="s">
        <v>193</v>
      </c>
    </row>
    <row r="121" spans="1:20" x14ac:dyDescent="0.2">
      <c r="A121" t="s">
        <v>163</v>
      </c>
      <c r="B121" t="s">
        <v>29</v>
      </c>
      <c r="C121" t="s">
        <v>22</v>
      </c>
      <c r="D121" t="s">
        <v>176</v>
      </c>
      <c r="E121">
        <v>24.54616</v>
      </c>
      <c r="F121">
        <v>-81.406450000000007</v>
      </c>
      <c r="G121" t="s">
        <v>178</v>
      </c>
      <c r="H121" s="46">
        <v>45295</v>
      </c>
      <c r="I121">
        <f t="shared" si="3"/>
        <v>100</v>
      </c>
      <c r="J121">
        <v>704</v>
      </c>
      <c r="K121">
        <v>0</v>
      </c>
      <c r="T121" t="s">
        <v>193</v>
      </c>
    </row>
    <row r="122" spans="1:20" x14ac:dyDescent="0.2">
      <c r="A122" t="s">
        <v>160</v>
      </c>
      <c r="B122" t="s">
        <v>29</v>
      </c>
      <c r="C122" t="s">
        <v>22</v>
      </c>
      <c r="D122" t="s">
        <v>176</v>
      </c>
      <c r="E122">
        <v>24.54608</v>
      </c>
      <c r="F122">
        <v>-81.406509999999997</v>
      </c>
      <c r="G122" t="s">
        <v>178</v>
      </c>
      <c r="H122" s="46">
        <v>45295</v>
      </c>
      <c r="I122">
        <f t="shared" si="3"/>
        <v>100</v>
      </c>
      <c r="J122">
        <v>72</v>
      </c>
      <c r="K122">
        <v>0</v>
      </c>
      <c r="T122" t="s">
        <v>193</v>
      </c>
    </row>
    <row r="123" spans="1:20" x14ac:dyDescent="0.2">
      <c r="A123" t="s">
        <v>88</v>
      </c>
      <c r="B123" t="s">
        <v>29</v>
      </c>
      <c r="C123" t="s">
        <v>175</v>
      </c>
      <c r="D123" t="s">
        <v>176</v>
      </c>
      <c r="E123">
        <v>24.48226</v>
      </c>
      <c r="F123">
        <v>-81.704710000000006</v>
      </c>
      <c r="G123" t="s">
        <v>178</v>
      </c>
      <c r="H123" s="46">
        <v>45240</v>
      </c>
      <c r="I123">
        <f t="shared" si="3"/>
        <v>100</v>
      </c>
      <c r="J123">
        <v>179</v>
      </c>
      <c r="K123">
        <v>0</v>
      </c>
      <c r="T123" t="s">
        <v>216</v>
      </c>
    </row>
    <row r="124" spans="1:20" x14ac:dyDescent="0.2">
      <c r="A124" t="s">
        <v>89</v>
      </c>
      <c r="B124" t="s">
        <v>29</v>
      </c>
      <c r="C124" t="s">
        <v>175</v>
      </c>
      <c r="D124" t="s">
        <v>176</v>
      </c>
      <c r="E124">
        <v>24.48226</v>
      </c>
      <c r="F124">
        <v>-81.705219999999997</v>
      </c>
      <c r="G124" t="s">
        <v>178</v>
      </c>
      <c r="H124" s="46">
        <v>45208</v>
      </c>
      <c r="I124">
        <f t="shared" si="3"/>
        <v>100</v>
      </c>
      <c r="J124">
        <v>394</v>
      </c>
      <c r="K124">
        <v>0</v>
      </c>
      <c r="T124" t="s">
        <v>216</v>
      </c>
    </row>
    <row r="125" spans="1:20" x14ac:dyDescent="0.2">
      <c r="A125" t="s">
        <v>87</v>
      </c>
      <c r="B125" t="s">
        <v>29</v>
      </c>
      <c r="C125" t="s">
        <v>175</v>
      </c>
      <c r="D125" t="s">
        <v>176</v>
      </c>
      <c r="E125">
        <v>24.479880000000001</v>
      </c>
      <c r="F125">
        <v>-81.71463</v>
      </c>
      <c r="G125" t="s">
        <v>178</v>
      </c>
      <c r="H125" s="46">
        <v>45307</v>
      </c>
      <c r="I125">
        <f t="shared" si="3"/>
        <v>100</v>
      </c>
      <c r="J125">
        <v>115</v>
      </c>
      <c r="K125">
        <v>0</v>
      </c>
      <c r="T125" t="s">
        <v>217</v>
      </c>
    </row>
    <row r="126" spans="1:20" x14ac:dyDescent="0.2">
      <c r="A126" t="s">
        <v>92</v>
      </c>
      <c r="B126" t="s">
        <v>29</v>
      </c>
      <c r="C126" t="s">
        <v>22</v>
      </c>
      <c r="D126" t="s">
        <v>176</v>
      </c>
      <c r="E126">
        <v>24.482399999999998</v>
      </c>
      <c r="F126">
        <v>-81.70496</v>
      </c>
      <c r="G126" t="s">
        <v>178</v>
      </c>
      <c r="H126" s="46">
        <v>45257</v>
      </c>
      <c r="I126">
        <f t="shared" si="3"/>
        <v>100</v>
      </c>
      <c r="J126">
        <v>68</v>
      </c>
      <c r="K126">
        <v>0</v>
      </c>
      <c r="T126" t="s">
        <v>218</v>
      </c>
    </row>
    <row r="127" spans="1:20" x14ac:dyDescent="0.2">
      <c r="A127" t="s">
        <v>91</v>
      </c>
      <c r="B127" t="s">
        <v>29</v>
      </c>
      <c r="C127" t="s">
        <v>22</v>
      </c>
      <c r="D127" t="s">
        <v>176</v>
      </c>
      <c r="E127">
        <v>24.482379999999999</v>
      </c>
      <c r="F127">
        <v>-81.704220000000007</v>
      </c>
      <c r="G127" t="s">
        <v>178</v>
      </c>
      <c r="H127" s="46">
        <v>45257</v>
      </c>
      <c r="I127">
        <f t="shared" si="3"/>
        <v>99.856115107913666</v>
      </c>
      <c r="J127">
        <v>695</v>
      </c>
      <c r="K127">
        <v>1</v>
      </c>
      <c r="T127" t="s">
        <v>218</v>
      </c>
    </row>
    <row r="128" spans="1:20" x14ac:dyDescent="0.2">
      <c r="A128" t="s">
        <v>93</v>
      </c>
      <c r="B128" t="s">
        <v>29</v>
      </c>
      <c r="C128" t="s">
        <v>22</v>
      </c>
      <c r="D128" t="s">
        <v>176</v>
      </c>
      <c r="E128">
        <v>24.48244</v>
      </c>
      <c r="F128">
        <v>-81.704319999999996</v>
      </c>
      <c r="G128" t="s">
        <v>178</v>
      </c>
      <c r="H128" s="46">
        <v>45257</v>
      </c>
      <c r="I128">
        <f t="shared" si="3"/>
        <v>99.855282199710558</v>
      </c>
      <c r="J128">
        <v>691</v>
      </c>
      <c r="K128">
        <v>1</v>
      </c>
      <c r="T128" t="s">
        <v>218</v>
      </c>
    </row>
    <row r="129" spans="1:20" x14ac:dyDescent="0.2">
      <c r="A129" t="s">
        <v>94</v>
      </c>
      <c r="B129" t="s">
        <v>29</v>
      </c>
      <c r="C129" t="s">
        <v>22</v>
      </c>
      <c r="D129" t="s">
        <v>176</v>
      </c>
      <c r="E129">
        <v>24.48244</v>
      </c>
      <c r="F129">
        <v>-81.704319999999996</v>
      </c>
      <c r="G129" t="s">
        <v>178</v>
      </c>
      <c r="H129" s="46">
        <v>45257</v>
      </c>
      <c r="I129">
        <f t="shared" si="3"/>
        <v>100</v>
      </c>
      <c r="J129">
        <v>449</v>
      </c>
      <c r="K129">
        <v>0</v>
      </c>
      <c r="T129" t="s">
        <v>218</v>
      </c>
    </row>
    <row r="130" spans="1:20" x14ac:dyDescent="0.2">
      <c r="A130" t="s">
        <v>95</v>
      </c>
      <c r="B130" t="s">
        <v>29</v>
      </c>
      <c r="C130" t="s">
        <v>22</v>
      </c>
      <c r="D130" t="s">
        <v>176</v>
      </c>
      <c r="E130">
        <v>24.482659999999999</v>
      </c>
      <c r="F130">
        <v>-81.705449999999999</v>
      </c>
      <c r="G130" t="s">
        <v>178</v>
      </c>
      <c r="H130" s="46">
        <v>45257</v>
      </c>
      <c r="I130">
        <f t="shared" ref="I130:I161" si="4">((J130-K130)/J130)*100</f>
        <v>100</v>
      </c>
      <c r="J130">
        <v>828</v>
      </c>
      <c r="K130">
        <v>0</v>
      </c>
      <c r="T130" t="s">
        <v>218</v>
      </c>
    </row>
    <row r="131" spans="1:20" x14ac:dyDescent="0.2">
      <c r="A131" t="s">
        <v>90</v>
      </c>
      <c r="B131" t="s">
        <v>29</v>
      </c>
      <c r="C131" t="s">
        <v>22</v>
      </c>
      <c r="D131" t="s">
        <v>176</v>
      </c>
      <c r="E131">
        <v>24.48226</v>
      </c>
      <c r="F131">
        <v>-81.705219999999997</v>
      </c>
      <c r="G131" t="s">
        <v>178</v>
      </c>
      <c r="H131" s="46">
        <v>45257</v>
      </c>
      <c r="I131">
        <f t="shared" si="4"/>
        <v>98.664440734557601</v>
      </c>
      <c r="J131">
        <v>599</v>
      </c>
      <c r="K131">
        <v>8</v>
      </c>
      <c r="T131" t="s">
        <v>218</v>
      </c>
    </row>
    <row r="132" spans="1:20" x14ac:dyDescent="0.2">
      <c r="A132" t="s">
        <v>85</v>
      </c>
      <c r="B132" t="s">
        <v>29</v>
      </c>
      <c r="C132" t="s">
        <v>175</v>
      </c>
      <c r="D132" t="s">
        <v>176</v>
      </c>
      <c r="E132">
        <v>24.478000000000002</v>
      </c>
      <c r="F132">
        <v>-81.729920000000007</v>
      </c>
      <c r="G132" t="s">
        <v>178</v>
      </c>
      <c r="H132" s="46">
        <v>45240</v>
      </c>
      <c r="I132">
        <f t="shared" si="4"/>
        <v>100</v>
      </c>
      <c r="J132">
        <v>223</v>
      </c>
      <c r="K132">
        <v>0</v>
      </c>
      <c r="T132" t="s">
        <v>219</v>
      </c>
    </row>
    <row r="133" spans="1:20" x14ac:dyDescent="0.2">
      <c r="A133" t="s">
        <v>86</v>
      </c>
      <c r="B133" t="s">
        <v>29</v>
      </c>
      <c r="C133" t="s">
        <v>175</v>
      </c>
      <c r="D133" t="s">
        <v>176</v>
      </c>
      <c r="E133">
        <v>24.47814</v>
      </c>
      <c r="F133">
        <v>-81.730779999999996</v>
      </c>
      <c r="G133" t="s">
        <v>178</v>
      </c>
      <c r="H133" s="46">
        <v>45307</v>
      </c>
      <c r="I133">
        <f t="shared" si="4"/>
        <v>100</v>
      </c>
      <c r="J133">
        <v>219</v>
      </c>
      <c r="K133">
        <v>0</v>
      </c>
      <c r="T133" t="s">
        <v>220</v>
      </c>
    </row>
    <row r="134" spans="1:20" x14ac:dyDescent="0.2">
      <c r="A134" t="s">
        <v>129</v>
      </c>
      <c r="B134" t="s">
        <v>29</v>
      </c>
      <c r="C134" t="s">
        <v>175</v>
      </c>
      <c r="D134" t="s">
        <v>176</v>
      </c>
      <c r="E134">
        <v>24.526160000000001</v>
      </c>
      <c r="F134">
        <v>-81.500979999999998</v>
      </c>
      <c r="G134" t="s">
        <v>178</v>
      </c>
      <c r="H134" s="46">
        <v>45264</v>
      </c>
      <c r="I134">
        <f t="shared" si="4"/>
        <v>100</v>
      </c>
      <c r="J134">
        <v>242</v>
      </c>
      <c r="K134">
        <v>0</v>
      </c>
      <c r="T134" t="s">
        <v>199</v>
      </c>
    </row>
    <row r="135" spans="1:20" x14ac:dyDescent="0.2">
      <c r="A135" t="s">
        <v>131</v>
      </c>
      <c r="B135" t="s">
        <v>29</v>
      </c>
      <c r="C135" t="s">
        <v>175</v>
      </c>
      <c r="D135" t="s">
        <v>176</v>
      </c>
      <c r="E135">
        <v>24.52647</v>
      </c>
      <c r="F135">
        <v>-81.50215</v>
      </c>
      <c r="G135" t="s">
        <v>178</v>
      </c>
      <c r="H135" s="46">
        <v>45264</v>
      </c>
      <c r="I135">
        <f t="shared" si="4"/>
        <v>100</v>
      </c>
      <c r="J135">
        <v>264</v>
      </c>
      <c r="K135">
        <v>0</v>
      </c>
      <c r="T135" t="s">
        <v>199</v>
      </c>
    </row>
    <row r="136" spans="1:20" x14ac:dyDescent="0.2">
      <c r="A136" t="s">
        <v>130</v>
      </c>
      <c r="B136" t="s">
        <v>29</v>
      </c>
      <c r="C136" t="s">
        <v>175</v>
      </c>
      <c r="D136" t="s">
        <v>176</v>
      </c>
      <c r="E136">
        <v>24.526450000000001</v>
      </c>
      <c r="F136">
        <v>-81.501980000000003</v>
      </c>
      <c r="G136" t="s">
        <v>178</v>
      </c>
      <c r="H136" s="46">
        <v>45264</v>
      </c>
      <c r="I136">
        <f t="shared" si="4"/>
        <v>100</v>
      </c>
      <c r="J136">
        <v>240</v>
      </c>
      <c r="K136">
        <v>0</v>
      </c>
      <c r="T136" t="s">
        <v>199</v>
      </c>
    </row>
    <row r="137" spans="1:20" x14ac:dyDescent="0.2">
      <c r="A137" t="s">
        <v>127</v>
      </c>
      <c r="B137" t="s">
        <v>29</v>
      </c>
      <c r="C137" t="s">
        <v>175</v>
      </c>
      <c r="D137" t="s">
        <v>176</v>
      </c>
      <c r="E137">
        <v>24.525880000000001</v>
      </c>
      <c r="F137">
        <v>-81.500889999999998</v>
      </c>
      <c r="G137" t="s">
        <v>178</v>
      </c>
      <c r="H137" s="46">
        <v>45264</v>
      </c>
      <c r="I137">
        <f t="shared" si="4"/>
        <v>100</v>
      </c>
      <c r="J137">
        <v>483</v>
      </c>
      <c r="K137">
        <v>0</v>
      </c>
      <c r="T137" t="s">
        <v>199</v>
      </c>
    </row>
  </sheetData>
  <sortState xmlns:xlrd2="http://schemas.microsoft.com/office/spreadsheetml/2017/richdata2" ref="A2:T137">
    <sortCondition ref="A2:A1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24620-3F75-4658-B72B-F434BC4D1830}">
  <dimension ref="A1:T12"/>
  <sheetViews>
    <sheetView workbookViewId="0">
      <selection activeCell="L2" sqref="L2"/>
    </sheetView>
  </sheetViews>
  <sheetFormatPr baseColWidth="10" defaultColWidth="8.83203125" defaultRowHeight="15" x14ac:dyDescent="0.2"/>
  <cols>
    <col min="1" max="1" width="16.83203125" bestFit="1" customWidth="1"/>
    <col min="4" max="4" width="12.1640625" bestFit="1" customWidth="1"/>
    <col min="8" max="8" width="10.5" bestFit="1" customWidth="1"/>
    <col min="9" max="9" width="10.1640625" bestFit="1" customWidth="1"/>
    <col min="10" max="10" width="10.6640625" bestFit="1" customWidth="1"/>
    <col min="11" max="11" width="18.6640625" bestFit="1" customWidth="1"/>
    <col min="12" max="12" width="13.6640625" bestFit="1" customWidth="1"/>
    <col min="14" max="14" width="11.1640625" bestFit="1" customWidth="1"/>
    <col min="15" max="15" width="21.33203125" bestFit="1" customWidth="1"/>
    <col min="16" max="16" width="20.83203125" bestFit="1" customWidth="1"/>
    <col min="17" max="17" width="23.83203125" bestFit="1" customWidth="1"/>
    <col min="18" max="18" width="17.5" bestFit="1" customWidth="1"/>
    <col min="19" max="19" width="15.5" bestFit="1" customWidth="1"/>
    <col min="20" max="20" width="88.1640625" bestFit="1" customWidth="1"/>
  </cols>
  <sheetData>
    <row r="1" spans="1:20" ht="16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4" t="s">
        <v>11</v>
      </c>
      <c r="M1" s="4" t="s">
        <v>12</v>
      </c>
      <c r="N1" s="5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6" t="s">
        <v>19</v>
      </c>
    </row>
    <row r="2" spans="1:20" x14ac:dyDescent="0.2">
      <c r="A2" s="7" t="s">
        <v>20</v>
      </c>
      <c r="B2" s="8" t="s">
        <v>21</v>
      </c>
      <c r="C2" s="8" t="s">
        <v>22</v>
      </c>
      <c r="D2" s="8" t="s">
        <v>23</v>
      </c>
      <c r="E2" s="8">
        <v>24.62079</v>
      </c>
      <c r="F2" s="8">
        <v>-82.867369999999994</v>
      </c>
      <c r="G2" s="8" t="s">
        <v>24</v>
      </c>
      <c r="H2" s="9">
        <v>45147</v>
      </c>
      <c r="I2" s="10">
        <f>(7/131)*100</f>
        <v>5.343511450381679</v>
      </c>
      <c r="J2" s="8">
        <v>131</v>
      </c>
      <c r="K2" s="8">
        <v>124</v>
      </c>
      <c r="L2" s="10">
        <v>19.3</v>
      </c>
      <c r="M2" s="10">
        <f>AVERAGE(15,4.3)</f>
        <v>9.65</v>
      </c>
      <c r="N2" s="11">
        <f>STDEV(15,4.3)/SQRT(2)</f>
        <v>5.35</v>
      </c>
      <c r="O2" s="8"/>
      <c r="P2" s="8"/>
      <c r="Q2" s="8"/>
      <c r="R2" s="8"/>
      <c r="S2" s="8"/>
      <c r="T2" s="12" t="s">
        <v>35</v>
      </c>
    </row>
    <row r="3" spans="1:20" x14ac:dyDescent="0.2">
      <c r="A3" s="13" t="s">
        <v>20</v>
      </c>
      <c r="B3" s="14" t="s">
        <v>21</v>
      </c>
      <c r="C3" s="14" t="s">
        <v>22</v>
      </c>
      <c r="D3" s="14" t="s">
        <v>23</v>
      </c>
      <c r="E3" s="14">
        <v>24.62079</v>
      </c>
      <c r="F3" s="14">
        <v>-82.867369999999994</v>
      </c>
      <c r="G3" s="14" t="s">
        <v>24</v>
      </c>
      <c r="H3" s="15">
        <v>45324</v>
      </c>
      <c r="I3" s="14">
        <v>100</v>
      </c>
      <c r="J3" s="14">
        <v>131</v>
      </c>
      <c r="K3" s="14">
        <v>0</v>
      </c>
      <c r="L3" s="16">
        <v>0</v>
      </c>
      <c r="M3" s="16">
        <v>0</v>
      </c>
      <c r="N3" s="17" t="s">
        <v>25</v>
      </c>
      <c r="O3" s="14"/>
      <c r="P3" s="14"/>
      <c r="Q3" s="14"/>
      <c r="R3" s="14"/>
      <c r="S3" s="14"/>
      <c r="T3" s="18"/>
    </row>
    <row r="4" spans="1:20" ht="16" thickBot="1" x14ac:dyDescent="0.25">
      <c r="A4" s="19" t="s">
        <v>26</v>
      </c>
      <c r="B4" s="20" t="s">
        <v>21</v>
      </c>
      <c r="C4" s="20" t="s">
        <v>22</v>
      </c>
      <c r="D4" s="20" t="s">
        <v>23</v>
      </c>
      <c r="E4" s="20">
        <v>24.680199999999999</v>
      </c>
      <c r="F4" s="20">
        <v>-82.891216999999997</v>
      </c>
      <c r="G4" s="20" t="s">
        <v>24</v>
      </c>
      <c r="H4" s="21">
        <v>45324</v>
      </c>
      <c r="I4" s="20">
        <v>100</v>
      </c>
      <c r="J4" s="20">
        <v>5</v>
      </c>
      <c r="K4" s="20">
        <v>0</v>
      </c>
      <c r="L4" s="22">
        <v>0</v>
      </c>
      <c r="M4" s="22">
        <v>0</v>
      </c>
      <c r="N4" s="23" t="s">
        <v>25</v>
      </c>
      <c r="O4" s="20"/>
      <c r="P4" s="20"/>
      <c r="Q4" s="20"/>
      <c r="R4" s="20"/>
      <c r="S4" s="20"/>
      <c r="T4" s="24"/>
    </row>
    <row r="5" spans="1:20" ht="16" thickBot="1" x14ac:dyDescent="0.25">
      <c r="A5" s="25" t="s">
        <v>27</v>
      </c>
      <c r="B5" s="26" t="s">
        <v>21</v>
      </c>
      <c r="C5" s="26" t="s">
        <v>22</v>
      </c>
      <c r="D5" s="26" t="s">
        <v>23</v>
      </c>
      <c r="E5" s="26"/>
      <c r="F5" s="26"/>
      <c r="G5" s="26" t="s">
        <v>24</v>
      </c>
      <c r="H5" s="26"/>
      <c r="I5" s="26">
        <v>100</v>
      </c>
      <c r="J5" s="26">
        <v>136</v>
      </c>
      <c r="K5" s="26">
        <v>0</v>
      </c>
      <c r="L5" s="27">
        <v>0</v>
      </c>
      <c r="M5" s="27">
        <v>0</v>
      </c>
      <c r="N5" s="28"/>
      <c r="O5" s="26"/>
      <c r="P5" s="26">
        <v>0</v>
      </c>
      <c r="Q5" s="26"/>
      <c r="R5" s="26"/>
      <c r="S5" s="26"/>
      <c r="T5" s="29"/>
    </row>
    <row r="6" spans="1:20" x14ac:dyDescent="0.2">
      <c r="A6" s="7" t="s">
        <v>28</v>
      </c>
      <c r="B6" s="8" t="s">
        <v>29</v>
      </c>
      <c r="C6" s="8" t="s">
        <v>22</v>
      </c>
      <c r="D6" s="8" t="s">
        <v>30</v>
      </c>
      <c r="E6" s="8">
        <v>25.566759999999999</v>
      </c>
      <c r="F6" s="8"/>
      <c r="G6" s="8" t="s">
        <v>31</v>
      </c>
      <c r="H6" s="30">
        <v>45156</v>
      </c>
      <c r="I6" s="8">
        <v>0</v>
      </c>
      <c r="J6" s="8">
        <v>5</v>
      </c>
      <c r="K6" s="8">
        <v>5</v>
      </c>
      <c r="L6" s="8" t="s">
        <v>25</v>
      </c>
      <c r="M6" s="8" t="s">
        <v>25</v>
      </c>
      <c r="N6" s="8" t="s">
        <v>25</v>
      </c>
      <c r="O6" s="8">
        <v>5</v>
      </c>
      <c r="P6" s="8">
        <v>5</v>
      </c>
      <c r="Q6" s="8"/>
      <c r="R6" s="8"/>
      <c r="S6" s="8"/>
    </row>
    <row r="7" spans="1:20" x14ac:dyDescent="0.2">
      <c r="A7" s="13" t="s">
        <v>32</v>
      </c>
      <c r="B7" s="14" t="s">
        <v>29</v>
      </c>
      <c r="C7" s="14" t="s">
        <v>22</v>
      </c>
      <c r="D7" s="14" t="s">
        <v>30</v>
      </c>
      <c r="E7" s="14">
        <v>25.47775</v>
      </c>
      <c r="F7" s="14"/>
      <c r="G7" s="14" t="s">
        <v>31</v>
      </c>
      <c r="H7" s="31">
        <v>45156</v>
      </c>
      <c r="I7" s="14">
        <v>100</v>
      </c>
      <c r="J7" s="14">
        <v>5</v>
      </c>
      <c r="K7" s="14">
        <v>0</v>
      </c>
      <c r="L7" s="14" t="s">
        <v>25</v>
      </c>
      <c r="M7" s="14" t="s">
        <v>25</v>
      </c>
      <c r="N7" s="14" t="s">
        <v>25</v>
      </c>
      <c r="O7" s="14">
        <v>5</v>
      </c>
      <c r="P7" s="14">
        <v>0</v>
      </c>
      <c r="Q7" s="14"/>
      <c r="R7" s="14"/>
      <c r="S7" s="14"/>
      <c r="T7" s="18"/>
    </row>
    <row r="8" spans="1:20" x14ac:dyDescent="0.2">
      <c r="A8" s="13" t="s">
        <v>33</v>
      </c>
      <c r="B8" s="14" t="s">
        <v>29</v>
      </c>
      <c r="C8" s="14" t="s">
        <v>22</v>
      </c>
      <c r="D8" s="14" t="s">
        <v>30</v>
      </c>
      <c r="E8" s="14">
        <v>25.318770000000001</v>
      </c>
      <c r="F8" s="14"/>
      <c r="G8" s="14" t="s">
        <v>31</v>
      </c>
      <c r="H8" s="31">
        <v>45161</v>
      </c>
      <c r="I8" s="14">
        <v>100</v>
      </c>
      <c r="J8" s="14">
        <v>5</v>
      </c>
      <c r="K8" s="14">
        <v>0</v>
      </c>
      <c r="L8" s="14" t="s">
        <v>25</v>
      </c>
      <c r="M8" s="14" t="s">
        <v>25</v>
      </c>
      <c r="N8" s="14" t="s">
        <v>25</v>
      </c>
      <c r="O8" s="14">
        <v>5</v>
      </c>
      <c r="P8" s="14">
        <v>0</v>
      </c>
      <c r="Q8" s="14"/>
      <c r="R8" s="14"/>
      <c r="S8" s="14"/>
      <c r="T8" s="18"/>
    </row>
    <row r="9" spans="1:20" ht="16" thickBot="1" x14ac:dyDescent="0.25">
      <c r="A9" s="13" t="s">
        <v>28</v>
      </c>
      <c r="B9" s="14" t="s">
        <v>29</v>
      </c>
      <c r="C9" s="14" t="s">
        <v>22</v>
      </c>
      <c r="D9" s="14" t="s">
        <v>30</v>
      </c>
      <c r="E9" s="14">
        <v>25.566759999999999</v>
      </c>
      <c r="F9" s="14"/>
      <c r="G9" s="14" t="s">
        <v>31</v>
      </c>
      <c r="H9" s="31">
        <v>45241</v>
      </c>
      <c r="I9" s="14">
        <v>80</v>
      </c>
      <c r="J9" s="14">
        <v>5</v>
      </c>
      <c r="K9" s="14">
        <v>1</v>
      </c>
      <c r="L9" s="14" t="s">
        <v>25</v>
      </c>
      <c r="M9" s="14" t="s">
        <v>25</v>
      </c>
      <c r="N9" s="14" t="s">
        <v>25</v>
      </c>
      <c r="O9" s="14">
        <v>5</v>
      </c>
      <c r="P9" s="14">
        <v>1</v>
      </c>
      <c r="Q9" s="14" t="s">
        <v>34</v>
      </c>
      <c r="R9" s="14"/>
      <c r="S9" s="14"/>
      <c r="T9" s="18"/>
    </row>
    <row r="10" spans="1:20" ht="16" thickBot="1" x14ac:dyDescent="0.25">
      <c r="A10" s="32" t="s">
        <v>27</v>
      </c>
      <c r="B10" s="33" t="s">
        <v>29</v>
      </c>
      <c r="C10" s="33" t="s">
        <v>22</v>
      </c>
      <c r="D10" s="33" t="s">
        <v>30</v>
      </c>
      <c r="E10" s="33"/>
      <c r="F10" s="33"/>
      <c r="G10" s="33" t="s">
        <v>31</v>
      </c>
      <c r="H10" s="34"/>
      <c r="I10" s="35">
        <f>(14/15)*100</f>
        <v>93.333333333333329</v>
      </c>
      <c r="J10" s="33">
        <f>SUM(J7:J9)</f>
        <v>15</v>
      </c>
      <c r="K10" s="33">
        <v>1</v>
      </c>
      <c r="L10" s="33" t="s">
        <v>25</v>
      </c>
      <c r="M10" s="33" t="s">
        <v>25</v>
      </c>
      <c r="N10" s="33" t="s">
        <v>25</v>
      </c>
      <c r="O10" s="33"/>
      <c r="P10" s="33">
        <v>1</v>
      </c>
      <c r="Q10" s="36"/>
      <c r="R10" s="36"/>
      <c r="S10" s="36"/>
      <c r="T10" s="37"/>
    </row>
    <row r="12" spans="1:20" x14ac:dyDescent="0.2">
      <c r="A12" s="38" t="s">
        <v>36</v>
      </c>
      <c r="B12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 data</vt:lpstr>
    </vt:vector>
  </TitlesOfParts>
  <Company>NESDIS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Manzello</dc:creator>
  <cp:lastModifiedBy>Cunning, Ross</cp:lastModifiedBy>
  <dcterms:created xsi:type="dcterms:W3CDTF">2024-03-30T23:08:57Z</dcterms:created>
  <dcterms:modified xsi:type="dcterms:W3CDTF">2024-06-12T16:38:38Z</dcterms:modified>
</cp:coreProperties>
</file>