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manda\Protected coral species restoration\Acropora palmata\Manzello paper 2024\"/>
    </mc:Choice>
  </mc:AlternateContent>
  <xr:revisionPtr revIDLastSave="0" documentId="13_ncr:1_{1D31C7E3-5D93-4CE4-9E85-4FD67FE8C650}" xr6:coauthVersionLast="47" xr6:coauthVersionMax="47" xr10:uidLastSave="{00000000-0000-0000-0000-000000000000}"/>
  <bookViews>
    <workbookView xWindow="-120" yWindow="-120" windowWidth="29040" windowHeight="15840" activeTab="2" xr2:uid="{3407852F-906B-4510-ACE9-CC0D3856C35B}"/>
  </bookViews>
  <sheets>
    <sheet name="Template" sheetId="1" r:id="rId1"/>
    <sheet name="Example data" sheetId="2" r:id="rId2"/>
    <sheet name="NPS BNP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N2" i="2"/>
  <c r="M2" i="2"/>
  <c r="I2" i="2"/>
</calcChain>
</file>

<file path=xl/sharedStrings.xml><?xml version="1.0" encoding="utf-8"?>
<sst xmlns="http://schemas.openxmlformats.org/spreadsheetml/2006/main" count="349" uniqueCount="106">
  <si>
    <t>Site</t>
  </si>
  <si>
    <t>Wild/Outplant</t>
  </si>
  <si>
    <t>Spp</t>
  </si>
  <si>
    <t>Data Source</t>
  </si>
  <si>
    <t>Latitude</t>
  </si>
  <si>
    <t>Longitude</t>
  </si>
  <si>
    <t>Region</t>
  </si>
  <si>
    <t>Date</t>
  </si>
  <si>
    <t>%Mortality</t>
  </si>
  <si>
    <t>N (colonies)</t>
  </si>
  <si>
    <t>N (surviving colonies)</t>
  </si>
  <si>
    <t>TOTAL LAI (m2)</t>
  </si>
  <si>
    <t>Mean LAI</t>
  </si>
  <si>
    <t>LAI Std Error</t>
  </si>
  <si>
    <t>N (Genotypes, if known)</t>
  </si>
  <si>
    <t>N (Surviving Genotypes)</t>
  </si>
  <si>
    <t>DHW (AT TIME OF SURVEY)</t>
  </si>
  <si>
    <t>MAX DHW FOR SITE</t>
  </si>
  <si>
    <t>Thermistor Data?</t>
  </si>
  <si>
    <t>Note</t>
  </si>
  <si>
    <t>Palmata Patch</t>
  </si>
  <si>
    <t>Wild</t>
  </si>
  <si>
    <t>APAL</t>
  </si>
  <si>
    <t>FWC</t>
  </si>
  <si>
    <t>DRTO</t>
  </si>
  <si>
    <t>n/a</t>
  </si>
  <si>
    <t>Acropolis</t>
  </si>
  <si>
    <t>REGION SUMMARY</t>
  </si>
  <si>
    <t>Brewster Reef</t>
  </si>
  <si>
    <t>Outplant</t>
  </si>
  <si>
    <t>Kuffner/USGS</t>
  </si>
  <si>
    <t>BISC</t>
  </si>
  <si>
    <t>Shadow Reef</t>
  </si>
  <si>
    <t>Ball Buoy North</t>
  </si>
  <si>
    <t>N/A</t>
  </si>
  <si>
    <t>DHW and thermistor dat at time of survey a useful for understanding mortality threshold for A. palmata</t>
  </si>
  <si>
    <t>Light Grey is "Final Survey"</t>
  </si>
  <si>
    <t>Spp (APAL/ACER)</t>
  </si>
  <si>
    <t>Region (Miami-Dade/Broward, BISC, UK, MK, LK, DRTO)</t>
  </si>
  <si>
    <t>Colony ID</t>
  </si>
  <si>
    <t>Reef</t>
  </si>
  <si>
    <t>wild</t>
  </si>
  <si>
    <t>Amanda's Reef</t>
  </si>
  <si>
    <t>Dead</t>
  </si>
  <si>
    <t>BB-Ball Paul</t>
  </si>
  <si>
    <t>Alive</t>
  </si>
  <si>
    <t>BB-BB3</t>
  </si>
  <si>
    <t>BB-Cpal</t>
  </si>
  <si>
    <t>BB-MD1</t>
  </si>
  <si>
    <t>BB-North</t>
  </si>
  <si>
    <t>DR9</t>
  </si>
  <si>
    <t>Fowey</t>
  </si>
  <si>
    <t>Laura Palmata</t>
  </si>
  <si>
    <t>BB-Mote2</t>
  </si>
  <si>
    <t>Shadow-Mote3</t>
  </si>
  <si>
    <t>Valentine-RSMAS</t>
  </si>
  <si>
    <t>Valentine</t>
  </si>
  <si>
    <t>Apal</t>
  </si>
  <si>
    <t>BNP</t>
  </si>
  <si>
    <t>BNP AP2-9.</t>
  </si>
  <si>
    <t>1?</t>
  </si>
  <si>
    <t>BNP AP103-109</t>
  </si>
  <si>
    <t>BNP AP12-22</t>
  </si>
  <si>
    <t>BNP AP34-76</t>
  </si>
  <si>
    <t>BNP AP23-33, 88-102</t>
  </si>
  <si>
    <t>Safety Valve/Star-RSMAS</t>
  </si>
  <si>
    <t>Ball Buoy Reef</t>
  </si>
  <si>
    <t>Fowey Rocks</t>
  </si>
  <si>
    <t>Laura Palmata Reef</t>
  </si>
  <si>
    <t>Safety Valve/Star</t>
  </si>
  <si>
    <t>May24</t>
  </si>
  <si>
    <t>Mar24</t>
  </si>
  <si>
    <t>Brewster Reef-RSMAS</t>
  </si>
  <si>
    <t>~20</t>
  </si>
  <si>
    <t>unk</t>
  </si>
  <si>
    <t>BB-Mote1</t>
  </si>
  <si>
    <t>Mote outplants Nov2019</t>
  </si>
  <si>
    <t>Mote outplants Jan2020</t>
  </si>
  <si>
    <t>Mote outplants Apr2022</t>
  </si>
  <si>
    <t>M3 and BB-FWC reported by FWC</t>
  </si>
  <si>
    <t>cultured outplant</t>
  </si>
  <si>
    <t>wild outplant</t>
  </si>
  <si>
    <t>1?  GT pending</t>
  </si>
  <si>
    <t>1?  GT pending and see Baums 200X</t>
  </si>
  <si>
    <t>GT pending</t>
  </si>
  <si>
    <t>Status</t>
  </si>
  <si>
    <t>Kuffner reported by Kuffner</t>
  </si>
  <si>
    <t>100 clusters of 5 plugs</t>
  </si>
  <si>
    <t>RSMAS outplants, 2019?</t>
  </si>
  <si>
    <t>100 frags?</t>
  </si>
  <si>
    <t>no</t>
  </si>
  <si>
    <t>DEP Apal reported by RSMAS</t>
  </si>
  <si>
    <t>yes</t>
  </si>
  <si>
    <t>yes - NPS-SFCN+Kuffner+NPS-BNP (starting Aug23)</t>
  </si>
  <si>
    <t>yes - Kuffner+NPS-BNP (starting Aug23)</t>
  </si>
  <si>
    <t>BNP AP1</t>
  </si>
  <si>
    <t>BNP AP11</t>
  </si>
  <si>
    <t xml:space="preserve"> Pale live tissue, bleached and dead</t>
  </si>
  <si>
    <t xml:space="preserve">BNP AP117-119. </t>
  </si>
  <si>
    <t xml:space="preserve">BNP AP120.  </t>
  </si>
  <si>
    <t>Colony 75% dead</t>
  </si>
  <si>
    <t xml:space="preserve">BNP AP10.  </t>
  </si>
  <si>
    <t>Site 99% dead</t>
  </si>
  <si>
    <t xml:space="preserve">BNP AP77-87.  </t>
  </si>
  <si>
    <t>New colony, alive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</si>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</sst>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0" xfId="0" applyFont="1"/>
    <xf numFmtId="164" fontId="1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5" xfId="0" applyNumberFormat="1" applyFont="1" applyBorder="1"/>
    <xf numFmtId="2" fontId="1" fillId="0" borderId="5" xfId="0" applyNumberFormat="1" applyFont="1" applyBorder="1"/>
    <xf numFmtId="0" fontId="1" fillId="0" borderId="7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164" fontId="0" fillId="0" borderId="2" xfId="0" applyNumberFormat="1" applyFont="1" applyBorder="1"/>
    <xf numFmtId="2" fontId="0" fillId="0" borderId="2" xfId="0" applyNumberFormat="1" applyFont="1" applyBorder="1"/>
    <xf numFmtId="0" fontId="0" fillId="0" borderId="3" xfId="0" applyBorder="1"/>
    <xf numFmtId="0" fontId="0" fillId="2" borderId="8" xfId="0" applyFill="1" applyBorder="1"/>
    <xf numFmtId="0" fontId="0" fillId="2" borderId="0" xfId="0" applyFill="1" applyBorder="1"/>
    <xf numFmtId="14" fontId="0" fillId="2" borderId="0" xfId="0" applyNumberFormat="1" applyFill="1" applyBorder="1"/>
    <xf numFmtId="164" fontId="0" fillId="2" borderId="0" xfId="0" applyNumberFormat="1" applyFont="1" applyFill="1" applyBorder="1"/>
    <xf numFmtId="2" fontId="0" fillId="2" borderId="0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4" fontId="0" fillId="2" borderId="11" xfId="0" applyNumberFormat="1" applyFill="1" applyBorder="1"/>
    <xf numFmtId="164" fontId="0" fillId="2" borderId="11" xfId="0" applyNumberFormat="1" applyFill="1" applyBorder="1"/>
    <xf numFmtId="2" fontId="0" fillId="2" borderId="11" xfId="0" applyNumberFormat="1" applyFill="1" applyBorder="1"/>
    <xf numFmtId="0" fontId="0" fillId="2" borderId="12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164" fontId="1" fillId="3" borderId="11" xfId="0" applyNumberFormat="1" applyFont="1" applyFill="1" applyBorder="1"/>
    <xf numFmtId="2" fontId="1" fillId="3" borderId="11" xfId="0" applyNumberFormat="1" applyFont="1" applyFill="1" applyBorder="1"/>
    <xf numFmtId="0" fontId="1" fillId="3" borderId="12" xfId="0" applyFont="1" applyFill="1" applyBorder="1"/>
    <xf numFmtId="14" fontId="0" fillId="0" borderId="2" xfId="0" applyNumberFormat="1" applyBorder="1" applyAlignment="1">
      <alignment horizontal="right"/>
    </xf>
    <xf numFmtId="0" fontId="0" fillId="2" borderId="8" xfId="0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 applyAlignment="1">
      <alignment horizontal="right"/>
    </xf>
    <xf numFmtId="0" fontId="0" fillId="2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14" fontId="1" fillId="3" borderId="14" xfId="0" applyNumberFormat="1" applyFont="1" applyFill="1" applyBorder="1" applyAlignment="1">
      <alignment horizontal="right"/>
    </xf>
    <xf numFmtId="164" fontId="1" fillId="3" borderId="14" xfId="0" applyNumberFormat="1" applyFont="1" applyFill="1" applyBorder="1"/>
    <xf numFmtId="0" fontId="0" fillId="3" borderId="14" xfId="0" applyFill="1" applyBorder="1"/>
    <xf numFmtId="0" fontId="0" fillId="3" borderId="15" xfId="0" applyFill="1" applyBorder="1"/>
    <xf numFmtId="0" fontId="1" fillId="2" borderId="0" xfId="0" applyFont="1" applyFill="1" applyBorder="1"/>
    <xf numFmtId="0" fontId="0" fillId="2" borderId="0" xfId="0" applyFill="1"/>
    <xf numFmtId="165" fontId="0" fillId="0" borderId="0" xfId="0" applyNumberFormat="1" applyAlignment="1">
      <alignment horizontal="left" indent="1"/>
    </xf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Border="1"/>
    <xf numFmtId="165" fontId="2" fillId="0" borderId="0" xfId="0" applyNumberFormat="1" applyFont="1" applyBorder="1" applyAlignment="1">
      <alignment horizontal="left" indent="1"/>
    </xf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4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12A4-2D8C-49B9-A50D-24C4B785F14E}">
  <dimension ref="A1:T1"/>
  <sheetViews>
    <sheetView workbookViewId="0">
      <selection activeCell="B12" sqref="B12"/>
    </sheetView>
  </sheetViews>
  <sheetFormatPr defaultRowHeight="15" x14ac:dyDescent="0.25"/>
  <cols>
    <col min="2" max="2" width="13.140625" bestFit="1" customWidth="1"/>
    <col min="3" max="3" width="15.140625" bestFit="1" customWidth="1"/>
    <col min="4" max="4" width="10.85546875" bestFit="1" customWidth="1"/>
    <col min="6" max="6" width="9.140625" bestFit="1" customWidth="1"/>
    <col min="7" max="7" width="47.7109375" bestFit="1" customWidth="1"/>
    <col min="9" max="9" width="10.140625" bestFit="1" customWidth="1"/>
    <col min="10" max="10" width="10.5703125" bestFit="1" customWidth="1"/>
    <col min="11" max="11" width="18.5703125" bestFit="1" customWidth="1"/>
    <col min="12" max="12" width="13.5703125" bestFit="1" customWidth="1"/>
    <col min="13" max="13" width="8.5703125" bestFit="1" customWidth="1"/>
    <col min="14" max="14" width="11.28515625" bestFit="1" customWidth="1"/>
    <col min="15" max="15" width="21.42578125" bestFit="1" customWidth="1"/>
    <col min="16" max="16" width="20.85546875" bestFit="1" customWidth="1"/>
    <col min="17" max="17" width="23.7109375" bestFit="1" customWidth="1"/>
    <col min="18" max="18" width="17.5703125" bestFit="1" customWidth="1"/>
    <col min="19" max="19" width="15.5703125" bestFit="1" customWidth="1"/>
  </cols>
  <sheetData>
    <row r="1" spans="1:20" s="4" customFormat="1" x14ac:dyDescent="0.25">
      <c r="A1" s="8" t="s">
        <v>0</v>
      </c>
      <c r="B1" s="9" t="s">
        <v>1</v>
      </c>
      <c r="C1" s="10" t="s">
        <v>37</v>
      </c>
      <c r="D1" s="10" t="s">
        <v>3</v>
      </c>
      <c r="E1" s="10" t="s">
        <v>4</v>
      </c>
      <c r="F1" s="10" t="s">
        <v>5</v>
      </c>
      <c r="G1" s="9" t="s">
        <v>38</v>
      </c>
      <c r="H1" s="9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11" t="s">
        <v>12</v>
      </c>
      <c r="N1" s="12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4620-3F75-4658-B72B-F434BC4D1830}">
  <dimension ref="A1:T12"/>
  <sheetViews>
    <sheetView workbookViewId="0">
      <selection activeCell="C20" sqref="C20"/>
    </sheetView>
  </sheetViews>
  <sheetFormatPr defaultRowHeight="15" x14ac:dyDescent="0.25"/>
  <cols>
    <col min="1" max="1" width="16.85546875" bestFit="1" customWidth="1"/>
    <col min="4" max="4" width="12.28515625" bestFit="1" customWidth="1"/>
    <col min="8" max="8" width="10.42578125" bestFit="1" customWidth="1"/>
    <col min="9" max="9" width="10.140625" bestFit="1" customWidth="1"/>
    <col min="10" max="10" width="10.5703125" bestFit="1" customWidth="1"/>
    <col min="11" max="11" width="18.5703125" bestFit="1" customWidth="1"/>
    <col min="12" max="12" width="13.5703125" bestFit="1" customWidth="1"/>
    <col min="14" max="14" width="11.28515625" bestFit="1" customWidth="1"/>
    <col min="15" max="15" width="21.42578125" bestFit="1" customWidth="1"/>
    <col min="16" max="16" width="20.85546875" bestFit="1" customWidth="1"/>
    <col min="17" max="17" width="23.7109375" bestFit="1" customWidth="1"/>
    <col min="18" max="18" width="17.5703125" bestFit="1" customWidth="1"/>
    <col min="19" max="19" width="15.5703125" bestFit="1" customWidth="1"/>
    <col min="20" max="20" width="88.140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7" t="s">
        <v>19</v>
      </c>
    </row>
    <row r="2" spans="1:20" x14ac:dyDescent="0.25">
      <c r="A2" s="14" t="s">
        <v>20</v>
      </c>
      <c r="B2" s="15" t="s">
        <v>21</v>
      </c>
      <c r="C2" s="15" t="s">
        <v>22</v>
      </c>
      <c r="D2" s="15" t="s">
        <v>23</v>
      </c>
      <c r="E2" s="15">
        <v>24.62079</v>
      </c>
      <c r="F2" s="15">
        <v>-82.867369999999994</v>
      </c>
      <c r="G2" s="15" t="s">
        <v>24</v>
      </c>
      <c r="H2" s="16">
        <v>45147</v>
      </c>
      <c r="I2" s="17">
        <f>(7/131)*100</f>
        <v>5.343511450381679</v>
      </c>
      <c r="J2" s="15">
        <v>131</v>
      </c>
      <c r="K2" s="15">
        <v>124</v>
      </c>
      <c r="L2" s="18">
        <v>19.3</v>
      </c>
      <c r="M2" s="18">
        <f>AVERAGE(15,4.3)</f>
        <v>9.65</v>
      </c>
      <c r="N2" s="19">
        <f>STDEV(15,4.3)/SQRT(2)</f>
        <v>5.35</v>
      </c>
      <c r="O2" s="15"/>
      <c r="P2" s="15"/>
      <c r="Q2" s="15"/>
      <c r="R2" s="15"/>
      <c r="S2" s="15"/>
      <c r="T2" s="20" t="s">
        <v>35</v>
      </c>
    </row>
    <row r="3" spans="1:20" x14ac:dyDescent="0.25">
      <c r="A3" s="21" t="s">
        <v>20</v>
      </c>
      <c r="B3" s="22" t="s">
        <v>21</v>
      </c>
      <c r="C3" s="22" t="s">
        <v>22</v>
      </c>
      <c r="D3" s="22" t="s">
        <v>23</v>
      </c>
      <c r="E3" s="22">
        <v>24.62079</v>
      </c>
      <c r="F3" s="22">
        <v>-82.867369999999994</v>
      </c>
      <c r="G3" s="22" t="s">
        <v>24</v>
      </c>
      <c r="H3" s="23">
        <v>45324</v>
      </c>
      <c r="I3" s="22">
        <v>100</v>
      </c>
      <c r="J3" s="22">
        <v>131</v>
      </c>
      <c r="K3" s="22">
        <v>0</v>
      </c>
      <c r="L3" s="24">
        <v>0</v>
      </c>
      <c r="M3" s="24">
        <v>0</v>
      </c>
      <c r="N3" s="25" t="s">
        <v>25</v>
      </c>
      <c r="O3" s="22"/>
      <c r="P3" s="22"/>
      <c r="Q3" s="22"/>
      <c r="R3" s="22"/>
      <c r="S3" s="22"/>
      <c r="T3" s="26"/>
    </row>
    <row r="4" spans="1:20" ht="15.75" thickBot="1" x14ac:dyDescent="0.3">
      <c r="A4" s="27" t="s">
        <v>26</v>
      </c>
      <c r="B4" s="28" t="s">
        <v>21</v>
      </c>
      <c r="C4" s="28" t="s">
        <v>22</v>
      </c>
      <c r="D4" s="28" t="s">
        <v>23</v>
      </c>
      <c r="E4" s="28">
        <v>24.680199999999999</v>
      </c>
      <c r="F4" s="28">
        <v>-82.891216999999997</v>
      </c>
      <c r="G4" s="28" t="s">
        <v>24</v>
      </c>
      <c r="H4" s="29">
        <v>45324</v>
      </c>
      <c r="I4" s="28">
        <v>100</v>
      </c>
      <c r="J4" s="28">
        <v>5</v>
      </c>
      <c r="K4" s="28">
        <v>0</v>
      </c>
      <c r="L4" s="30">
        <v>0</v>
      </c>
      <c r="M4" s="30">
        <v>0</v>
      </c>
      <c r="N4" s="31" t="s">
        <v>25</v>
      </c>
      <c r="O4" s="28"/>
      <c r="P4" s="28"/>
      <c r="Q4" s="28"/>
      <c r="R4" s="28"/>
      <c r="S4" s="28"/>
      <c r="T4" s="32"/>
    </row>
    <row r="5" spans="1:20" ht="15.75" thickBot="1" x14ac:dyDescent="0.3">
      <c r="A5" s="33" t="s">
        <v>27</v>
      </c>
      <c r="B5" s="34" t="s">
        <v>21</v>
      </c>
      <c r="C5" s="34" t="s">
        <v>22</v>
      </c>
      <c r="D5" s="34" t="s">
        <v>23</v>
      </c>
      <c r="E5" s="34"/>
      <c r="F5" s="34"/>
      <c r="G5" s="34" t="s">
        <v>24</v>
      </c>
      <c r="H5" s="34"/>
      <c r="I5" s="34">
        <v>100</v>
      </c>
      <c r="J5" s="34">
        <v>136</v>
      </c>
      <c r="K5" s="34">
        <v>0</v>
      </c>
      <c r="L5" s="35">
        <v>0</v>
      </c>
      <c r="M5" s="35">
        <v>0</v>
      </c>
      <c r="N5" s="36"/>
      <c r="O5" s="34"/>
      <c r="P5" s="34">
        <v>0</v>
      </c>
      <c r="Q5" s="34"/>
      <c r="R5" s="34"/>
      <c r="S5" s="34"/>
      <c r="T5" s="37"/>
    </row>
    <row r="6" spans="1:20" x14ac:dyDescent="0.25">
      <c r="A6" s="14" t="s">
        <v>28</v>
      </c>
      <c r="B6" s="15" t="s">
        <v>29</v>
      </c>
      <c r="C6" s="15" t="s">
        <v>22</v>
      </c>
      <c r="D6" s="15" t="s">
        <v>30</v>
      </c>
      <c r="E6" s="15">
        <v>25.566759999999999</v>
      </c>
      <c r="F6" s="15"/>
      <c r="G6" s="15" t="s">
        <v>31</v>
      </c>
      <c r="H6" s="38">
        <v>45156</v>
      </c>
      <c r="I6" s="15">
        <v>0</v>
      </c>
      <c r="J6" s="15">
        <v>5</v>
      </c>
      <c r="K6" s="15">
        <v>5</v>
      </c>
      <c r="L6" s="15" t="s">
        <v>25</v>
      </c>
      <c r="M6" s="15" t="s">
        <v>25</v>
      </c>
      <c r="N6" s="15" t="s">
        <v>25</v>
      </c>
      <c r="O6" s="15">
        <v>5</v>
      </c>
      <c r="P6" s="15">
        <v>5</v>
      </c>
      <c r="Q6" s="15"/>
      <c r="R6" s="15"/>
      <c r="S6" s="15"/>
    </row>
    <row r="7" spans="1:20" x14ac:dyDescent="0.25">
      <c r="A7" s="39" t="s">
        <v>32</v>
      </c>
      <c r="B7" s="40" t="s">
        <v>29</v>
      </c>
      <c r="C7" s="40" t="s">
        <v>22</v>
      </c>
      <c r="D7" s="40" t="s">
        <v>30</v>
      </c>
      <c r="E7" s="40">
        <v>25.47775</v>
      </c>
      <c r="F7" s="40"/>
      <c r="G7" s="40" t="s">
        <v>31</v>
      </c>
      <c r="H7" s="41">
        <v>45156</v>
      </c>
      <c r="I7" s="40">
        <v>100</v>
      </c>
      <c r="J7" s="40">
        <v>5</v>
      </c>
      <c r="K7" s="40">
        <v>0</v>
      </c>
      <c r="L7" s="40" t="s">
        <v>25</v>
      </c>
      <c r="M7" s="40" t="s">
        <v>25</v>
      </c>
      <c r="N7" s="40" t="s">
        <v>25</v>
      </c>
      <c r="O7" s="40">
        <v>5</v>
      </c>
      <c r="P7" s="40">
        <v>0</v>
      </c>
      <c r="Q7" s="40"/>
      <c r="R7" s="40"/>
      <c r="S7" s="40"/>
      <c r="T7" s="42"/>
    </row>
    <row r="8" spans="1:20" x14ac:dyDescent="0.25">
      <c r="A8" s="39" t="s">
        <v>33</v>
      </c>
      <c r="B8" s="40" t="s">
        <v>29</v>
      </c>
      <c r="C8" s="40" t="s">
        <v>22</v>
      </c>
      <c r="D8" s="40" t="s">
        <v>30</v>
      </c>
      <c r="E8" s="40">
        <v>25.318770000000001</v>
      </c>
      <c r="F8" s="40"/>
      <c r="G8" s="40" t="s">
        <v>31</v>
      </c>
      <c r="H8" s="41">
        <v>45161</v>
      </c>
      <c r="I8" s="40">
        <v>100</v>
      </c>
      <c r="J8" s="40">
        <v>5</v>
      </c>
      <c r="K8" s="40">
        <v>0</v>
      </c>
      <c r="L8" s="40" t="s">
        <v>25</v>
      </c>
      <c r="M8" s="40" t="s">
        <v>25</v>
      </c>
      <c r="N8" s="40" t="s">
        <v>25</v>
      </c>
      <c r="O8" s="40">
        <v>5</v>
      </c>
      <c r="P8" s="40">
        <v>0</v>
      </c>
      <c r="Q8" s="40"/>
      <c r="R8" s="40"/>
      <c r="S8" s="40"/>
      <c r="T8" s="42"/>
    </row>
    <row r="9" spans="1:20" ht="15.75" thickBot="1" x14ac:dyDescent="0.3">
      <c r="A9" s="39" t="s">
        <v>28</v>
      </c>
      <c r="B9" s="40" t="s">
        <v>29</v>
      </c>
      <c r="C9" s="40" t="s">
        <v>22</v>
      </c>
      <c r="D9" s="40" t="s">
        <v>30</v>
      </c>
      <c r="E9" s="40">
        <v>25.566759999999999</v>
      </c>
      <c r="F9" s="40"/>
      <c r="G9" s="40" t="s">
        <v>31</v>
      </c>
      <c r="H9" s="41">
        <v>45241</v>
      </c>
      <c r="I9" s="40">
        <v>80</v>
      </c>
      <c r="J9" s="40">
        <v>5</v>
      </c>
      <c r="K9" s="40">
        <v>1</v>
      </c>
      <c r="L9" s="40" t="s">
        <v>25</v>
      </c>
      <c r="M9" s="40" t="s">
        <v>25</v>
      </c>
      <c r="N9" s="40" t="s">
        <v>25</v>
      </c>
      <c r="O9" s="40">
        <v>5</v>
      </c>
      <c r="P9" s="40">
        <v>1</v>
      </c>
      <c r="Q9" s="40" t="s">
        <v>34</v>
      </c>
      <c r="R9" s="40"/>
      <c r="S9" s="40"/>
      <c r="T9" s="42"/>
    </row>
    <row r="10" spans="1:20" ht="15.75" thickBot="1" x14ac:dyDescent="0.3">
      <c r="A10" s="43" t="s">
        <v>27</v>
      </c>
      <c r="B10" s="44" t="s">
        <v>29</v>
      </c>
      <c r="C10" s="44" t="s">
        <v>22</v>
      </c>
      <c r="D10" s="44" t="s">
        <v>30</v>
      </c>
      <c r="E10" s="44"/>
      <c r="F10" s="44"/>
      <c r="G10" s="44" t="s">
        <v>31</v>
      </c>
      <c r="H10" s="45"/>
      <c r="I10" s="46">
        <f>(14/15)*100</f>
        <v>93.333333333333329</v>
      </c>
      <c r="J10" s="44">
        <f>SUM(J7:J9)</f>
        <v>15</v>
      </c>
      <c r="K10" s="44">
        <v>1</v>
      </c>
      <c r="L10" s="44" t="s">
        <v>25</v>
      </c>
      <c r="M10" s="44" t="s">
        <v>25</v>
      </c>
      <c r="N10" s="44" t="s">
        <v>25</v>
      </c>
      <c r="O10" s="44"/>
      <c r="P10" s="44">
        <v>1</v>
      </c>
      <c r="Q10" s="47"/>
      <c r="R10" s="47"/>
      <c r="S10" s="47"/>
      <c r="T10" s="48"/>
    </row>
    <row r="12" spans="1:20" x14ac:dyDescent="0.25">
      <c r="A12" s="49" t="s">
        <v>36</v>
      </c>
      <c r="B12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3191-424A-4626-8530-2D6807DEC2D6}">
  <dimension ref="A1:R24"/>
  <sheetViews>
    <sheetView tabSelected="1" topLeftCell="I1" zoomScale="115" zoomScaleNormal="115" workbookViewId="0">
      <selection activeCell="Q8" sqref="Q8"/>
    </sheetView>
  </sheetViews>
  <sheetFormatPr defaultRowHeight="15" x14ac:dyDescent="0.25"/>
  <cols>
    <col min="1" max="1" width="24.140625" customWidth="1"/>
    <col min="2" max="2" width="17" customWidth="1"/>
    <col min="3" max="3" width="17.85546875" customWidth="1"/>
    <col min="6" max="6" width="10.7109375" customWidth="1"/>
    <col min="7" max="7" width="11.5703125" customWidth="1"/>
    <col min="9" max="9" width="8.5703125" style="52" customWidth="1"/>
    <col min="10" max="10" width="8.5703125" customWidth="1"/>
    <col min="11" max="11" width="11.42578125" style="54" customWidth="1"/>
    <col min="12" max="13" width="20.85546875" style="53" customWidth="1"/>
    <col min="14" max="14" width="34.140625" style="54" customWidth="1"/>
    <col min="15" max="15" width="23.28515625" style="54" customWidth="1"/>
    <col min="16" max="16" width="41.5703125" customWidth="1"/>
    <col min="17" max="17" width="22.5703125" customWidth="1"/>
  </cols>
  <sheetData>
    <row r="1" spans="1:18" s="55" customFormat="1" x14ac:dyDescent="0.25">
      <c r="A1" s="55" t="s">
        <v>0</v>
      </c>
      <c r="B1" s="60" t="s">
        <v>40</v>
      </c>
      <c r="C1" s="61" t="s">
        <v>1</v>
      </c>
      <c r="D1" s="55" t="s">
        <v>2</v>
      </c>
      <c r="E1" s="55" t="s">
        <v>3</v>
      </c>
      <c r="F1" s="56" t="s">
        <v>4</v>
      </c>
      <c r="G1" s="56" t="s">
        <v>5</v>
      </c>
      <c r="H1" s="55" t="s">
        <v>6</v>
      </c>
      <c r="I1" s="57" t="s">
        <v>7</v>
      </c>
      <c r="J1" s="60" t="s">
        <v>85</v>
      </c>
      <c r="K1" s="58" t="s">
        <v>8</v>
      </c>
      <c r="L1" s="59" t="s">
        <v>9</v>
      </c>
      <c r="M1" s="59" t="s">
        <v>10</v>
      </c>
      <c r="N1" s="58" t="s">
        <v>14</v>
      </c>
      <c r="O1" s="58" t="s">
        <v>15</v>
      </c>
      <c r="P1" s="55" t="s">
        <v>18</v>
      </c>
      <c r="Q1" s="55" t="s">
        <v>39</v>
      </c>
      <c r="R1" s="55" t="s">
        <v>19</v>
      </c>
    </row>
    <row r="2" spans="1:18" x14ac:dyDescent="0.25">
      <c r="A2" t="s">
        <v>75</v>
      </c>
      <c r="B2" t="s">
        <v>66</v>
      </c>
      <c r="C2" t="s">
        <v>80</v>
      </c>
      <c r="D2" t="s">
        <v>57</v>
      </c>
      <c r="E2" t="s">
        <v>58</v>
      </c>
      <c r="F2" s="51">
        <v>25.318860000000001</v>
      </c>
      <c r="G2" s="51">
        <v>-80.184610000000006</v>
      </c>
      <c r="H2" t="s">
        <v>31</v>
      </c>
      <c r="I2" s="52" t="s">
        <v>71</v>
      </c>
      <c r="J2" t="s">
        <v>45</v>
      </c>
      <c r="K2" s="54" t="s">
        <v>74</v>
      </c>
      <c r="L2" s="53" t="s">
        <v>87</v>
      </c>
      <c r="M2" s="53">
        <v>3</v>
      </c>
      <c r="N2" s="54">
        <v>26</v>
      </c>
      <c r="O2" s="54" t="s">
        <v>74</v>
      </c>
      <c r="P2" t="s">
        <v>90</v>
      </c>
      <c r="Q2" t="s">
        <v>74</v>
      </c>
      <c r="R2" t="s">
        <v>76</v>
      </c>
    </row>
    <row r="3" spans="1:18" x14ac:dyDescent="0.25">
      <c r="A3" t="s">
        <v>53</v>
      </c>
      <c r="B3" t="s">
        <v>66</v>
      </c>
      <c r="C3" t="s">
        <v>80</v>
      </c>
      <c r="D3" t="s">
        <v>57</v>
      </c>
      <c r="E3" t="s">
        <v>58</v>
      </c>
      <c r="F3" s="51">
        <v>25.316330000000001</v>
      </c>
      <c r="G3" s="51">
        <v>-80.187929999999994</v>
      </c>
      <c r="H3" t="s">
        <v>31</v>
      </c>
      <c r="I3" s="52" t="s">
        <v>71</v>
      </c>
      <c r="J3" t="s">
        <v>45</v>
      </c>
      <c r="K3" s="54" t="s">
        <v>74</v>
      </c>
      <c r="L3" s="53" t="s">
        <v>87</v>
      </c>
      <c r="M3" s="53" t="s">
        <v>73</v>
      </c>
      <c r="N3" s="54">
        <v>35</v>
      </c>
      <c r="O3" s="54" t="s">
        <v>74</v>
      </c>
      <c r="P3" t="s">
        <v>90</v>
      </c>
      <c r="Q3" t="s">
        <v>74</v>
      </c>
      <c r="R3" t="s">
        <v>77</v>
      </c>
    </row>
    <row r="4" spans="1:18" x14ac:dyDescent="0.25">
      <c r="A4" t="s">
        <v>54</v>
      </c>
      <c r="B4" t="s">
        <v>32</v>
      </c>
      <c r="C4" t="s">
        <v>80</v>
      </c>
      <c r="D4" t="s">
        <v>57</v>
      </c>
      <c r="E4" t="s">
        <v>58</v>
      </c>
      <c r="F4" s="51">
        <v>25.477820000000001</v>
      </c>
      <c r="G4" s="51">
        <v>-80.140749999999997</v>
      </c>
      <c r="H4" t="s">
        <v>31</v>
      </c>
      <c r="I4" s="52" t="s">
        <v>71</v>
      </c>
      <c r="J4" t="s">
        <v>45</v>
      </c>
      <c r="K4" s="54" t="s">
        <v>74</v>
      </c>
      <c r="L4" s="53" t="s">
        <v>87</v>
      </c>
      <c r="M4" s="53">
        <v>7</v>
      </c>
      <c r="N4" s="54">
        <v>11</v>
      </c>
      <c r="O4" s="54">
        <v>4</v>
      </c>
      <c r="P4" t="s">
        <v>93</v>
      </c>
      <c r="Q4" t="s">
        <v>74</v>
      </c>
      <c r="R4" t="s">
        <v>78</v>
      </c>
    </row>
    <row r="5" spans="1:18" x14ac:dyDescent="0.25">
      <c r="A5" t="s">
        <v>72</v>
      </c>
      <c r="B5" t="s">
        <v>28</v>
      </c>
      <c r="C5" t="s">
        <v>81</v>
      </c>
      <c r="D5" t="s">
        <v>57</v>
      </c>
      <c r="E5" t="s">
        <v>58</v>
      </c>
      <c r="F5">
        <v>25.56662</v>
      </c>
      <c r="G5">
        <v>-80.099940000000004</v>
      </c>
      <c r="H5" t="s">
        <v>31</v>
      </c>
      <c r="I5" s="52" t="s">
        <v>70</v>
      </c>
      <c r="J5" t="s">
        <v>45</v>
      </c>
      <c r="K5" s="54" t="s">
        <v>74</v>
      </c>
      <c r="L5" s="53" t="s">
        <v>89</v>
      </c>
      <c r="M5" s="53">
        <v>2</v>
      </c>
      <c r="N5" s="54" t="s">
        <v>74</v>
      </c>
      <c r="O5" s="54" t="s">
        <v>74</v>
      </c>
      <c r="P5" t="s">
        <v>90</v>
      </c>
      <c r="Q5" t="s">
        <v>74</v>
      </c>
      <c r="R5" t="s">
        <v>88</v>
      </c>
    </row>
    <row r="6" spans="1:18" x14ac:dyDescent="0.25">
      <c r="A6" t="s">
        <v>65</v>
      </c>
      <c r="B6" t="s">
        <v>69</v>
      </c>
      <c r="C6" t="s">
        <v>81</v>
      </c>
      <c r="D6" t="s">
        <v>57</v>
      </c>
      <c r="E6" t="s">
        <v>58</v>
      </c>
      <c r="F6">
        <v>25.531669999999998</v>
      </c>
      <c r="G6">
        <v>-80.102869999999996</v>
      </c>
      <c r="H6" t="s">
        <v>31</v>
      </c>
      <c r="I6" s="52" t="s">
        <v>70</v>
      </c>
      <c r="J6" t="s">
        <v>45</v>
      </c>
      <c r="K6" s="54" t="s">
        <v>74</v>
      </c>
      <c r="L6" s="53" t="s">
        <v>89</v>
      </c>
      <c r="M6" s="53">
        <v>11</v>
      </c>
      <c r="N6" s="54" t="s">
        <v>74</v>
      </c>
      <c r="O6" s="54" t="s">
        <v>74</v>
      </c>
      <c r="P6" t="s">
        <v>90</v>
      </c>
      <c r="Q6" t="s">
        <v>74</v>
      </c>
      <c r="R6" t="s">
        <v>88</v>
      </c>
    </row>
    <row r="7" spans="1:18" x14ac:dyDescent="0.25">
      <c r="A7" t="s">
        <v>55</v>
      </c>
      <c r="B7" t="s">
        <v>56</v>
      </c>
      <c r="C7" t="s">
        <v>81</v>
      </c>
      <c r="D7" t="s">
        <v>57</v>
      </c>
      <c r="E7" t="s">
        <v>58</v>
      </c>
      <c r="F7" s="51">
        <v>25.55705</v>
      </c>
      <c r="G7" s="51">
        <v>-80.100999999999999</v>
      </c>
      <c r="H7" t="s">
        <v>31</v>
      </c>
      <c r="I7" s="52" t="s">
        <v>71</v>
      </c>
      <c r="J7" t="s">
        <v>45</v>
      </c>
      <c r="K7" s="54" t="s">
        <v>74</v>
      </c>
      <c r="L7" s="53" t="s">
        <v>89</v>
      </c>
      <c r="M7" s="53">
        <v>5</v>
      </c>
      <c r="N7" s="54" t="s">
        <v>74</v>
      </c>
      <c r="O7" s="54" t="s">
        <v>74</v>
      </c>
      <c r="P7" t="s">
        <v>90</v>
      </c>
      <c r="Q7" t="s">
        <v>74</v>
      </c>
      <c r="R7" t="s">
        <v>88</v>
      </c>
    </row>
    <row r="8" spans="1:18" x14ac:dyDescent="0.25">
      <c r="A8" t="s">
        <v>42</v>
      </c>
      <c r="B8" t="s">
        <v>42</v>
      </c>
      <c r="C8" t="s">
        <v>41</v>
      </c>
      <c r="D8" t="s">
        <v>57</v>
      </c>
      <c r="E8" t="s">
        <v>58</v>
      </c>
      <c r="F8" s="51">
        <v>25.35239</v>
      </c>
      <c r="G8" s="51">
        <v>-80.178539999999998</v>
      </c>
      <c r="H8" t="s">
        <v>31</v>
      </c>
      <c r="I8" s="52" t="s">
        <v>71</v>
      </c>
      <c r="J8" t="s">
        <v>43</v>
      </c>
      <c r="K8" s="54">
        <v>100</v>
      </c>
      <c r="L8" s="53">
        <v>8</v>
      </c>
      <c r="M8" s="53">
        <v>0</v>
      </c>
      <c r="N8" s="54" t="s">
        <v>83</v>
      </c>
      <c r="O8" s="54">
        <v>0</v>
      </c>
      <c r="P8" t="s">
        <v>90</v>
      </c>
      <c r="Q8" t="s">
        <v>59</v>
      </c>
    </row>
    <row r="9" spans="1:18" x14ac:dyDescent="0.25">
      <c r="A9" t="s">
        <v>44</v>
      </c>
      <c r="B9" t="s">
        <v>66</v>
      </c>
      <c r="C9" t="s">
        <v>41</v>
      </c>
      <c r="D9" t="s">
        <v>57</v>
      </c>
      <c r="E9" t="s">
        <v>58</v>
      </c>
      <c r="F9" s="51">
        <v>25.3160240035504</v>
      </c>
      <c r="G9" s="51">
        <v>-80.188009031116906</v>
      </c>
      <c r="H9" t="s">
        <v>31</v>
      </c>
      <c r="I9" s="52" t="s">
        <v>71</v>
      </c>
      <c r="J9" t="s">
        <v>45</v>
      </c>
      <c r="K9" s="54">
        <v>0</v>
      </c>
      <c r="L9" s="53">
        <v>3</v>
      </c>
      <c r="M9" s="53">
        <v>3</v>
      </c>
      <c r="N9" s="54" t="s">
        <v>82</v>
      </c>
      <c r="O9" s="54" t="s">
        <v>60</v>
      </c>
      <c r="P9" t="s">
        <v>90</v>
      </c>
      <c r="Q9" t="s">
        <v>98</v>
      </c>
      <c r="R9" t="s">
        <v>97</v>
      </c>
    </row>
    <row r="10" spans="1:18" x14ac:dyDescent="0.25">
      <c r="A10" t="s">
        <v>46</v>
      </c>
      <c r="B10" t="s">
        <v>66</v>
      </c>
      <c r="C10" t="s">
        <v>41</v>
      </c>
      <c r="D10" t="s">
        <v>57</v>
      </c>
      <c r="E10" t="s">
        <v>58</v>
      </c>
      <c r="F10" s="51">
        <v>25.316859999999998</v>
      </c>
      <c r="G10" s="51">
        <v>-80.185749999999999</v>
      </c>
      <c r="H10" t="s">
        <v>31</v>
      </c>
      <c r="I10" s="52" t="s">
        <v>71</v>
      </c>
      <c r="J10" t="s">
        <v>45</v>
      </c>
      <c r="K10" s="54">
        <v>0</v>
      </c>
      <c r="L10" s="53">
        <v>1</v>
      </c>
      <c r="M10" s="53">
        <v>1</v>
      </c>
      <c r="N10" s="54" t="s">
        <v>82</v>
      </c>
      <c r="O10" s="54" t="s">
        <v>82</v>
      </c>
      <c r="P10" t="s">
        <v>90</v>
      </c>
      <c r="Q10" t="s">
        <v>99</v>
      </c>
      <c r="R10" t="s">
        <v>104</v>
      </c>
    </row>
    <row r="11" spans="1:18" x14ac:dyDescent="0.25">
      <c r="A11" t="s">
        <v>47</v>
      </c>
      <c r="B11" t="s">
        <v>66</v>
      </c>
      <c r="C11" t="s">
        <v>41</v>
      </c>
      <c r="D11" t="s">
        <v>57</v>
      </c>
      <c r="E11" t="s">
        <v>58</v>
      </c>
      <c r="F11" s="51">
        <v>25.317409999999999</v>
      </c>
      <c r="G11" s="51">
        <v>-80.185199999999995</v>
      </c>
      <c r="H11" t="s">
        <v>31</v>
      </c>
      <c r="I11" s="52" t="s">
        <v>71</v>
      </c>
      <c r="J11" t="s">
        <v>45</v>
      </c>
      <c r="K11" s="54" t="s">
        <v>74</v>
      </c>
      <c r="L11" s="53">
        <v>11</v>
      </c>
      <c r="M11" s="53">
        <v>10</v>
      </c>
      <c r="N11" s="54" t="s">
        <v>84</v>
      </c>
      <c r="O11" s="54" t="s">
        <v>84</v>
      </c>
      <c r="P11" t="s">
        <v>90</v>
      </c>
      <c r="Q11" t="s">
        <v>103</v>
      </c>
      <c r="R11" t="s">
        <v>102</v>
      </c>
    </row>
    <row r="12" spans="1:18" x14ac:dyDescent="0.25">
      <c r="A12" t="s">
        <v>48</v>
      </c>
      <c r="B12" t="s">
        <v>66</v>
      </c>
      <c r="C12" t="s">
        <v>41</v>
      </c>
      <c r="D12" t="s">
        <v>57</v>
      </c>
      <c r="E12" t="s">
        <v>58</v>
      </c>
      <c r="F12" s="51">
        <v>25.31541</v>
      </c>
      <c r="G12" s="51">
        <v>-80.187809999999999</v>
      </c>
      <c r="H12" t="s">
        <v>31</v>
      </c>
      <c r="I12" s="52" t="s">
        <v>71</v>
      </c>
      <c r="J12" t="s">
        <v>45</v>
      </c>
      <c r="K12" s="54">
        <v>0</v>
      </c>
      <c r="L12" s="53">
        <v>1</v>
      </c>
      <c r="M12" s="53">
        <v>1</v>
      </c>
      <c r="N12" s="54" t="s">
        <v>82</v>
      </c>
      <c r="O12" s="54" t="s">
        <v>82</v>
      </c>
      <c r="P12" t="s">
        <v>90</v>
      </c>
      <c r="Q12" t="s">
        <v>101</v>
      </c>
      <c r="R12" t="s">
        <v>100</v>
      </c>
    </row>
    <row r="13" spans="1:18" x14ac:dyDescent="0.25">
      <c r="A13" t="s">
        <v>49</v>
      </c>
      <c r="B13" t="s">
        <v>66</v>
      </c>
      <c r="C13" t="s">
        <v>41</v>
      </c>
      <c r="D13" t="s">
        <v>57</v>
      </c>
      <c r="E13" t="s">
        <v>58</v>
      </c>
      <c r="F13" s="51">
        <v>25.318693974986601</v>
      </c>
      <c r="G13" s="51">
        <v>-80.1842970214784</v>
      </c>
      <c r="H13" t="s">
        <v>31</v>
      </c>
      <c r="I13" s="52" t="s">
        <v>71</v>
      </c>
      <c r="J13" t="s">
        <v>43</v>
      </c>
      <c r="K13" s="54">
        <v>100</v>
      </c>
      <c r="L13" s="53">
        <v>7</v>
      </c>
      <c r="M13" s="53">
        <v>0</v>
      </c>
      <c r="N13" s="54" t="s">
        <v>84</v>
      </c>
      <c r="O13" s="54" t="s">
        <v>105</v>
      </c>
      <c r="P13" t="s">
        <v>92</v>
      </c>
      <c r="Q13" t="s">
        <v>61</v>
      </c>
    </row>
    <row r="14" spans="1:18" x14ac:dyDescent="0.25">
      <c r="A14" t="s">
        <v>28</v>
      </c>
      <c r="B14" t="s">
        <v>28</v>
      </c>
      <c r="C14" t="s">
        <v>41</v>
      </c>
      <c r="D14" t="s">
        <v>57</v>
      </c>
      <c r="E14" t="s">
        <v>58</v>
      </c>
      <c r="F14" s="51">
        <v>25.56662</v>
      </c>
      <c r="G14" s="51">
        <v>-80.099940000000004</v>
      </c>
      <c r="H14" t="s">
        <v>31</v>
      </c>
      <c r="I14" s="52" t="s">
        <v>71</v>
      </c>
      <c r="J14" t="s">
        <v>43</v>
      </c>
      <c r="K14" s="54">
        <v>100</v>
      </c>
      <c r="L14" s="53">
        <v>11</v>
      </c>
      <c r="M14" s="53">
        <v>0</v>
      </c>
      <c r="N14" s="54" t="s">
        <v>84</v>
      </c>
      <c r="O14" s="54" t="s">
        <v>105</v>
      </c>
      <c r="P14" t="s">
        <v>90</v>
      </c>
      <c r="Q14" t="s">
        <v>62</v>
      </c>
    </row>
    <row r="15" spans="1:18" x14ac:dyDescent="0.25">
      <c r="A15" t="s">
        <v>50</v>
      </c>
      <c r="B15" t="s">
        <v>50</v>
      </c>
      <c r="C15" t="s">
        <v>41</v>
      </c>
      <c r="D15" t="s">
        <v>57</v>
      </c>
      <c r="E15" t="s">
        <v>58</v>
      </c>
      <c r="F15" s="51">
        <v>25.360189999999999</v>
      </c>
      <c r="G15" s="51">
        <v>-80.166470000000004</v>
      </c>
      <c r="H15" t="s">
        <v>31</v>
      </c>
      <c r="I15" s="52" t="s">
        <v>71</v>
      </c>
      <c r="J15" t="s">
        <v>43</v>
      </c>
      <c r="K15" s="54">
        <v>100</v>
      </c>
      <c r="L15" s="53">
        <v>1</v>
      </c>
      <c r="M15" s="53">
        <v>0</v>
      </c>
      <c r="N15" s="54" t="s">
        <v>84</v>
      </c>
      <c r="O15" s="54" t="s">
        <v>105</v>
      </c>
      <c r="P15" t="s">
        <v>90</v>
      </c>
      <c r="Q15" t="s">
        <v>95</v>
      </c>
    </row>
    <row r="16" spans="1:18" x14ac:dyDescent="0.25">
      <c r="A16" t="s">
        <v>51</v>
      </c>
      <c r="B16" t="s">
        <v>67</v>
      </c>
      <c r="C16" t="s">
        <v>41</v>
      </c>
      <c r="D16" t="s">
        <v>57</v>
      </c>
      <c r="E16" t="s">
        <v>58</v>
      </c>
      <c r="F16" s="51">
        <v>25.572469999999999</v>
      </c>
      <c r="G16" s="51">
        <v>-80.099770000000007</v>
      </c>
      <c r="H16" t="s">
        <v>31</v>
      </c>
      <c r="I16" s="52" t="s">
        <v>71</v>
      </c>
      <c r="J16" t="s">
        <v>45</v>
      </c>
      <c r="K16" s="54">
        <v>0</v>
      </c>
      <c r="L16" s="53">
        <v>1</v>
      </c>
      <c r="M16" s="53">
        <v>1</v>
      </c>
      <c r="N16" s="54" t="s">
        <v>82</v>
      </c>
      <c r="O16" s="54" t="s">
        <v>82</v>
      </c>
      <c r="P16" t="s">
        <v>90</v>
      </c>
      <c r="Q16" t="s">
        <v>96</v>
      </c>
    </row>
    <row r="17" spans="1:17" x14ac:dyDescent="0.25">
      <c r="A17" t="s">
        <v>52</v>
      </c>
      <c r="B17" t="s">
        <v>68</v>
      </c>
      <c r="C17" t="s">
        <v>41</v>
      </c>
      <c r="D17" t="s">
        <v>57</v>
      </c>
      <c r="E17" t="s">
        <v>58</v>
      </c>
      <c r="F17" s="51">
        <v>25.335290000000001</v>
      </c>
      <c r="G17" s="51">
        <v>-80.178219999999996</v>
      </c>
      <c r="H17" t="s">
        <v>31</v>
      </c>
      <c r="I17" s="52" t="s">
        <v>71</v>
      </c>
      <c r="J17" t="s">
        <v>43</v>
      </c>
      <c r="K17" s="54">
        <v>100</v>
      </c>
      <c r="L17" s="53">
        <v>43</v>
      </c>
      <c r="M17" s="53">
        <v>0</v>
      </c>
      <c r="N17" s="54" t="s">
        <v>84</v>
      </c>
      <c r="O17" s="54" t="s">
        <v>105</v>
      </c>
      <c r="P17" t="s">
        <v>90</v>
      </c>
      <c r="Q17" t="s">
        <v>63</v>
      </c>
    </row>
    <row r="18" spans="1:17" x14ac:dyDescent="0.25">
      <c r="A18" t="s">
        <v>32</v>
      </c>
      <c r="B18" t="s">
        <v>32</v>
      </c>
      <c r="C18" t="s">
        <v>41</v>
      </c>
      <c r="D18" t="s">
        <v>57</v>
      </c>
      <c r="E18" t="s">
        <v>58</v>
      </c>
      <c r="F18" s="51">
        <v>25.477650000000001</v>
      </c>
      <c r="G18" s="51">
        <v>-80.140820000000005</v>
      </c>
      <c r="H18" t="s">
        <v>31</v>
      </c>
      <c r="I18" s="52" t="s">
        <v>71</v>
      </c>
      <c r="J18" t="s">
        <v>43</v>
      </c>
      <c r="K18" s="54">
        <v>100</v>
      </c>
      <c r="L18" s="53">
        <v>26</v>
      </c>
      <c r="M18" s="53">
        <v>0</v>
      </c>
      <c r="N18" s="54" t="s">
        <v>84</v>
      </c>
      <c r="O18" s="54" t="s">
        <v>105</v>
      </c>
      <c r="P18" t="s">
        <v>94</v>
      </c>
      <c r="Q18" t="s">
        <v>64</v>
      </c>
    </row>
    <row r="22" spans="1:17" x14ac:dyDescent="0.25">
      <c r="A22" t="s">
        <v>79</v>
      </c>
    </row>
    <row r="23" spans="1:17" x14ac:dyDescent="0.25">
      <c r="A23" t="s">
        <v>86</v>
      </c>
    </row>
    <row r="24" spans="1:17" x14ac:dyDescent="0.25">
      <c r="A24" t="s">
        <v>91</v>
      </c>
    </row>
  </sheetData>
  <sortState xmlns:xlrd2="http://schemas.microsoft.com/office/spreadsheetml/2017/richdata2" ref="A2:AC142">
    <sortCondition ref="C2:C142"/>
    <sortCondition ref="A2:A142"/>
    <sortCondition ref="B2:B142"/>
  </sortState>
  <conditionalFormatting sqref="F18:H18">
    <cfRule type="expression" dxfId="1" priority="1">
      <formula>$U18="Dead"</formula>
    </cfRule>
    <cfRule type="expression" dxfId="0" priority="2">
      <formula>$U18="Possibly dead"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Example data</vt:lpstr>
      <vt:lpstr>NPS BNP data</vt:lpstr>
    </vt:vector>
  </TitlesOfParts>
  <Company>NESDIS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Bourque, Amanda</cp:lastModifiedBy>
  <dcterms:created xsi:type="dcterms:W3CDTF">2024-03-30T23:08:57Z</dcterms:created>
  <dcterms:modified xsi:type="dcterms:W3CDTF">2024-09-03T14:56:35Z</dcterms:modified>
</cp:coreProperties>
</file>