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rcunning/Projects/FL_Acropora_2023/"/>
    </mc:Choice>
  </mc:AlternateContent>
  <xr:revisionPtr revIDLastSave="0" documentId="13_ncr:1_{2403CE12-81EF-404C-A33D-48D74AD6B431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Template" sheetId="1" r:id="rId1"/>
    <sheet name="Example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EtyUTtb8/PLdPJp6UiEjErHOqw0lYXBaWdQzYniZXF4="/>
    </ext>
  </extLst>
</workbook>
</file>

<file path=xl/calcChain.xml><?xml version="1.0" encoding="utf-8"?>
<calcChain xmlns="http://schemas.openxmlformats.org/spreadsheetml/2006/main">
  <c r="J10" i="2" l="1"/>
  <c r="I10" i="2"/>
  <c r="N2" i="2"/>
  <c r="M2" i="2"/>
  <c r="I2" i="2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<sst xmlns="http://schemas.openxmlformats.org/spreadsheetml/2006/main" count="245" uniqueCount="63">
  <si>
    <t>Site</t>
  </si>
  <si>
    <t>Wild/Outplant</t>
  </si>
  <si>
    <t>Spp (APAL/ACER)</t>
  </si>
  <si>
    <t>Data Source</t>
  </si>
  <si>
    <t>Latitude</t>
  </si>
  <si>
    <t>Longitude</t>
  </si>
  <si>
    <t>Region (Miami-Dade/Broward, BISC, UK, MK, LK, DRTO)</t>
  </si>
  <si>
    <t>Date</t>
  </si>
  <si>
    <t>%Mortality</t>
  </si>
  <si>
    <t>N (colonies)</t>
  </si>
  <si>
    <t>N (surviving colonies)</t>
  </si>
  <si>
    <t>TOTAL LAI (m2)</t>
  </si>
  <si>
    <t>Mean LAI</t>
  </si>
  <si>
    <t>LAI Std Error</t>
  </si>
  <si>
    <t>N (Genotypes, if known)</t>
  </si>
  <si>
    <t>N (Surviving Genotypes)</t>
  </si>
  <si>
    <t>DHW (AT TIME OF SURVEY)</t>
  </si>
  <si>
    <t>MAX DHW FOR SITE</t>
  </si>
  <si>
    <t>Thermistor Data?</t>
  </si>
  <si>
    <t>Note</t>
  </si>
  <si>
    <t>Oasis</t>
  </si>
  <si>
    <t>Outplant</t>
  </si>
  <si>
    <t>APAL</t>
  </si>
  <si>
    <t>UM</t>
  </si>
  <si>
    <t>Miami-Dade</t>
  </si>
  <si>
    <t>89.4cm</t>
  </si>
  <si>
    <t>Apal were plug-sized colonies that were outplanted in varying desnsities (as clusters of 3, 6 and 12); during surveys, partial mortality was assessed at the cluster level, # of surviving colonies and # of total colonies lists the total number of plug-sized colonies outplanted at the site</t>
  </si>
  <si>
    <t>BNP Ofav</t>
  </si>
  <si>
    <t>BNP</t>
  </si>
  <si>
    <t>BISC</t>
  </si>
  <si>
    <t>Paradise</t>
  </si>
  <si>
    <t>ACER</t>
  </si>
  <si>
    <t>Acer were ouplanted 8/3/2023 as 3 clusters of 2-4 small frags (~10cm TLE) to determine if thermal tolerance was evident between genotypes reared in the UM nursery</t>
  </si>
  <si>
    <t>North Dry Rocks</t>
  </si>
  <si>
    <t>UK</t>
  </si>
  <si>
    <t>Yes. Hobo</t>
  </si>
  <si>
    <t>Have more specific data if needed encompassing more timepoints</t>
  </si>
  <si>
    <t>Bianca</t>
  </si>
  <si>
    <t>Erin's</t>
  </si>
  <si>
    <t>Same site as above. Did not find 4 genets which each contained 3 clusters, which could mean mortality, which was accounted in previous timepoint</t>
  </si>
  <si>
    <t>Yes.Hobo</t>
  </si>
  <si>
    <t>Clustered outplants of 2-4 corals</t>
  </si>
  <si>
    <t>Stag Growth</t>
  </si>
  <si>
    <t>Acer were outplanted as small (~10cm) single branching pieces in a cement base and monitored after 6 months, 1 year and 2 years.</t>
  </si>
  <si>
    <t>Yung Growth</t>
  </si>
  <si>
    <t>Very bleached at this time point. Acer were outplanted as small (~10cm) single branching pieces in a cement base and monitored after 6 months, 1 year and 2 years.</t>
  </si>
  <si>
    <t>Very few survivors at thsi timepoint. Anecdotally dead 2 weeks after S1. Acer were outplanted as small (~10cm) single branching pieces in a cement base and monitored after 6 months, 1 year and 2 years.</t>
  </si>
  <si>
    <t>Spp</t>
  </si>
  <si>
    <t>Region</t>
  </si>
  <si>
    <t>Palmata Patch</t>
  </si>
  <si>
    <t>Wild</t>
  </si>
  <si>
    <t>FWC</t>
  </si>
  <si>
    <t>DRTO</t>
  </si>
  <si>
    <t>DHW and thermistor dat at time of survey a useful for understanding mortality threshold for A. palmata</t>
  </si>
  <si>
    <t>n/a</t>
  </si>
  <si>
    <t>Acropolis</t>
  </si>
  <si>
    <t>REGION SUMMARY</t>
  </si>
  <si>
    <t>Brewster Reef</t>
  </si>
  <si>
    <t>Kuffner/USGS</t>
  </si>
  <si>
    <t>Shadow Reef</t>
  </si>
  <si>
    <t>Ball Buoy North</t>
  </si>
  <si>
    <t>N/A</t>
  </si>
  <si>
    <t>Light Grey is "Final Survey"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</si>
</sst>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yy"/>
    <numFmt numFmtId="166" formatCode="mm/dd/yyyy"/>
  </numFmts>
  <fonts count="1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&quot;Helvetica Neue&quot;"/>
    </font>
    <font>
      <sz val="9"/>
      <color rgb="FF1F1F1F"/>
      <name val="&quot;Google Sans&quot;"/>
    </font>
    <font>
      <sz val="11"/>
      <color theme="1"/>
      <name val="Helvetica Neue"/>
      <family val="2"/>
    </font>
    <font>
      <sz val="9"/>
      <color rgb="FF1F1F1F"/>
      <name val="Google Sans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1" fillId="0" borderId="2" xfId="0" applyNumberFormat="1" applyFont="1" applyBorder="1"/>
    <xf numFmtId="2" fontId="1" fillId="0" borderId="2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2" fillId="0" borderId="0" xfId="0" applyFont="1"/>
    <xf numFmtId="165" fontId="2" fillId="0" borderId="0" xfId="0" applyNumberFormat="1" applyFont="1"/>
    <xf numFmtId="0" fontId="3" fillId="3" borderId="0" xfId="0" applyFont="1" applyFill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3" borderId="0" xfId="0" applyFont="1" applyFill="1" applyAlignment="1">
      <alignment horizontal="right"/>
    </xf>
    <xf numFmtId="0" fontId="6" fillId="0" borderId="0" xfId="0" applyFont="1"/>
    <xf numFmtId="0" fontId="7" fillId="3" borderId="0" xfId="0" applyFont="1" applyFill="1"/>
    <xf numFmtId="0" fontId="5" fillId="0" borderId="0" xfId="0" applyFont="1"/>
    <xf numFmtId="0" fontId="8" fillId="0" borderId="0" xfId="0" applyFont="1" applyAlignment="1">
      <alignment horizontal="right"/>
    </xf>
    <xf numFmtId="0" fontId="9" fillId="3" borderId="0" xfId="0" applyFont="1" applyFill="1" applyAlignment="1">
      <alignment horizontal="right"/>
    </xf>
    <xf numFmtId="14" fontId="2" fillId="0" borderId="0" xfId="0" applyNumberFormat="1" applyFont="1"/>
    <xf numFmtId="0" fontId="10" fillId="0" borderId="0" xfId="0" applyFont="1" applyAlignment="1">
      <alignment horizontal="center"/>
    </xf>
    <xf numFmtId="166" fontId="2" fillId="0" borderId="0" xfId="0" applyNumberFormat="1" applyFont="1"/>
    <xf numFmtId="0" fontId="1" fillId="0" borderId="4" xfId="0" applyFont="1" applyBorder="1"/>
    <xf numFmtId="0" fontId="1" fillId="0" borderId="5" xfId="0" applyFont="1" applyBorder="1"/>
    <xf numFmtId="164" fontId="1" fillId="0" borderId="5" xfId="0" applyNumberFormat="1" applyFont="1" applyBorder="1"/>
    <xf numFmtId="2" fontId="1" fillId="0" borderId="5" xfId="0" applyNumberFormat="1" applyFont="1" applyBorder="1"/>
    <xf numFmtId="0" fontId="1" fillId="0" borderId="6" xfId="0" applyFont="1" applyBorder="1"/>
    <xf numFmtId="0" fontId="5" fillId="0" borderId="4" xfId="0" applyFont="1" applyBorder="1"/>
    <xf numFmtId="0" fontId="5" fillId="0" borderId="5" xfId="0" applyFont="1" applyBorder="1"/>
    <xf numFmtId="14" fontId="5" fillId="0" borderId="5" xfId="0" applyNumberFormat="1" applyFont="1" applyBorder="1"/>
    <xf numFmtId="164" fontId="5" fillId="0" borderId="5" xfId="0" applyNumberFormat="1" applyFont="1" applyBorder="1"/>
    <xf numFmtId="2" fontId="5" fillId="0" borderId="5" xfId="0" applyNumberFormat="1" applyFont="1" applyBorder="1"/>
    <xf numFmtId="0" fontId="5" fillId="0" borderId="6" xfId="0" applyFont="1" applyBorder="1"/>
    <xf numFmtId="0" fontId="5" fillId="4" borderId="7" xfId="0" applyFont="1" applyFill="1" applyBorder="1"/>
    <xf numFmtId="0" fontId="5" fillId="4" borderId="8" xfId="0" applyFont="1" applyFill="1" applyBorder="1"/>
    <xf numFmtId="14" fontId="5" fillId="4" borderId="8" xfId="0" applyNumberFormat="1" applyFont="1" applyFill="1" applyBorder="1"/>
    <xf numFmtId="164" fontId="5" fillId="4" borderId="8" xfId="0" applyNumberFormat="1" applyFont="1" applyFill="1" applyBorder="1"/>
    <xf numFmtId="2" fontId="5" fillId="4" borderId="8" xfId="0" applyNumberFormat="1" applyFont="1" applyFill="1" applyBorder="1"/>
    <xf numFmtId="0" fontId="5" fillId="4" borderId="9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14" fontId="5" fillId="4" borderId="11" xfId="0" applyNumberFormat="1" applyFont="1" applyFill="1" applyBorder="1"/>
    <xf numFmtId="164" fontId="5" fillId="4" borderId="11" xfId="0" applyNumberFormat="1" applyFont="1" applyFill="1" applyBorder="1"/>
    <xf numFmtId="2" fontId="5" fillId="4" borderId="11" xfId="0" applyNumberFormat="1" applyFont="1" applyFill="1" applyBorder="1"/>
    <xf numFmtId="0" fontId="5" fillId="4" borderId="12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164" fontId="1" fillId="5" borderId="11" xfId="0" applyNumberFormat="1" applyFont="1" applyFill="1" applyBorder="1"/>
    <xf numFmtId="2" fontId="1" fillId="5" borderId="11" xfId="0" applyNumberFormat="1" applyFont="1" applyFill="1" applyBorder="1"/>
    <xf numFmtId="0" fontId="1" fillId="5" borderId="12" xfId="0" applyFont="1" applyFill="1" applyBorder="1"/>
    <xf numFmtId="0" fontId="5" fillId="6" borderId="13" xfId="0" applyFont="1" applyFill="1" applyBorder="1"/>
    <xf numFmtId="14" fontId="5" fillId="0" borderId="5" xfId="0" applyNumberFormat="1" applyFont="1" applyBorder="1" applyAlignment="1">
      <alignment horizontal="right"/>
    </xf>
    <xf numFmtId="14" fontId="5" fillId="4" borderId="8" xfId="0" applyNumberFormat="1" applyFont="1" applyFill="1" applyBorder="1" applyAlignment="1">
      <alignment horizontal="right"/>
    </xf>
    <xf numFmtId="0" fontId="1" fillId="5" borderId="14" xfId="0" applyFont="1" applyFill="1" applyBorder="1"/>
    <xf numFmtId="0" fontId="1" fillId="5" borderId="15" xfId="0" applyFont="1" applyFill="1" applyBorder="1"/>
    <xf numFmtId="14" fontId="1" fillId="5" borderId="15" xfId="0" applyNumberFormat="1" applyFont="1" applyFill="1" applyBorder="1" applyAlignment="1">
      <alignment horizontal="right"/>
    </xf>
    <xf numFmtId="164" fontId="1" fillId="5" borderId="15" xfId="0" applyNumberFormat="1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1" fillId="4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workbookViewId="0">
      <pane ySplit="1" topLeftCell="A2" activePane="bottomLeft" state="frozen"/>
      <selection pane="bottomLeft" activeCell="C24" sqref="C24"/>
    </sheetView>
  </sheetViews>
  <sheetFormatPr baseColWidth="10" defaultColWidth="14.5" defaultRowHeight="15" customHeight="1"/>
  <cols>
    <col min="1" max="1" width="20.1640625" customWidth="1"/>
    <col min="2" max="2" width="13.1640625" customWidth="1"/>
    <col min="3" max="3" width="15.1640625" customWidth="1"/>
    <col min="4" max="4" width="10.83203125" customWidth="1"/>
    <col min="5" max="5" width="8.6640625" customWidth="1"/>
    <col min="6" max="6" width="9.1640625" customWidth="1"/>
    <col min="7" max="7" width="47.6640625" customWidth="1"/>
    <col min="8" max="8" width="11.5" customWidth="1"/>
    <col min="9" max="9" width="10.1640625" customWidth="1"/>
    <col min="10" max="10" width="10.5" customWidth="1"/>
    <col min="11" max="11" width="18.5" customWidth="1"/>
    <col min="12" max="12" width="13.5" customWidth="1"/>
    <col min="13" max="13" width="8.5" customWidth="1"/>
    <col min="14" max="14" width="11.33203125" customWidth="1"/>
    <col min="15" max="15" width="21.5" customWidth="1"/>
    <col min="16" max="16" width="20.83203125" customWidth="1"/>
    <col min="17" max="17" width="23.6640625" customWidth="1"/>
    <col min="18" max="18" width="17.5" customWidth="1"/>
    <col min="19" max="19" width="15.5" customWidth="1"/>
    <col min="20" max="26" width="8.6640625" customWidth="1"/>
  </cols>
  <sheetData>
    <row r="1" spans="1:26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7"/>
      <c r="V1" s="7"/>
      <c r="W1" s="7"/>
      <c r="X1" s="7"/>
      <c r="Y1" s="7"/>
      <c r="Z1" s="7"/>
    </row>
    <row r="2" spans="1:26" ht="14.25" customHeight="1">
      <c r="A2" s="8" t="s">
        <v>20</v>
      </c>
      <c r="B2" s="8" t="s">
        <v>21</v>
      </c>
      <c r="C2" s="8" t="s">
        <v>22</v>
      </c>
      <c r="D2" s="8" t="s">
        <v>23</v>
      </c>
      <c r="E2">
        <v>25.644189999999998</v>
      </c>
      <c r="F2">
        <v>-80.096919999999997</v>
      </c>
      <c r="G2" s="8" t="s">
        <v>24</v>
      </c>
      <c r="H2" s="9">
        <v>45348</v>
      </c>
      <c r="I2" s="8">
        <v>3.98</v>
      </c>
      <c r="J2" s="8">
        <v>828</v>
      </c>
      <c r="K2" s="8">
        <v>795</v>
      </c>
      <c r="L2" s="8">
        <v>143.86000000000001</v>
      </c>
      <c r="M2" s="8" t="s">
        <v>25</v>
      </c>
      <c r="N2" s="8">
        <v>4.28</v>
      </c>
      <c r="O2" s="8">
        <v>23</v>
      </c>
      <c r="P2" s="8">
        <v>23</v>
      </c>
      <c r="T2" s="8" t="s">
        <v>26</v>
      </c>
    </row>
    <row r="3" spans="1:26" ht="14.25" customHeight="1">
      <c r="A3" s="8" t="s">
        <v>27</v>
      </c>
      <c r="B3" s="8" t="s">
        <v>21</v>
      </c>
      <c r="C3" s="8" t="s">
        <v>22</v>
      </c>
      <c r="D3" s="8" t="s">
        <v>28</v>
      </c>
      <c r="E3">
        <v>25.469799999999999</v>
      </c>
      <c r="F3" s="10">
        <v>-80.131699999999995</v>
      </c>
      <c r="G3" s="8" t="s">
        <v>29</v>
      </c>
      <c r="H3" s="9">
        <v>45348</v>
      </c>
      <c r="I3" s="8">
        <v>97.82</v>
      </c>
      <c r="J3" s="8">
        <v>828</v>
      </c>
      <c r="K3" s="8">
        <v>18</v>
      </c>
      <c r="O3" s="8">
        <v>23</v>
      </c>
      <c r="P3" s="8">
        <v>3</v>
      </c>
      <c r="T3" s="8" t="s">
        <v>26</v>
      </c>
    </row>
    <row r="4" spans="1:26" ht="14.25" customHeight="1">
      <c r="A4" s="8" t="s">
        <v>30</v>
      </c>
      <c r="B4" s="8" t="s">
        <v>21</v>
      </c>
      <c r="C4" s="8" t="s">
        <v>31</v>
      </c>
      <c r="D4" s="8" t="s">
        <v>23</v>
      </c>
      <c r="E4" s="11">
        <v>25.640840000000001</v>
      </c>
      <c r="F4" s="11">
        <v>-80.095830000000007</v>
      </c>
      <c r="G4" s="8" t="s">
        <v>24</v>
      </c>
      <c r="H4" s="9">
        <v>45219</v>
      </c>
      <c r="I4" s="8">
        <v>22.16</v>
      </c>
      <c r="J4" s="8">
        <v>185</v>
      </c>
      <c r="K4" s="8">
        <v>144</v>
      </c>
      <c r="O4" s="8">
        <v>20</v>
      </c>
      <c r="P4" s="8">
        <v>19</v>
      </c>
      <c r="T4" s="8" t="s">
        <v>32</v>
      </c>
    </row>
    <row r="5" spans="1:26" ht="14.25" customHeight="1">
      <c r="A5" s="8" t="s">
        <v>33</v>
      </c>
      <c r="B5" s="8" t="s">
        <v>21</v>
      </c>
      <c r="C5" s="8" t="s">
        <v>22</v>
      </c>
      <c r="D5" s="8" t="s">
        <v>23</v>
      </c>
      <c r="E5" s="12">
        <v>25.129899999999999</v>
      </c>
      <c r="F5" s="12">
        <v>-80.293816000000007</v>
      </c>
      <c r="G5" s="8" t="s">
        <v>34</v>
      </c>
      <c r="H5" s="9">
        <v>45127</v>
      </c>
      <c r="I5" s="8">
        <f t="shared" ref="I5:I23" si="0">(J5-K5)/J5</f>
        <v>0.99199999999999999</v>
      </c>
      <c r="J5" s="8">
        <v>125</v>
      </c>
      <c r="K5" s="8">
        <v>1</v>
      </c>
      <c r="O5" s="8">
        <v>46</v>
      </c>
      <c r="P5" s="8">
        <v>46</v>
      </c>
      <c r="S5" s="8" t="s">
        <v>35</v>
      </c>
      <c r="T5" s="8" t="s">
        <v>36</v>
      </c>
    </row>
    <row r="6" spans="1:26" ht="14.25" customHeight="1">
      <c r="A6" s="8" t="s">
        <v>33</v>
      </c>
      <c r="B6" s="8" t="s">
        <v>21</v>
      </c>
      <c r="C6" s="8" t="s">
        <v>31</v>
      </c>
      <c r="D6" s="8" t="s">
        <v>23</v>
      </c>
      <c r="E6" s="12">
        <v>25.129899999999999</v>
      </c>
      <c r="F6" s="12">
        <v>-80.293816000000007</v>
      </c>
      <c r="G6" s="8" t="s">
        <v>34</v>
      </c>
      <c r="H6" s="9">
        <v>45127</v>
      </c>
      <c r="I6" s="8">
        <f t="shared" si="0"/>
        <v>0</v>
      </c>
      <c r="J6" s="8">
        <v>8</v>
      </c>
      <c r="K6" s="8">
        <v>8</v>
      </c>
      <c r="O6" s="8">
        <v>5</v>
      </c>
      <c r="P6" s="8">
        <v>5</v>
      </c>
      <c r="S6" s="8" t="s">
        <v>35</v>
      </c>
      <c r="T6" s="8" t="s">
        <v>36</v>
      </c>
    </row>
    <row r="7" spans="1:26" ht="14.25" customHeight="1">
      <c r="A7" s="8" t="s">
        <v>33</v>
      </c>
      <c r="B7" s="8" t="s">
        <v>21</v>
      </c>
      <c r="C7" s="8" t="s">
        <v>22</v>
      </c>
      <c r="D7" s="8" t="s">
        <v>23</v>
      </c>
      <c r="E7" s="12">
        <v>25.129899999999999</v>
      </c>
      <c r="F7" s="12">
        <v>-80.293816000000007</v>
      </c>
      <c r="G7" s="8" t="s">
        <v>34</v>
      </c>
      <c r="H7" s="9">
        <v>45190</v>
      </c>
      <c r="I7" s="8">
        <f t="shared" si="0"/>
        <v>0.29599999999999999</v>
      </c>
      <c r="J7" s="8">
        <v>125</v>
      </c>
      <c r="K7" s="8">
        <v>88</v>
      </c>
      <c r="O7" s="8">
        <v>46</v>
      </c>
      <c r="P7" s="8">
        <v>20</v>
      </c>
      <c r="S7" s="8" t="s">
        <v>35</v>
      </c>
      <c r="T7" s="8" t="s">
        <v>36</v>
      </c>
    </row>
    <row r="8" spans="1:26" ht="14.25" customHeight="1">
      <c r="A8" s="8" t="s">
        <v>33</v>
      </c>
      <c r="B8" s="8" t="s">
        <v>21</v>
      </c>
      <c r="C8" s="8" t="s">
        <v>31</v>
      </c>
      <c r="D8" s="8" t="s">
        <v>23</v>
      </c>
      <c r="E8" s="12">
        <v>25.129899999999999</v>
      </c>
      <c r="F8" s="12">
        <v>-80.293816000000007</v>
      </c>
      <c r="G8" s="8" t="s">
        <v>34</v>
      </c>
      <c r="H8" s="9">
        <v>45190</v>
      </c>
      <c r="I8" s="8">
        <f t="shared" si="0"/>
        <v>0.75</v>
      </c>
      <c r="J8" s="8">
        <v>8</v>
      </c>
      <c r="K8" s="8">
        <v>2</v>
      </c>
      <c r="O8" s="8">
        <v>5</v>
      </c>
      <c r="P8" s="8">
        <v>1</v>
      </c>
      <c r="S8" s="8" t="s">
        <v>35</v>
      </c>
      <c r="T8" s="8" t="s">
        <v>36</v>
      </c>
    </row>
    <row r="9" spans="1:26" ht="14.25" customHeight="1">
      <c r="A9" s="8" t="s">
        <v>33</v>
      </c>
      <c r="B9" s="8" t="s">
        <v>21</v>
      </c>
      <c r="C9" s="8" t="s">
        <v>22</v>
      </c>
      <c r="D9" s="8" t="s">
        <v>23</v>
      </c>
      <c r="E9" s="12">
        <v>25.129899999999999</v>
      </c>
      <c r="F9" s="12">
        <v>-80.293816000000007</v>
      </c>
      <c r="G9" s="8" t="s">
        <v>34</v>
      </c>
      <c r="H9" s="9">
        <v>45235</v>
      </c>
      <c r="I9" s="8">
        <f t="shared" si="0"/>
        <v>0</v>
      </c>
      <c r="J9" s="8">
        <v>125</v>
      </c>
      <c r="K9" s="8">
        <v>125</v>
      </c>
      <c r="O9" s="8">
        <v>46</v>
      </c>
      <c r="P9" s="8">
        <v>0</v>
      </c>
      <c r="S9" s="8" t="s">
        <v>35</v>
      </c>
      <c r="T9" s="8" t="s">
        <v>36</v>
      </c>
    </row>
    <row r="10" spans="1:26" ht="14.25" customHeight="1">
      <c r="A10" s="8" t="s">
        <v>33</v>
      </c>
      <c r="B10" s="8" t="s">
        <v>21</v>
      </c>
      <c r="C10" s="8" t="s">
        <v>31</v>
      </c>
      <c r="D10" s="8" t="s">
        <v>23</v>
      </c>
      <c r="E10" s="12">
        <v>25.129899999999999</v>
      </c>
      <c r="F10" s="12">
        <v>-80.293816000000007</v>
      </c>
      <c r="G10" s="8" t="s">
        <v>34</v>
      </c>
      <c r="H10" s="9">
        <v>45235</v>
      </c>
      <c r="I10" s="8">
        <f t="shared" si="0"/>
        <v>1</v>
      </c>
      <c r="J10" s="8">
        <v>8</v>
      </c>
      <c r="K10" s="8">
        <v>0</v>
      </c>
      <c r="O10" s="8">
        <v>5</v>
      </c>
      <c r="P10" s="8">
        <v>0</v>
      </c>
      <c r="S10" s="8" t="s">
        <v>35</v>
      </c>
      <c r="T10" s="8" t="s">
        <v>36</v>
      </c>
    </row>
    <row r="11" spans="1:26" ht="14.25" customHeight="1">
      <c r="A11" s="8" t="s">
        <v>37</v>
      </c>
      <c r="B11" s="8" t="s">
        <v>21</v>
      </c>
      <c r="C11" s="8" t="s">
        <v>31</v>
      </c>
      <c r="D11" s="8" t="s">
        <v>23</v>
      </c>
      <c r="E11" s="13">
        <v>25.834029999999998</v>
      </c>
      <c r="F11" s="14">
        <v>-80.107029999999995</v>
      </c>
      <c r="G11" s="8" t="s">
        <v>24</v>
      </c>
      <c r="H11" s="9">
        <v>45132</v>
      </c>
      <c r="I11" s="8">
        <f t="shared" si="0"/>
        <v>0</v>
      </c>
      <c r="J11" s="8">
        <v>143</v>
      </c>
      <c r="K11" s="8">
        <v>143</v>
      </c>
      <c r="O11" s="8">
        <v>70</v>
      </c>
      <c r="P11" s="8">
        <v>70</v>
      </c>
    </row>
    <row r="12" spans="1:26" ht="14.25" customHeight="1">
      <c r="A12" s="8" t="s">
        <v>37</v>
      </c>
      <c r="B12" s="8" t="s">
        <v>21</v>
      </c>
      <c r="C12" s="8" t="s">
        <v>31</v>
      </c>
      <c r="D12" s="8" t="s">
        <v>23</v>
      </c>
      <c r="E12" s="13">
        <v>25.834029999999998</v>
      </c>
      <c r="F12" s="14">
        <v>-80.107029999999995</v>
      </c>
      <c r="G12" s="8" t="s">
        <v>24</v>
      </c>
      <c r="H12" s="9">
        <v>45261</v>
      </c>
      <c r="I12" s="8">
        <f t="shared" si="0"/>
        <v>3.5398230088495575E-2</v>
      </c>
      <c r="J12" s="8">
        <v>113</v>
      </c>
      <c r="K12" s="8">
        <v>109</v>
      </c>
      <c r="O12" s="8">
        <v>70</v>
      </c>
      <c r="P12" s="8">
        <v>61</v>
      </c>
    </row>
    <row r="13" spans="1:26" ht="14.25" customHeight="1">
      <c r="A13" s="8" t="s">
        <v>38</v>
      </c>
      <c r="B13" s="8" t="s">
        <v>21</v>
      </c>
      <c r="C13" s="8" t="s">
        <v>31</v>
      </c>
      <c r="D13" s="8" t="s">
        <v>23</v>
      </c>
      <c r="E13" s="15">
        <v>25.640840000000001</v>
      </c>
      <c r="F13" s="16">
        <v>-80.095830000000007</v>
      </c>
      <c r="G13" s="8" t="s">
        <v>24</v>
      </c>
      <c r="H13" s="9">
        <v>45148</v>
      </c>
      <c r="I13" s="8">
        <f t="shared" si="0"/>
        <v>0</v>
      </c>
      <c r="J13" s="8">
        <v>56</v>
      </c>
      <c r="K13" s="8">
        <v>56</v>
      </c>
      <c r="O13" s="8">
        <v>20</v>
      </c>
      <c r="P13" s="8">
        <v>20</v>
      </c>
    </row>
    <row r="14" spans="1:26" ht="14.25" customHeight="1">
      <c r="A14" s="8" t="s">
        <v>38</v>
      </c>
      <c r="B14" s="8" t="s">
        <v>21</v>
      </c>
      <c r="C14" s="8" t="s">
        <v>31</v>
      </c>
      <c r="D14" s="8" t="s">
        <v>23</v>
      </c>
      <c r="E14" s="15">
        <v>25.640840000000001</v>
      </c>
      <c r="F14" s="16">
        <v>-80.095830000000007</v>
      </c>
      <c r="G14" s="8" t="s">
        <v>24</v>
      </c>
      <c r="H14" s="9">
        <v>45170</v>
      </c>
      <c r="I14" s="8">
        <f t="shared" si="0"/>
        <v>0.10714285714285714</v>
      </c>
      <c r="J14" s="8">
        <v>56</v>
      </c>
      <c r="K14" s="8">
        <v>50</v>
      </c>
      <c r="O14" s="8">
        <v>20</v>
      </c>
      <c r="P14" s="8">
        <v>20</v>
      </c>
    </row>
    <row r="15" spans="1:26" ht="14.25" customHeight="1">
      <c r="A15" s="17" t="s">
        <v>38</v>
      </c>
      <c r="B15" s="17" t="s">
        <v>21</v>
      </c>
      <c r="C15" s="17" t="s">
        <v>31</v>
      </c>
      <c r="D15" s="17" t="s">
        <v>23</v>
      </c>
      <c r="E15" s="18">
        <v>25.640840000000001</v>
      </c>
      <c r="F15" s="19">
        <v>-80.095830000000007</v>
      </c>
      <c r="G15" s="17" t="s">
        <v>24</v>
      </c>
      <c r="H15" s="20">
        <v>45240</v>
      </c>
      <c r="I15" s="8">
        <f t="shared" si="0"/>
        <v>6.8181818181818177E-2</v>
      </c>
      <c r="J15" s="8">
        <v>44</v>
      </c>
      <c r="K15" s="8">
        <v>41</v>
      </c>
      <c r="O15" s="8">
        <v>16</v>
      </c>
      <c r="P15" s="8">
        <v>16</v>
      </c>
      <c r="T15" s="8" t="s">
        <v>39</v>
      </c>
    </row>
    <row r="16" spans="1:26" ht="14.25" customHeight="1">
      <c r="A16" s="8" t="s">
        <v>30</v>
      </c>
      <c r="B16" s="8" t="s">
        <v>21</v>
      </c>
      <c r="C16" s="8" t="s">
        <v>31</v>
      </c>
      <c r="D16" s="8" t="s">
        <v>23</v>
      </c>
      <c r="E16" s="11">
        <v>25.640840000000001</v>
      </c>
      <c r="F16" s="11">
        <v>-80.095830000000007</v>
      </c>
      <c r="G16" s="8" t="s">
        <v>24</v>
      </c>
      <c r="H16" s="9">
        <v>45148</v>
      </c>
      <c r="I16" s="8">
        <f t="shared" si="0"/>
        <v>0</v>
      </c>
      <c r="J16" s="8">
        <v>63</v>
      </c>
      <c r="K16" s="8">
        <v>63</v>
      </c>
      <c r="O16" s="8">
        <v>21</v>
      </c>
      <c r="P16" s="8">
        <v>21</v>
      </c>
      <c r="S16" s="8" t="s">
        <v>40</v>
      </c>
      <c r="T16" s="8" t="s">
        <v>41</v>
      </c>
    </row>
    <row r="17" spans="1:20" ht="14.25" customHeight="1">
      <c r="A17" s="8" t="s">
        <v>30</v>
      </c>
      <c r="B17" s="8" t="s">
        <v>21</v>
      </c>
      <c r="C17" s="8" t="s">
        <v>31</v>
      </c>
      <c r="D17" s="8" t="s">
        <v>23</v>
      </c>
      <c r="E17" s="11">
        <v>25.640840000000001</v>
      </c>
      <c r="F17" s="11">
        <v>-80.095830000000007</v>
      </c>
      <c r="G17" s="8" t="s">
        <v>24</v>
      </c>
      <c r="H17" s="9">
        <v>45170</v>
      </c>
      <c r="I17" s="8">
        <f t="shared" si="0"/>
        <v>0.2</v>
      </c>
      <c r="J17" s="8">
        <v>60</v>
      </c>
      <c r="K17" s="8">
        <v>48</v>
      </c>
      <c r="O17" s="8">
        <v>20</v>
      </c>
      <c r="P17" s="8">
        <v>20</v>
      </c>
      <c r="S17" s="8" t="s">
        <v>40</v>
      </c>
    </row>
    <row r="18" spans="1:20" ht="14.25" customHeight="1">
      <c r="A18" s="8" t="s">
        <v>30</v>
      </c>
      <c r="B18" s="8" t="s">
        <v>21</v>
      </c>
      <c r="C18" s="8" t="s">
        <v>31</v>
      </c>
      <c r="D18" s="8" t="s">
        <v>23</v>
      </c>
      <c r="E18" s="11">
        <v>25.640840000000001</v>
      </c>
      <c r="F18" s="11">
        <v>-80.095830000000007</v>
      </c>
      <c r="G18" s="8" t="s">
        <v>24</v>
      </c>
      <c r="H18" s="9">
        <v>45199</v>
      </c>
      <c r="I18" s="8">
        <f t="shared" si="0"/>
        <v>3.787878787878788E-2</v>
      </c>
      <c r="J18" s="8">
        <v>132</v>
      </c>
      <c r="K18" s="8">
        <v>127</v>
      </c>
      <c r="O18" s="8">
        <v>20</v>
      </c>
      <c r="P18" s="8">
        <v>20</v>
      </c>
      <c r="S18" s="8" t="s">
        <v>40</v>
      </c>
    </row>
    <row r="19" spans="1:20" ht="14.25" customHeight="1">
      <c r="A19" s="8" t="s">
        <v>30</v>
      </c>
      <c r="B19" s="8" t="s">
        <v>21</v>
      </c>
      <c r="C19" s="8" t="s">
        <v>31</v>
      </c>
      <c r="D19" s="8" t="s">
        <v>23</v>
      </c>
      <c r="E19" s="11">
        <v>25.640840000000001</v>
      </c>
      <c r="F19" s="11">
        <v>-80.095830000000007</v>
      </c>
      <c r="G19" s="8" t="s">
        <v>24</v>
      </c>
      <c r="H19" s="9">
        <v>45240</v>
      </c>
      <c r="I19" s="8">
        <f t="shared" si="0"/>
        <v>4.1666666666666664E-2</v>
      </c>
      <c r="J19" s="8">
        <v>48</v>
      </c>
      <c r="K19" s="8">
        <v>46</v>
      </c>
      <c r="O19" s="8">
        <v>16</v>
      </c>
      <c r="P19" s="8">
        <v>16</v>
      </c>
      <c r="S19" s="8" t="s">
        <v>40</v>
      </c>
    </row>
    <row r="20" spans="1:20" ht="14.25" customHeight="1">
      <c r="A20" s="8" t="s">
        <v>42</v>
      </c>
      <c r="B20" s="8" t="s">
        <v>21</v>
      </c>
      <c r="C20" s="8" t="s">
        <v>31</v>
      </c>
      <c r="D20" s="8" t="s">
        <v>23</v>
      </c>
      <c r="E20" s="8">
        <v>25.727699999999999</v>
      </c>
      <c r="F20" s="8">
        <v>-80.099890000000002</v>
      </c>
      <c r="G20" s="8" t="s">
        <v>24</v>
      </c>
      <c r="H20" s="9">
        <v>45132</v>
      </c>
      <c r="I20" s="8">
        <f t="shared" si="0"/>
        <v>0.04</v>
      </c>
      <c r="J20" s="8">
        <v>25</v>
      </c>
      <c r="K20" s="8">
        <v>24</v>
      </c>
      <c r="O20" s="8">
        <v>14</v>
      </c>
      <c r="P20" s="8">
        <v>14</v>
      </c>
      <c r="S20" s="8" t="s">
        <v>40</v>
      </c>
      <c r="T20" s="8" t="s">
        <v>43</v>
      </c>
    </row>
    <row r="21" spans="1:20" ht="14.25" customHeight="1">
      <c r="A21" s="8" t="s">
        <v>42</v>
      </c>
      <c r="B21" s="8" t="s">
        <v>21</v>
      </c>
      <c r="C21" s="8" t="s">
        <v>31</v>
      </c>
      <c r="D21" s="8" t="s">
        <v>23</v>
      </c>
      <c r="E21" s="8">
        <v>25.727699999999999</v>
      </c>
      <c r="F21" s="8">
        <v>-80.099890000000002</v>
      </c>
      <c r="G21" s="8" t="s">
        <v>24</v>
      </c>
      <c r="H21" s="9">
        <v>45210</v>
      </c>
      <c r="I21" s="8">
        <f t="shared" si="0"/>
        <v>0.24</v>
      </c>
      <c r="J21" s="8">
        <v>25</v>
      </c>
      <c r="K21" s="8">
        <v>19</v>
      </c>
      <c r="O21" s="8">
        <v>14</v>
      </c>
      <c r="P21" s="8">
        <v>11</v>
      </c>
      <c r="S21" s="8" t="s">
        <v>40</v>
      </c>
      <c r="T21" s="8" t="s">
        <v>43</v>
      </c>
    </row>
    <row r="22" spans="1:20" ht="14.25" customHeight="1">
      <c r="A22" s="8" t="s">
        <v>44</v>
      </c>
      <c r="B22" s="8" t="s">
        <v>1</v>
      </c>
      <c r="C22" s="8" t="s">
        <v>31</v>
      </c>
      <c r="D22" s="8" t="s">
        <v>23</v>
      </c>
      <c r="E22" s="21">
        <v>25.564530000000001</v>
      </c>
      <c r="F22" s="21">
        <v>-80.104960000000005</v>
      </c>
      <c r="G22" s="8" t="s">
        <v>29</v>
      </c>
      <c r="H22" s="22">
        <v>45148</v>
      </c>
      <c r="I22" s="8">
        <f t="shared" si="0"/>
        <v>0</v>
      </c>
      <c r="J22" s="8">
        <v>104</v>
      </c>
      <c r="K22" s="8">
        <v>104</v>
      </c>
      <c r="S22" s="8" t="s">
        <v>40</v>
      </c>
      <c r="T22" s="8" t="s">
        <v>45</v>
      </c>
    </row>
    <row r="23" spans="1:20" ht="14.25" customHeight="1">
      <c r="A23" s="8" t="s">
        <v>44</v>
      </c>
      <c r="B23" s="8" t="s">
        <v>1</v>
      </c>
      <c r="C23" s="8" t="s">
        <v>31</v>
      </c>
      <c r="D23" s="8" t="s">
        <v>23</v>
      </c>
      <c r="E23" s="21">
        <v>25.564530000000001</v>
      </c>
      <c r="F23" s="21">
        <v>-80.104960000000005</v>
      </c>
      <c r="G23" s="8" t="s">
        <v>29</v>
      </c>
      <c r="H23" s="9">
        <v>45240</v>
      </c>
      <c r="I23" s="8">
        <f t="shared" si="0"/>
        <v>0.94230769230769229</v>
      </c>
      <c r="J23" s="8">
        <v>104</v>
      </c>
      <c r="K23" s="8">
        <v>6</v>
      </c>
      <c r="S23" s="8" t="s">
        <v>40</v>
      </c>
      <c r="T23" s="8" t="s">
        <v>46</v>
      </c>
    </row>
    <row r="24" spans="1:20" ht="14.25" customHeight="1"/>
    <row r="25" spans="1:20" ht="14.25" customHeight="1"/>
    <row r="26" spans="1:20" ht="14.25" customHeight="1"/>
    <row r="27" spans="1:20" ht="14.25" customHeight="1"/>
    <row r="28" spans="1:20" ht="14.25" customHeight="1"/>
    <row r="29" spans="1:20" ht="14.25" customHeight="1"/>
    <row r="30" spans="1:20" ht="14.25" customHeight="1"/>
    <row r="31" spans="1:20" ht="14.25" customHeight="1"/>
    <row r="32" spans="1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workbookViewId="0"/>
  </sheetViews>
  <sheetFormatPr baseColWidth="10" defaultColWidth="14.5" defaultRowHeight="15" customHeight="1"/>
  <cols>
    <col min="1" max="1" width="16.83203125" customWidth="1"/>
    <col min="2" max="3" width="8.6640625" customWidth="1"/>
    <col min="4" max="4" width="12.33203125" customWidth="1"/>
    <col min="5" max="7" width="8.6640625" customWidth="1"/>
    <col min="8" max="8" width="10.5" customWidth="1"/>
    <col min="9" max="9" width="10.1640625" customWidth="1"/>
    <col min="10" max="10" width="10.5" customWidth="1"/>
    <col min="11" max="11" width="18.5" customWidth="1"/>
    <col min="12" max="12" width="13.5" customWidth="1"/>
    <col min="13" max="13" width="8.6640625" customWidth="1"/>
    <col min="14" max="14" width="11.33203125" customWidth="1"/>
    <col min="15" max="15" width="21.5" customWidth="1"/>
    <col min="16" max="16" width="20.83203125" customWidth="1"/>
    <col min="17" max="17" width="23.6640625" customWidth="1"/>
    <col min="18" max="18" width="17.5" customWidth="1"/>
    <col min="19" max="19" width="15.5" customWidth="1"/>
    <col min="20" max="20" width="88.1640625" customWidth="1"/>
    <col min="21" max="26" width="8.6640625" customWidth="1"/>
  </cols>
  <sheetData>
    <row r="1" spans="1:20" ht="14.25" customHeight="1">
      <c r="A1" s="23" t="s">
        <v>0</v>
      </c>
      <c r="B1" s="24" t="s">
        <v>1</v>
      </c>
      <c r="C1" s="7" t="s">
        <v>47</v>
      </c>
      <c r="D1" s="7" t="s">
        <v>3</v>
      </c>
      <c r="E1" s="7" t="s">
        <v>4</v>
      </c>
      <c r="F1" s="7" t="s">
        <v>5</v>
      </c>
      <c r="G1" s="24" t="s">
        <v>48</v>
      </c>
      <c r="H1" s="24" t="s">
        <v>7</v>
      </c>
      <c r="I1" s="24" t="s">
        <v>8</v>
      </c>
      <c r="J1" s="24" t="s">
        <v>9</v>
      </c>
      <c r="K1" s="24" t="s">
        <v>10</v>
      </c>
      <c r="L1" s="25" t="s">
        <v>11</v>
      </c>
      <c r="M1" s="25" t="s">
        <v>12</v>
      </c>
      <c r="N1" s="26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7" t="s">
        <v>19</v>
      </c>
    </row>
    <row r="2" spans="1:20" ht="14.25" customHeight="1">
      <c r="A2" s="28" t="s">
        <v>49</v>
      </c>
      <c r="B2" s="29" t="s">
        <v>50</v>
      </c>
      <c r="C2" s="29" t="s">
        <v>22</v>
      </c>
      <c r="D2" s="29" t="s">
        <v>51</v>
      </c>
      <c r="E2" s="29">
        <v>24.62079</v>
      </c>
      <c r="F2" s="29">
        <v>-82.867369999999994</v>
      </c>
      <c r="G2" s="29" t="s">
        <v>52</v>
      </c>
      <c r="H2" s="30">
        <v>45147</v>
      </c>
      <c r="I2" s="31">
        <f>(7/131)*100</f>
        <v>5.343511450381679</v>
      </c>
      <c r="J2" s="29">
        <v>131</v>
      </c>
      <c r="K2" s="29">
        <v>124</v>
      </c>
      <c r="L2" s="31">
        <v>19.3</v>
      </c>
      <c r="M2" s="31">
        <f>AVERAGE(15,4.3)</f>
        <v>9.65</v>
      </c>
      <c r="N2" s="32">
        <f>STDEV(15,4.3)/SQRT(2)</f>
        <v>5.35</v>
      </c>
      <c r="O2" s="29"/>
      <c r="P2" s="29"/>
      <c r="Q2" s="29"/>
      <c r="R2" s="29"/>
      <c r="S2" s="29"/>
      <c r="T2" s="33" t="s">
        <v>53</v>
      </c>
    </row>
    <row r="3" spans="1:20" ht="14.25" customHeight="1">
      <c r="A3" s="34" t="s">
        <v>49</v>
      </c>
      <c r="B3" s="35" t="s">
        <v>50</v>
      </c>
      <c r="C3" s="35" t="s">
        <v>22</v>
      </c>
      <c r="D3" s="35" t="s">
        <v>51</v>
      </c>
      <c r="E3" s="35">
        <v>24.62079</v>
      </c>
      <c r="F3" s="35">
        <v>-82.867369999999994</v>
      </c>
      <c r="G3" s="35" t="s">
        <v>52</v>
      </c>
      <c r="H3" s="36">
        <v>45324</v>
      </c>
      <c r="I3" s="35">
        <v>100</v>
      </c>
      <c r="J3" s="35">
        <v>131</v>
      </c>
      <c r="K3" s="35">
        <v>0</v>
      </c>
      <c r="L3" s="37">
        <v>0</v>
      </c>
      <c r="M3" s="37">
        <v>0</v>
      </c>
      <c r="N3" s="38" t="s">
        <v>54</v>
      </c>
      <c r="O3" s="35"/>
      <c r="P3" s="35"/>
      <c r="Q3" s="35"/>
      <c r="R3" s="35"/>
      <c r="S3" s="35"/>
      <c r="T3" s="39"/>
    </row>
    <row r="4" spans="1:20" ht="14.25" customHeight="1">
      <c r="A4" s="40" t="s">
        <v>55</v>
      </c>
      <c r="B4" s="41" t="s">
        <v>50</v>
      </c>
      <c r="C4" s="41" t="s">
        <v>22</v>
      </c>
      <c r="D4" s="41" t="s">
        <v>51</v>
      </c>
      <c r="E4" s="41">
        <v>24.680199999999999</v>
      </c>
      <c r="F4" s="41">
        <v>-82.891216999999997</v>
      </c>
      <c r="G4" s="41" t="s">
        <v>52</v>
      </c>
      <c r="H4" s="42">
        <v>45324</v>
      </c>
      <c r="I4" s="41">
        <v>100</v>
      </c>
      <c r="J4" s="41">
        <v>5</v>
      </c>
      <c r="K4" s="41">
        <v>0</v>
      </c>
      <c r="L4" s="43">
        <v>0</v>
      </c>
      <c r="M4" s="43">
        <v>0</v>
      </c>
      <c r="N4" s="44" t="s">
        <v>54</v>
      </c>
      <c r="O4" s="41"/>
      <c r="P4" s="41"/>
      <c r="Q4" s="41"/>
      <c r="R4" s="41"/>
      <c r="S4" s="41"/>
      <c r="T4" s="45"/>
    </row>
    <row r="5" spans="1:20" ht="14.25" customHeight="1">
      <c r="A5" s="46" t="s">
        <v>56</v>
      </c>
      <c r="B5" s="47" t="s">
        <v>50</v>
      </c>
      <c r="C5" s="47" t="s">
        <v>22</v>
      </c>
      <c r="D5" s="47" t="s">
        <v>51</v>
      </c>
      <c r="E5" s="47"/>
      <c r="F5" s="47"/>
      <c r="G5" s="47" t="s">
        <v>52</v>
      </c>
      <c r="H5" s="47"/>
      <c r="I5" s="47">
        <v>100</v>
      </c>
      <c r="J5" s="47">
        <v>136</v>
      </c>
      <c r="K5" s="47">
        <v>0</v>
      </c>
      <c r="L5" s="48">
        <v>0</v>
      </c>
      <c r="M5" s="48">
        <v>0</v>
      </c>
      <c r="N5" s="49"/>
      <c r="O5" s="47"/>
      <c r="P5" s="47">
        <v>0</v>
      </c>
      <c r="Q5" s="47"/>
      <c r="R5" s="47"/>
      <c r="S5" s="47"/>
      <c r="T5" s="50"/>
    </row>
    <row r="6" spans="1:20" ht="14.25" customHeight="1">
      <c r="A6" s="28" t="s">
        <v>57</v>
      </c>
      <c r="B6" s="29" t="s">
        <v>21</v>
      </c>
      <c r="C6" s="29" t="s">
        <v>22</v>
      </c>
      <c r="D6" s="29" t="s">
        <v>58</v>
      </c>
      <c r="E6" s="29">
        <v>25.566759999999999</v>
      </c>
      <c r="F6" s="51">
        <v>-80.099739999999997</v>
      </c>
      <c r="G6" s="29" t="s">
        <v>29</v>
      </c>
      <c r="H6" s="52">
        <v>45156</v>
      </c>
      <c r="I6" s="29">
        <v>0</v>
      </c>
      <c r="J6" s="29">
        <v>5</v>
      </c>
      <c r="K6" s="29">
        <v>5</v>
      </c>
      <c r="L6" s="29" t="s">
        <v>54</v>
      </c>
      <c r="M6" s="29" t="s">
        <v>54</v>
      </c>
      <c r="N6" s="29" t="s">
        <v>54</v>
      </c>
      <c r="O6" s="29">
        <v>5</v>
      </c>
      <c r="P6" s="29">
        <v>5</v>
      </c>
      <c r="Q6" s="29"/>
      <c r="R6" s="29"/>
      <c r="S6" s="29"/>
    </row>
    <row r="7" spans="1:20" ht="14.25" customHeight="1">
      <c r="A7" s="34" t="s">
        <v>59</v>
      </c>
      <c r="B7" s="35" t="s">
        <v>21</v>
      </c>
      <c r="C7" s="35" t="s">
        <v>22</v>
      </c>
      <c r="D7" s="35" t="s">
        <v>58</v>
      </c>
      <c r="E7" s="35">
        <v>25.47775</v>
      </c>
      <c r="F7" s="35">
        <v>-80.140879999999996</v>
      </c>
      <c r="G7" s="35" t="s">
        <v>29</v>
      </c>
      <c r="H7" s="53">
        <v>45156</v>
      </c>
      <c r="I7" s="35">
        <v>100</v>
      </c>
      <c r="J7" s="35">
        <v>5</v>
      </c>
      <c r="K7" s="35">
        <v>0</v>
      </c>
      <c r="L7" s="35" t="s">
        <v>54</v>
      </c>
      <c r="M7" s="35" t="s">
        <v>54</v>
      </c>
      <c r="N7" s="35" t="s">
        <v>54</v>
      </c>
      <c r="O7" s="35">
        <v>5</v>
      </c>
      <c r="P7" s="35">
        <v>0</v>
      </c>
      <c r="Q7" s="35"/>
      <c r="R7" s="35"/>
      <c r="S7" s="35"/>
      <c r="T7" s="39"/>
    </row>
    <row r="8" spans="1:20" ht="14.25" customHeight="1">
      <c r="A8" s="34" t="s">
        <v>60</v>
      </c>
      <c r="B8" s="35" t="s">
        <v>21</v>
      </c>
      <c r="C8" s="35" t="s">
        <v>22</v>
      </c>
      <c r="D8" s="35" t="s">
        <v>58</v>
      </c>
      <c r="E8" s="35">
        <v>25.318770000000001</v>
      </c>
      <c r="F8" s="35">
        <v>-80.184259999999995</v>
      </c>
      <c r="G8" s="35" t="s">
        <v>29</v>
      </c>
      <c r="H8" s="53">
        <v>45161</v>
      </c>
      <c r="I8" s="35">
        <v>100</v>
      </c>
      <c r="J8" s="35">
        <v>5</v>
      </c>
      <c r="K8" s="35">
        <v>0</v>
      </c>
      <c r="L8" s="35" t="s">
        <v>54</v>
      </c>
      <c r="M8" s="35" t="s">
        <v>54</v>
      </c>
      <c r="N8" s="35" t="s">
        <v>54</v>
      </c>
      <c r="O8" s="35">
        <v>5</v>
      </c>
      <c r="P8" s="35">
        <v>0</v>
      </c>
      <c r="Q8" s="35"/>
      <c r="R8" s="35"/>
      <c r="S8" s="35"/>
      <c r="T8" s="39"/>
    </row>
    <row r="9" spans="1:20" ht="14.25" customHeight="1">
      <c r="A9" s="34" t="s">
        <v>57</v>
      </c>
      <c r="B9" s="35" t="s">
        <v>21</v>
      </c>
      <c r="C9" s="35" t="s">
        <v>22</v>
      </c>
      <c r="D9" s="35" t="s">
        <v>58</v>
      </c>
      <c r="E9" s="35">
        <v>25.566759999999999</v>
      </c>
      <c r="F9" s="35">
        <v>-80.099739999999997</v>
      </c>
      <c r="G9" s="35" t="s">
        <v>29</v>
      </c>
      <c r="H9" s="53">
        <v>45241</v>
      </c>
      <c r="I9" s="35">
        <v>80</v>
      </c>
      <c r="J9" s="35">
        <v>5</v>
      </c>
      <c r="K9" s="35">
        <v>1</v>
      </c>
      <c r="L9" s="35" t="s">
        <v>54</v>
      </c>
      <c r="M9" s="35" t="s">
        <v>54</v>
      </c>
      <c r="N9" s="35" t="s">
        <v>54</v>
      </c>
      <c r="O9" s="35">
        <v>5</v>
      </c>
      <c r="P9" s="35">
        <v>1</v>
      </c>
      <c r="Q9" s="35" t="s">
        <v>61</v>
      </c>
      <c r="R9" s="35"/>
      <c r="S9" s="35"/>
      <c r="T9" s="39"/>
    </row>
    <row r="10" spans="1:20" ht="14.25" customHeight="1">
      <c r="A10" s="54" t="s">
        <v>56</v>
      </c>
      <c r="B10" s="55" t="s">
        <v>21</v>
      </c>
      <c r="C10" s="55" t="s">
        <v>22</v>
      </c>
      <c r="D10" s="55" t="s">
        <v>58</v>
      </c>
      <c r="E10" s="55"/>
      <c r="F10" s="55"/>
      <c r="G10" s="55" t="s">
        <v>29</v>
      </c>
      <c r="H10" s="56"/>
      <c r="I10" s="57">
        <f>(14/15)*100</f>
        <v>93.333333333333329</v>
      </c>
      <c r="J10" s="55">
        <f>SUM(J7:J9)</f>
        <v>15</v>
      </c>
      <c r="K10" s="55">
        <v>1</v>
      </c>
      <c r="L10" s="55" t="s">
        <v>54</v>
      </c>
      <c r="M10" s="55" t="s">
        <v>54</v>
      </c>
      <c r="N10" s="55" t="s">
        <v>54</v>
      </c>
      <c r="O10" s="55"/>
      <c r="P10" s="55">
        <v>1</v>
      </c>
      <c r="Q10" s="58"/>
      <c r="R10" s="58"/>
      <c r="S10" s="58"/>
      <c r="T10" s="59"/>
    </row>
    <row r="11" spans="1:20" ht="14.25" customHeight="1"/>
    <row r="12" spans="1:20" ht="14.25" customHeight="1">
      <c r="A12" s="60" t="s">
        <v>62</v>
      </c>
      <c r="B12" s="35"/>
    </row>
    <row r="13" spans="1:20" ht="14.25" customHeight="1"/>
    <row r="14" spans="1:20" ht="14.25" customHeight="1"/>
    <row r="15" spans="1:20" ht="14.25" customHeight="1"/>
    <row r="16" spans="1:2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Manzello</dc:creator>
  <cp:lastModifiedBy>Cunning, Ross</cp:lastModifiedBy>
  <dcterms:created xsi:type="dcterms:W3CDTF">2024-03-30T23:08:57Z</dcterms:created>
  <dcterms:modified xsi:type="dcterms:W3CDTF">2024-06-13T20:38:33Z</dcterms:modified>
</cp:coreProperties>
</file>